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TPC\KROS\"/>
    </mc:Choice>
  </mc:AlternateContent>
  <bookViews>
    <workbookView xWindow="0" yWindow="0" windowWidth="0" windowHeight="0"/>
  </bookViews>
  <sheets>
    <sheet name="Rekapitulace stavby" sheetId="1" r:id="rId1"/>
    <sheet name="SO 01 - Rekonstrukce vodo..." sheetId="2" r:id="rId2"/>
    <sheet name="SO 02 - Rekonstrukce kana..." sheetId="3" r:id="rId3"/>
    <sheet name="SO 03 - Propoj stávajícíh..." sheetId="4" r:id="rId4"/>
    <sheet name="SO 04 - Vedlejší a ostatn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01 - Rekonstrukce vodo...'!$C$121:$K$423</definedName>
    <definedName name="_xlnm.Print_Area" localSheetId="1">'SO 01 - Rekonstrukce vodo...'!$C$4:$J$76,'SO 01 - Rekonstrukce vodo...'!$C$82:$J$103,'SO 01 - Rekonstrukce vodo...'!$C$109:$K$423</definedName>
    <definedName name="_xlnm.Print_Titles" localSheetId="1">'SO 01 - Rekonstrukce vodo...'!$121:$121</definedName>
    <definedName name="_xlnm._FilterDatabase" localSheetId="2" hidden="1">'SO 02 - Rekonstrukce kana...'!$C$124:$K$343</definedName>
    <definedName name="_xlnm.Print_Area" localSheetId="2">'SO 02 - Rekonstrukce kana...'!$C$4:$J$76,'SO 02 - Rekonstrukce kana...'!$C$82:$J$106,'SO 02 - Rekonstrukce kana...'!$C$112:$K$343</definedName>
    <definedName name="_xlnm.Print_Titles" localSheetId="2">'SO 02 - Rekonstrukce kana...'!$124:$124</definedName>
    <definedName name="_xlnm._FilterDatabase" localSheetId="3" hidden="1">'SO 03 - Propoj stávajícíh...'!$C$124:$K$242</definedName>
    <definedName name="_xlnm.Print_Area" localSheetId="3">'SO 03 - Propoj stávajícíh...'!$C$4:$J$76,'SO 03 - Propoj stávajícíh...'!$C$82:$J$106,'SO 03 - Propoj stávajícíh...'!$C$112:$K$242</definedName>
    <definedName name="_xlnm.Print_Titles" localSheetId="3">'SO 03 - Propoj stávajícíh...'!$124:$124</definedName>
    <definedName name="_xlnm._FilterDatabase" localSheetId="4" hidden="1">'SO 04 - Vedlejší a ostatn...'!$C$116:$K$127</definedName>
    <definedName name="_xlnm.Print_Area" localSheetId="4">'SO 04 - Vedlejší a ostatn...'!$C$4:$J$76,'SO 04 - Vedlejší a ostatn...'!$C$82:$J$98,'SO 04 - Vedlejší a ostatn...'!$C$104:$K$127</definedName>
    <definedName name="_xlnm.Print_Titles" localSheetId="4">'SO 04 - Vedlejší a ostatn...'!$116:$116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92"/>
  <c r="J17"/>
  <c r="J15"/>
  <c r="E15"/>
  <c r="F113"/>
  <c r="J14"/>
  <c r="J12"/>
  <c r="J89"/>
  <c r="E7"/>
  <c r="E85"/>
  <c i="4" r="J37"/>
  <c r="J36"/>
  <c i="1" r="AY97"/>
  <c i="4" r="J35"/>
  <c i="1" r="AX97"/>
  <c i="4" r="BI242"/>
  <c r="BH242"/>
  <c r="BG242"/>
  <c r="BF242"/>
  <c r="T242"/>
  <c r="T241"/>
  <c r="R242"/>
  <c r="R241"/>
  <c r="P242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09"/>
  <c r="BH209"/>
  <c r="BG209"/>
  <c r="BF209"/>
  <c r="T209"/>
  <c r="T208"/>
  <c r="R209"/>
  <c r="R208"/>
  <c r="P209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3"/>
  <c r="BH193"/>
  <c r="BG193"/>
  <c r="BF193"/>
  <c r="T193"/>
  <c r="R193"/>
  <c r="P193"/>
  <c r="BI191"/>
  <c r="BH191"/>
  <c r="BG191"/>
  <c r="BF191"/>
  <c r="T191"/>
  <c r="R191"/>
  <c r="P191"/>
  <c r="BI185"/>
  <c r="BH185"/>
  <c r="BG185"/>
  <c r="BF185"/>
  <c r="T185"/>
  <c r="R185"/>
  <c r="P185"/>
  <c r="BI183"/>
  <c r="BH183"/>
  <c r="BG183"/>
  <c r="BF183"/>
  <c r="T183"/>
  <c r="R183"/>
  <c r="P183"/>
  <c r="BI177"/>
  <c r="BH177"/>
  <c r="BG177"/>
  <c r="BF177"/>
  <c r="T177"/>
  <c r="R177"/>
  <c r="P177"/>
  <c r="BI175"/>
  <c r="BH175"/>
  <c r="BG175"/>
  <c r="BF175"/>
  <c r="T175"/>
  <c r="R175"/>
  <c r="P175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R160"/>
  <c r="P160"/>
  <c r="BI153"/>
  <c r="BH153"/>
  <c r="BG153"/>
  <c r="BF153"/>
  <c r="T153"/>
  <c r="R153"/>
  <c r="P153"/>
  <c r="BI146"/>
  <c r="BH146"/>
  <c r="BG146"/>
  <c r="BF146"/>
  <c r="T146"/>
  <c r="R146"/>
  <c r="P146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91"/>
  <c r="J14"/>
  <c r="J12"/>
  <c r="J119"/>
  <c r="E7"/>
  <c r="E85"/>
  <c i="3" r="J37"/>
  <c r="J36"/>
  <c i="1" r="AY96"/>
  <c i="3" r="J35"/>
  <c i="1" r="AX96"/>
  <c i="3" r="BI343"/>
  <c r="BH343"/>
  <c r="BG343"/>
  <c r="BF343"/>
  <c r="T343"/>
  <c r="T342"/>
  <c r="R343"/>
  <c r="R342"/>
  <c r="P343"/>
  <c r="P342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2"/>
  <c r="BH312"/>
  <c r="BG312"/>
  <c r="BF312"/>
  <c r="T312"/>
  <c r="R312"/>
  <c r="P312"/>
  <c r="BI309"/>
  <c r="BH309"/>
  <c r="BG309"/>
  <c r="BF309"/>
  <c r="T309"/>
  <c r="T308"/>
  <c r="R309"/>
  <c r="R308"/>
  <c r="P309"/>
  <c r="P308"/>
  <c r="BI299"/>
  <c r="BH299"/>
  <c r="BG299"/>
  <c r="BF299"/>
  <c r="T299"/>
  <c r="T295"/>
  <c r="R299"/>
  <c r="R295"/>
  <c r="P299"/>
  <c r="P295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87"/>
  <c r="BH287"/>
  <c r="BG287"/>
  <c r="BF287"/>
  <c r="T287"/>
  <c r="R287"/>
  <c r="P287"/>
  <c r="BI285"/>
  <c r="BH285"/>
  <c r="BG285"/>
  <c r="BF285"/>
  <c r="T285"/>
  <c r="R285"/>
  <c r="P285"/>
  <c r="BI279"/>
  <c r="BH279"/>
  <c r="BG279"/>
  <c r="BF279"/>
  <c r="T279"/>
  <c r="T278"/>
  <c r="R279"/>
  <c r="R278"/>
  <c r="P279"/>
  <c r="P278"/>
  <c r="BI276"/>
  <c r="BH276"/>
  <c r="BG276"/>
  <c r="BF276"/>
  <c r="T276"/>
  <c r="R276"/>
  <c r="P276"/>
  <c r="BI265"/>
  <c r="BH265"/>
  <c r="BG265"/>
  <c r="BF265"/>
  <c r="T265"/>
  <c r="R265"/>
  <c r="P265"/>
  <c r="BI263"/>
  <c r="BH263"/>
  <c r="BG263"/>
  <c r="BF263"/>
  <c r="T263"/>
  <c r="R263"/>
  <c r="P263"/>
  <c r="BI247"/>
  <c r="BH247"/>
  <c r="BG247"/>
  <c r="BF247"/>
  <c r="T247"/>
  <c r="R247"/>
  <c r="P247"/>
  <c r="BI244"/>
  <c r="BH244"/>
  <c r="BG244"/>
  <c r="BF244"/>
  <c r="T244"/>
  <c r="R244"/>
  <c r="P244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15"/>
  <c r="BH215"/>
  <c r="BG215"/>
  <c r="BF215"/>
  <c r="T215"/>
  <c r="R215"/>
  <c r="P215"/>
  <c r="BI214"/>
  <c r="BH214"/>
  <c r="BG214"/>
  <c r="BF214"/>
  <c r="T214"/>
  <c r="R214"/>
  <c r="P214"/>
  <c r="BI201"/>
  <c r="BH201"/>
  <c r="BG201"/>
  <c r="BF201"/>
  <c r="T201"/>
  <c r="R201"/>
  <c r="P201"/>
  <c r="BI185"/>
  <c r="BH185"/>
  <c r="BG185"/>
  <c r="BF185"/>
  <c r="T185"/>
  <c r="R185"/>
  <c r="P185"/>
  <c r="BI169"/>
  <c r="BH169"/>
  <c r="BG169"/>
  <c r="BF169"/>
  <c r="T169"/>
  <c r="R169"/>
  <c r="P169"/>
  <c r="BI153"/>
  <c r="BH153"/>
  <c r="BG153"/>
  <c r="BF153"/>
  <c r="T153"/>
  <c r="R153"/>
  <c r="P153"/>
  <c r="BI147"/>
  <c r="BH147"/>
  <c r="BG147"/>
  <c r="BF147"/>
  <c r="T147"/>
  <c r="R147"/>
  <c r="P14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119"/>
  <c r="E7"/>
  <c r="E115"/>
  <c i="2" r="J37"/>
  <c r="J36"/>
  <c i="1" r="AY95"/>
  <c i="2" r="J35"/>
  <c i="1" r="AX95"/>
  <c i="2" r="BI423"/>
  <c r="BH423"/>
  <c r="BG423"/>
  <c r="BF423"/>
  <c r="T423"/>
  <c r="T422"/>
  <c r="R423"/>
  <c r="R422"/>
  <c r="P423"/>
  <c r="P422"/>
  <c r="BI421"/>
  <c r="BH421"/>
  <c r="BG421"/>
  <c r="BF421"/>
  <c r="T421"/>
  <c r="R421"/>
  <c r="P421"/>
  <c r="BI420"/>
  <c r="BH420"/>
  <c r="BG420"/>
  <c r="BF420"/>
  <c r="T420"/>
  <c r="R420"/>
  <c r="P420"/>
  <c r="BI414"/>
  <c r="BH414"/>
  <c r="BG414"/>
  <c r="BF414"/>
  <c r="T414"/>
  <c r="R414"/>
  <c r="P414"/>
  <c r="BI408"/>
  <c r="BH408"/>
  <c r="BG408"/>
  <c r="BF408"/>
  <c r="T408"/>
  <c r="R408"/>
  <c r="P408"/>
  <c r="BI398"/>
  <c r="BH398"/>
  <c r="BG398"/>
  <c r="BF398"/>
  <c r="T398"/>
  <c r="R398"/>
  <c r="P398"/>
  <c r="BI392"/>
  <c r="BH392"/>
  <c r="BG392"/>
  <c r="BF392"/>
  <c r="T392"/>
  <c r="R392"/>
  <c r="P392"/>
  <c r="BI386"/>
  <c r="BH386"/>
  <c r="BG386"/>
  <c r="BF386"/>
  <c r="T386"/>
  <c r="R386"/>
  <c r="P386"/>
  <c r="BI380"/>
  <c r="BH380"/>
  <c r="BG380"/>
  <c r="BF380"/>
  <c r="T380"/>
  <c r="R380"/>
  <c r="P380"/>
  <c r="BI378"/>
  <c r="BH378"/>
  <c r="BG378"/>
  <c r="BF378"/>
  <c r="T378"/>
  <c r="R378"/>
  <c r="P378"/>
  <c r="BI377"/>
  <c r="BH377"/>
  <c r="BG377"/>
  <c r="BF377"/>
  <c r="T377"/>
  <c r="R377"/>
  <c r="P377"/>
  <c r="BI372"/>
  <c r="BH372"/>
  <c r="BG372"/>
  <c r="BF372"/>
  <c r="T372"/>
  <c r="R372"/>
  <c r="P372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5"/>
  <c r="BH335"/>
  <c r="BG335"/>
  <c r="BF335"/>
  <c r="T335"/>
  <c r="R335"/>
  <c r="P335"/>
  <c r="BI332"/>
  <c r="BH332"/>
  <c r="BG332"/>
  <c r="BF332"/>
  <c r="T332"/>
  <c r="R332"/>
  <c r="P332"/>
  <c r="BI327"/>
  <c r="BH327"/>
  <c r="BG327"/>
  <c r="BF327"/>
  <c r="T327"/>
  <c r="R327"/>
  <c r="P327"/>
  <c r="BI325"/>
  <c r="BH325"/>
  <c r="BG325"/>
  <c r="BF325"/>
  <c r="T325"/>
  <c r="R325"/>
  <c r="P325"/>
  <c r="BI319"/>
  <c r="BH319"/>
  <c r="BG319"/>
  <c r="BF319"/>
  <c r="T319"/>
  <c r="R319"/>
  <c r="P319"/>
  <c r="BI317"/>
  <c r="BH317"/>
  <c r="BG317"/>
  <c r="BF317"/>
  <c r="T317"/>
  <c r="R317"/>
  <c r="P317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7"/>
  <c r="BH297"/>
  <c r="BG297"/>
  <c r="BF297"/>
  <c r="T297"/>
  <c r="R297"/>
  <c r="P297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74"/>
  <c r="BH274"/>
  <c r="BG274"/>
  <c r="BF274"/>
  <c r="T274"/>
  <c r="R274"/>
  <c r="P274"/>
  <c r="BI272"/>
  <c r="BH272"/>
  <c r="BG272"/>
  <c r="BF272"/>
  <c r="T272"/>
  <c r="T271"/>
  <c r="R272"/>
  <c r="R271"/>
  <c r="P272"/>
  <c r="P271"/>
  <c r="BI269"/>
  <c r="BH269"/>
  <c r="BG269"/>
  <c r="BF269"/>
  <c r="T269"/>
  <c r="R269"/>
  <c r="P269"/>
  <c r="BI256"/>
  <c r="BH256"/>
  <c r="BG256"/>
  <c r="BF256"/>
  <c r="T256"/>
  <c r="R256"/>
  <c r="P256"/>
  <c r="BI254"/>
  <c r="BH254"/>
  <c r="BG254"/>
  <c r="BF254"/>
  <c r="T254"/>
  <c r="R254"/>
  <c r="P254"/>
  <c r="BI241"/>
  <c r="BH241"/>
  <c r="BG241"/>
  <c r="BF241"/>
  <c r="T241"/>
  <c r="R241"/>
  <c r="P241"/>
  <c r="BI239"/>
  <c r="BH239"/>
  <c r="BG239"/>
  <c r="BF239"/>
  <c r="T239"/>
  <c r="R239"/>
  <c r="P239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10"/>
  <c r="BH210"/>
  <c r="BG210"/>
  <c r="BF210"/>
  <c r="T210"/>
  <c r="R210"/>
  <c r="P210"/>
  <c r="BI209"/>
  <c r="BH209"/>
  <c r="BG209"/>
  <c r="BF209"/>
  <c r="T209"/>
  <c r="R209"/>
  <c r="P209"/>
  <c r="BI194"/>
  <c r="BH194"/>
  <c r="BG194"/>
  <c r="BF194"/>
  <c r="T194"/>
  <c r="R194"/>
  <c r="P194"/>
  <c r="BI180"/>
  <c r="BH180"/>
  <c r="BG180"/>
  <c r="BF180"/>
  <c r="T180"/>
  <c r="R180"/>
  <c r="P180"/>
  <c r="BI166"/>
  <c r="BH166"/>
  <c r="BG166"/>
  <c r="BF166"/>
  <c r="T166"/>
  <c r="R166"/>
  <c r="P166"/>
  <c r="BI152"/>
  <c r="BH152"/>
  <c r="BG152"/>
  <c r="BF152"/>
  <c r="T152"/>
  <c r="R152"/>
  <c r="P152"/>
  <c r="BI144"/>
  <c r="BH144"/>
  <c r="BG144"/>
  <c r="BF144"/>
  <c r="T144"/>
  <c r="R144"/>
  <c r="P144"/>
  <c r="BI131"/>
  <c r="BH131"/>
  <c r="BG131"/>
  <c r="BF131"/>
  <c r="T131"/>
  <c r="R131"/>
  <c r="P131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91"/>
  <c r="J14"/>
  <c r="J12"/>
  <c r="J116"/>
  <c r="E7"/>
  <c r="E85"/>
  <c i="1" r="L90"/>
  <c r="AM90"/>
  <c r="AM89"/>
  <c r="L89"/>
  <c r="AM87"/>
  <c r="L87"/>
  <c r="L85"/>
  <c r="L84"/>
  <c i="2" r="BK421"/>
  <c r="J392"/>
  <c r="BK362"/>
  <c r="J339"/>
  <c r="BK287"/>
  <c r="BK125"/>
  <c r="BK378"/>
  <c r="J365"/>
  <c r="BK343"/>
  <c r="BK332"/>
  <c r="BK297"/>
  <c r="BK274"/>
  <c r="BK256"/>
  <c r="BK224"/>
  <c r="BK152"/>
  <c r="BK420"/>
  <c r="J367"/>
  <c r="J357"/>
  <c r="J327"/>
  <c r="J317"/>
  <c r="J311"/>
  <c r="BK272"/>
  <c r="BK226"/>
  <c r="J180"/>
  <c i="1" r="AS94"/>
  <c i="2" r="J325"/>
  <c r="J297"/>
  <c r="BK269"/>
  <c r="J223"/>
  <c r="BK166"/>
  <c i="3" r="BK340"/>
  <c r="J333"/>
  <c r="BK329"/>
  <c r="J319"/>
  <c r="BK265"/>
  <c r="J214"/>
  <c r="BK169"/>
  <c r="J128"/>
  <c r="BK335"/>
  <c r="J329"/>
  <c r="J276"/>
  <c r="BK214"/>
  <c r="J338"/>
  <c r="J325"/>
  <c r="BK296"/>
  <c r="BK263"/>
  <c r="BK147"/>
  <c r="BK334"/>
  <c r="BK312"/>
  <c r="BK287"/>
  <c r="BK229"/>
  <c r="J185"/>
  <c r="BK130"/>
  <c i="4" r="J237"/>
  <c r="J227"/>
  <c r="BK218"/>
  <c r="BK199"/>
  <c r="BK175"/>
  <c r="BK239"/>
  <c r="BK231"/>
  <c r="BK222"/>
  <c r="BK216"/>
  <c r="J202"/>
  <c r="J183"/>
  <c r="BK139"/>
  <c r="J240"/>
  <c r="J222"/>
  <c r="J203"/>
  <c r="BK136"/>
  <c r="BK203"/>
  <c r="BK191"/>
  <c r="BK169"/>
  <c i="5" r="BK121"/>
  <c r="BK126"/>
  <c r="BK122"/>
  <c r="J126"/>
  <c i="2" r="BK423"/>
  <c r="BK367"/>
  <c r="BK347"/>
  <c r="J332"/>
  <c r="J224"/>
  <c r="J420"/>
  <c r="J386"/>
  <c r="BK372"/>
  <c r="BK349"/>
  <c r="BK327"/>
  <c r="J292"/>
  <c r="J272"/>
  <c r="J254"/>
  <c r="BK210"/>
  <c r="BK131"/>
  <c r="J414"/>
  <c r="BK365"/>
  <c r="BK353"/>
  <c r="J343"/>
  <c r="BK319"/>
  <c r="BK309"/>
  <c r="J299"/>
  <c r="BK241"/>
  <c r="J131"/>
  <c r="BK398"/>
  <c r="BK357"/>
  <c r="J319"/>
  <c r="J309"/>
  <c r="J256"/>
  <c r="BK180"/>
  <c r="J152"/>
  <c i="3" r="BK337"/>
  <c r="J331"/>
  <c r="BK321"/>
  <c r="J312"/>
  <c r="J244"/>
  <c r="J201"/>
  <c r="BK135"/>
  <c r="J337"/>
  <c r="BK309"/>
  <c r="J292"/>
  <c r="J229"/>
  <c r="J340"/>
  <c r="J321"/>
  <c r="BK285"/>
  <c r="BK279"/>
  <c r="BK276"/>
  <c r="J169"/>
  <c r="BK325"/>
  <c r="J299"/>
  <c r="J263"/>
  <c r="BK226"/>
  <c r="J147"/>
  <c i="4" r="J242"/>
  <c r="J236"/>
  <c r="BK229"/>
  <c r="J216"/>
  <c r="BK177"/>
  <c r="J133"/>
  <c r="BK236"/>
  <c r="BK227"/>
  <c r="BK220"/>
  <c r="J209"/>
  <c r="J199"/>
  <c r="BK163"/>
  <c r="BK153"/>
  <c r="BK128"/>
  <c r="BK234"/>
  <c r="J220"/>
  <c r="J160"/>
  <c r="J128"/>
  <c r="BK193"/>
  <c r="J175"/>
  <c r="J139"/>
  <c r="J131"/>
  <c i="5" r="J119"/>
  <c r="J123"/>
  <c r="BK127"/>
  <c i="2" r="J408"/>
  <c r="J372"/>
  <c r="J349"/>
  <c r="BK311"/>
  <c r="J194"/>
  <c r="BK392"/>
  <c r="J377"/>
  <c r="J353"/>
  <c r="J335"/>
  <c r="BK299"/>
  <c r="J287"/>
  <c r="J241"/>
  <c r="BK223"/>
  <c r="BK144"/>
  <c r="BK408"/>
  <c r="BK348"/>
  <c r="BK335"/>
  <c r="J305"/>
  <c r="BK289"/>
  <c r="BK239"/>
  <c r="BK209"/>
  <c r="J144"/>
  <c r="J421"/>
  <c r="BK386"/>
  <c r="J348"/>
  <c r="BK312"/>
  <c r="J274"/>
  <c r="BK194"/>
  <c i="3" r="J227"/>
  <c r="BK185"/>
  <c r="BK343"/>
  <c r="BK338"/>
  <c r="BK331"/>
  <c r="J287"/>
  <c r="BK215"/>
  <c r="BK341"/>
  <c r="J335"/>
  <c r="J317"/>
  <c r="BK292"/>
  <c r="J247"/>
  <c r="J130"/>
  <c r="BK319"/>
  <c r="J296"/>
  <c r="J279"/>
  <c r="BK227"/>
  <c r="J153"/>
  <c r="BK128"/>
  <c i="4" r="J231"/>
  <c r="J219"/>
  <c r="BK209"/>
  <c r="J193"/>
  <c r="BK130"/>
  <c r="J235"/>
  <c r="J229"/>
  <c r="J224"/>
  <c r="J218"/>
  <c r="BK206"/>
  <c r="J177"/>
  <c r="BK146"/>
  <c r="BK242"/>
  <c r="BK225"/>
  <c r="J191"/>
  <c r="J153"/>
  <c r="BK202"/>
  <c r="BK183"/>
  <c r="J136"/>
  <c i="5" r="J124"/>
  <c r="BK120"/>
  <c r="BK125"/>
  <c r="J120"/>
  <c r="BK124"/>
  <c r="BK119"/>
  <c i="2" r="BK414"/>
  <c r="BK377"/>
  <c r="J364"/>
  <c r="BK341"/>
  <c r="BK303"/>
  <c r="J398"/>
  <c r="BK380"/>
  <c r="BK364"/>
  <c r="J341"/>
  <c r="BK305"/>
  <c r="J289"/>
  <c r="J269"/>
  <c r="J226"/>
  <c r="J209"/>
  <c r="J125"/>
  <c r="J378"/>
  <c r="J362"/>
  <c r="J347"/>
  <c r="BK325"/>
  <c r="J312"/>
  <c r="J303"/>
  <c r="BK254"/>
  <c r="J210"/>
  <c r="J166"/>
  <c r="J423"/>
  <c r="J380"/>
  <c r="BK339"/>
  <c r="BK317"/>
  <c r="BK292"/>
  <c r="J239"/>
  <c i="3" r="BK293"/>
  <c r="BK153"/>
  <c r="J343"/>
  <c r="J334"/>
  <c r="BK317"/>
  <c r="J293"/>
  <c r="BK244"/>
  <c r="BK201"/>
  <c r="BK333"/>
  <c r="BK299"/>
  <c r="J265"/>
  <c r="J226"/>
  <c r="J341"/>
  <c r="J309"/>
  <c r="J285"/>
  <c r="BK247"/>
  <c r="J215"/>
  <c r="J135"/>
  <c i="4" r="BK240"/>
  <c r="BK235"/>
  <c r="BK224"/>
  <c r="BK204"/>
  <c r="J169"/>
  <c r="BK237"/>
  <c r="J234"/>
  <c r="J225"/>
  <c r="BK219"/>
  <c r="J204"/>
  <c r="BK185"/>
  <c r="BK160"/>
  <c r="BK131"/>
  <c r="J239"/>
  <c r="J206"/>
  <c r="J163"/>
  <c r="J130"/>
  <c r="J185"/>
  <c r="J146"/>
  <c r="BK133"/>
  <c i="5" r="BK123"/>
  <c r="J127"/>
  <c r="J121"/>
  <c r="J125"/>
  <c r="J122"/>
  <c i="2" l="1" r="BK124"/>
  <c r="J124"/>
  <c r="J98"/>
  <c r="P273"/>
  <c r="R291"/>
  <c i="3" r="BK127"/>
  <c r="J127"/>
  <c r="J98"/>
  <c r="R284"/>
  <c r="R311"/>
  <c r="BK339"/>
  <c r="J339"/>
  <c r="J104"/>
  <c i="4" r="BK127"/>
  <c r="J127"/>
  <c r="J98"/>
  <c i="2" r="T124"/>
  <c r="BK273"/>
  <c r="J273"/>
  <c r="J100"/>
  <c r="BK291"/>
  <c r="J291"/>
  <c r="J101"/>
  <c i="3" r="P127"/>
  <c r="BK284"/>
  <c r="J284"/>
  <c r="J100"/>
  <c r="BK311"/>
  <c r="J311"/>
  <c r="J103"/>
  <c r="P339"/>
  <c i="4" r="R127"/>
  <c r="P201"/>
  <c r="BK221"/>
  <c r="J221"/>
  <c r="J102"/>
  <c r="R221"/>
  <c r="R233"/>
  <c r="P238"/>
  <c i="2" r="P124"/>
  <c r="R273"/>
  <c r="P291"/>
  <c i="3" r="T127"/>
  <c r="T284"/>
  <c r="P311"/>
  <c r="T339"/>
  <c i="4" r="P127"/>
  <c r="BK201"/>
  <c r="J201"/>
  <c r="J99"/>
  <c r="T201"/>
  <c r="P215"/>
  <c r="T215"/>
  <c r="T221"/>
  <c r="P233"/>
  <c r="BK238"/>
  <c r="J238"/>
  <c r="J104"/>
  <c r="R238"/>
  <c i="5" r="BK118"/>
  <c r="J118"/>
  <c r="J97"/>
  <c r="R118"/>
  <c r="R117"/>
  <c i="2" r="R124"/>
  <c r="R123"/>
  <c r="R122"/>
  <c r="T273"/>
  <c r="T291"/>
  <c i="3" r="R127"/>
  <c r="R126"/>
  <c r="R125"/>
  <c r="P284"/>
  <c r="T311"/>
  <c r="R339"/>
  <c i="4" r="T127"/>
  <c r="R201"/>
  <c r="BK215"/>
  <c r="J215"/>
  <c r="J101"/>
  <c r="R215"/>
  <c r="P221"/>
  <c r="BK233"/>
  <c r="J233"/>
  <c r="J103"/>
  <c r="T233"/>
  <c r="T238"/>
  <c i="5" r="P118"/>
  <c r="P117"/>
  <c i="1" r="AU98"/>
  <c i="5" r="T118"/>
  <c r="T117"/>
  <c i="3" r="BK295"/>
  <c r="J295"/>
  <c r="J101"/>
  <c r="BK342"/>
  <c r="J342"/>
  <c r="J105"/>
  <c i="4" r="BK208"/>
  <c r="J208"/>
  <c r="J100"/>
  <c i="2" r="BK271"/>
  <c r="J271"/>
  <c r="J99"/>
  <c r="BK422"/>
  <c r="J422"/>
  <c r="J102"/>
  <c i="3" r="BK308"/>
  <c r="J308"/>
  <c r="J102"/>
  <c r="BK278"/>
  <c r="J278"/>
  <c r="J99"/>
  <c i="4" r="BK241"/>
  <c r="J241"/>
  <c r="J105"/>
  <c i="5" r="F91"/>
  <c r="J92"/>
  <c r="J111"/>
  <c r="F114"/>
  <c r="BE120"/>
  <c r="BE123"/>
  <c r="E107"/>
  <c r="J113"/>
  <c r="BE119"/>
  <c r="BE121"/>
  <c r="BE122"/>
  <c r="BE124"/>
  <c r="BE125"/>
  <c r="BE127"/>
  <c r="BE126"/>
  <c i="4" r="J89"/>
  <c r="J121"/>
  <c r="BE128"/>
  <c r="BE160"/>
  <c r="BE199"/>
  <c r="BE204"/>
  <c r="J92"/>
  <c r="F122"/>
  <c r="BE131"/>
  <c r="BE133"/>
  <c r="BE163"/>
  <c r="BE175"/>
  <c r="BE177"/>
  <c r="BE183"/>
  <c r="BE193"/>
  <c r="BE236"/>
  <c r="BE237"/>
  <c r="BE240"/>
  <c r="BE242"/>
  <c r="E115"/>
  <c r="F121"/>
  <c r="BE169"/>
  <c r="BE191"/>
  <c r="BE203"/>
  <c r="BE209"/>
  <c r="BE218"/>
  <c r="BE219"/>
  <c r="BE229"/>
  <c r="BE231"/>
  <c r="BE130"/>
  <c r="BE136"/>
  <c r="BE139"/>
  <c r="BE146"/>
  <c r="BE153"/>
  <c r="BE185"/>
  <c r="BE202"/>
  <c r="BE206"/>
  <c r="BE216"/>
  <c r="BE220"/>
  <c r="BE222"/>
  <c r="BE224"/>
  <c r="BE225"/>
  <c r="BE227"/>
  <c r="BE234"/>
  <c r="BE235"/>
  <c r="BE239"/>
  <c i="3" r="J89"/>
  <c r="J91"/>
  <c r="F122"/>
  <c r="BE153"/>
  <c r="BE169"/>
  <c r="BE201"/>
  <c r="BE244"/>
  <c r="BE265"/>
  <c r="BE292"/>
  <c r="BE319"/>
  <c r="BE329"/>
  <c r="BE337"/>
  <c r="BE340"/>
  <c r="J92"/>
  <c r="BE135"/>
  <c r="BE214"/>
  <c r="BE227"/>
  <c r="BE229"/>
  <c r="BE334"/>
  <c r="BE335"/>
  <c r="E85"/>
  <c r="F121"/>
  <c r="BE128"/>
  <c r="BE147"/>
  <c r="BE185"/>
  <c r="BE226"/>
  <c r="BE247"/>
  <c r="BE276"/>
  <c r="BE279"/>
  <c r="BE287"/>
  <c r="BE293"/>
  <c r="BE299"/>
  <c r="BE321"/>
  <c r="BE341"/>
  <c r="BE343"/>
  <c r="BE130"/>
  <c r="BE215"/>
  <c r="BE263"/>
  <c r="BE285"/>
  <c r="BE296"/>
  <c r="BE309"/>
  <c r="BE312"/>
  <c r="BE317"/>
  <c r="BE325"/>
  <c r="BE331"/>
  <c r="BE333"/>
  <c r="BE338"/>
  <c i="2" r="J91"/>
  <c r="F119"/>
  <c r="BE131"/>
  <c r="BE144"/>
  <c r="BE209"/>
  <c r="BE223"/>
  <c r="BE254"/>
  <c r="BE289"/>
  <c r="BE297"/>
  <c r="BE299"/>
  <c r="BE327"/>
  <c r="BE341"/>
  <c r="BE347"/>
  <c r="BE349"/>
  <c r="BE362"/>
  <c r="BE365"/>
  <c r="BE372"/>
  <c r="BE377"/>
  <c r="BE392"/>
  <c r="BE408"/>
  <c r="BE414"/>
  <c r="J89"/>
  <c r="E112"/>
  <c r="J119"/>
  <c r="BE274"/>
  <c r="BE287"/>
  <c r="BE332"/>
  <c r="BE335"/>
  <c r="BE339"/>
  <c r="BE348"/>
  <c r="BE380"/>
  <c r="BE386"/>
  <c r="BE398"/>
  <c r="F118"/>
  <c r="BE166"/>
  <c r="BE226"/>
  <c r="BE303"/>
  <c r="BE309"/>
  <c r="BE311"/>
  <c r="BE317"/>
  <c r="BE353"/>
  <c r="BE357"/>
  <c r="BE367"/>
  <c r="BE421"/>
  <c r="BE423"/>
  <c r="BE125"/>
  <c r="BE152"/>
  <c r="BE180"/>
  <c r="BE194"/>
  <c r="BE210"/>
  <c r="BE224"/>
  <c r="BE239"/>
  <c r="BE241"/>
  <c r="BE256"/>
  <c r="BE269"/>
  <c r="BE272"/>
  <c r="BE292"/>
  <c r="BE305"/>
  <c r="BE312"/>
  <c r="BE319"/>
  <c r="BE325"/>
  <c r="BE343"/>
  <c r="BE364"/>
  <c r="BE378"/>
  <c r="BE420"/>
  <c r="F36"/>
  <c i="1" r="BC95"/>
  <c i="3" r="F37"/>
  <c i="1" r="BD96"/>
  <c i="3" r="F35"/>
  <c i="1" r="BB96"/>
  <c i="4" r="F35"/>
  <c i="1" r="BB97"/>
  <c i="2" r="F35"/>
  <c i="1" r="BB95"/>
  <c i="3" r="J34"/>
  <c i="1" r="AW96"/>
  <c i="4" r="J34"/>
  <c i="1" r="AW97"/>
  <c i="5" r="J34"/>
  <c i="1" r="AW98"/>
  <c i="5" r="F36"/>
  <c i="1" r="BC98"/>
  <c i="5" r="F37"/>
  <c i="1" r="BD98"/>
  <c i="2" r="J34"/>
  <c i="1" r="AW95"/>
  <c i="3" r="F34"/>
  <c i="1" r="BA96"/>
  <c i="4" r="F36"/>
  <c i="1" r="BC97"/>
  <c i="5" r="F35"/>
  <c i="1" r="BB98"/>
  <c i="5" r="F34"/>
  <c i="1" r="BA98"/>
  <c i="2" r="F37"/>
  <c i="1" r="BD95"/>
  <c i="2" r="F34"/>
  <c i="1" r="BA95"/>
  <c i="3" r="F36"/>
  <c i="1" r="BC96"/>
  <c i="4" r="F34"/>
  <c i="1" r="BA97"/>
  <c i="4" r="F37"/>
  <c i="1" r="BD97"/>
  <c i="2" l="1" r="P123"/>
  <c r="P122"/>
  <c i="1" r="AU95"/>
  <c i="3" r="P126"/>
  <c r="P125"/>
  <c i="1" r="AU96"/>
  <c i="4" r="P126"/>
  <c r="P125"/>
  <c i="1" r="AU97"/>
  <c i="3" r="T126"/>
  <c r="T125"/>
  <c i="4" r="R126"/>
  <c r="R125"/>
  <c i="2" r="T123"/>
  <c r="T122"/>
  <c i="4" r="T126"/>
  <c r="T125"/>
  <c r="BK126"/>
  <c r="BK125"/>
  <c r="J125"/>
  <c i="3" r="BK126"/>
  <c r="J126"/>
  <c r="J97"/>
  <c i="2" r="BK123"/>
  <c r="J123"/>
  <c r="J97"/>
  <c i="5" r="BK117"/>
  <c r="J117"/>
  <c r="J96"/>
  <c i="4" r="J126"/>
  <c r="J97"/>
  <c r="J96"/>
  <c i="2" r="F33"/>
  <c i="1" r="AZ95"/>
  <c i="5" r="J33"/>
  <c i="1" r="AV98"/>
  <c r="AT98"/>
  <c r="BA94"/>
  <c r="W30"/>
  <c r="BC94"/>
  <c r="W32"/>
  <c i="3" r="F33"/>
  <c i="1" r="AZ96"/>
  <c i="4" r="F33"/>
  <c i="1" r="AZ97"/>
  <c i="4" r="J30"/>
  <c i="3" r="J33"/>
  <c i="1" r="AV96"/>
  <c r="AT96"/>
  <c i="4" r="J33"/>
  <c i="1" r="AV97"/>
  <c r="AT97"/>
  <c r="BD94"/>
  <c r="W33"/>
  <c i="2" r="J33"/>
  <c i="1" r="AV95"/>
  <c r="AT95"/>
  <c r="BB94"/>
  <c r="AX94"/>
  <c i="5" r="F33"/>
  <c i="1" r="AZ98"/>
  <c l="1" r="AG97"/>
  <c i="3" r="BK125"/>
  <c r="J125"/>
  <c i="2" r="BK122"/>
  <c r="J122"/>
  <c r="J96"/>
  <c i="4" r="J39"/>
  <c i="1" r="AN97"/>
  <c r="AU94"/>
  <c i="5" r="J30"/>
  <c i="1" r="AG98"/>
  <c r="AW94"/>
  <c r="AK30"/>
  <c i="3" r="J30"/>
  <c i="1" r="AG96"/>
  <c r="AY94"/>
  <c r="W31"/>
  <c r="AZ94"/>
  <c r="W29"/>
  <c i="5" l="1" r="J39"/>
  <c i="3" r="J39"/>
  <c r="J96"/>
  <c i="1" r="AN98"/>
  <c r="AN96"/>
  <c i="2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<sst xmlns="http://schemas.openxmlformats.org/spreadsheetml/2006/main">
  <si>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</si>
  <si>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</si>
  <si>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</si>
  <si>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</si>
  <si>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</si>
  <si>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{8c725419-7df6-4a5d-96a0-95bff41c5595}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</si>
  <si>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</si>
  <si>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</si>
  <si>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</si>
  <si>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</si>
  <si>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</si>
  <si>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</si>
  <si>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</si>
  <si>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</si>
  <si>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I-2015-000041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</si>
  <si>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</si>
  <si>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</si>
  <si>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Světlá nad Sázavou, ul. Čapkova I. etapa - rekonstrukce vodovodu a kanalizace</t>
  </si>
  <si>
    <t>KSO:</t>
  </si>
  <si>
    <t>CC-CZ:</t>
  </si>
  <si>
    <t>Místo:</t>
  </si>
  <si>
    <t xml:space="preserve"> </t>
  </si>
  <si>
    <t>Datum:</t>
  </si>
  <si>
    <t>27.11.2023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</si>
  <si>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</si>
  <si>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</si>
  <si>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</si>
  <si>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</si>
  <si>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</si>
  <si>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</si>
  <si>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</si>
  <si>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</si>
  <si>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</si>
  <si>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</si>
  <si>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</si>
  <si>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</si>
  <si>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</si>
  <si>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</si>
  <si>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</si>
  <si>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</si>
  <si>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</si>
  <si>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</si>
  <si>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</si>
  <si>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</si>
  <si>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</si>
  <si>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</si>
  <si>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</si>
  <si>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</si>
  <si>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</si>
  <si>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</si>
  <si>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</si>
  <si>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</si>
  <si>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</si>
  <si>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</si>
  <si>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</si>
  <si>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</si>
  <si>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</si>
  <si>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</si>
  <si>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</si>
  <si>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</si>
  <si>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</si>
  <si>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</si>
  <si>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</si>
  <si>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</si>
  <si>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</si>
  <si>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</si>
  <si>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</si>
  <si>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</si>
  <si>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</si>
  <si>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</si>
  <si>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</si>
  <si>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</si>
  <si>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</si>
  <si>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</si>
  <si>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</si>
  <si>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</si>
  <si>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</si>
  <si>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</si>
  <si>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</si>
  <si>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Rekonstrukce vodovodu</t>
  </si>
  <si>
    <t>STA</t>
  </si>
  <si>
    <t>1</t>
  </si>
  <si>
    <t>{57fbea3e-b0af-48c6-92f3-2af01c8b3b07}</t>
  </si>
  <si>
    <t>2</t>
  </si>
  <si>
    <t>SO 02</t>
  </si>
  <si>
    <t>Rekonstrukce kanalizace</t>
  </si>
  <si>
    <t>{02c5def6-05f1-48c0-8f7a-a2e85708b694}</t>
  </si>
  <si>
    <t>SO 03</t>
  </si>
  <si>
    <t>Propoj stávajícího vodovdu a kanalizace</t>
  </si>
  <si>
    <t>{ac4bef60-0a62-451a-a37f-9fdcc22b56b5}</t>
  </si>
  <si>
    <t>SO 04</t>
  </si>
  <si>
    <t>Vedlejší a ostatní náklady</t>
  </si>
  <si>
    <t>{a921052c-381e-475a-bef9-3f19ecc81457}</t>
  </si>
  <si>
    <t>KRYCÍ LIST SOUPISU PRACÍ</t>
  </si>
  <si>
    <t>Objekt:</t>
  </si>
  <si>
    <t>SO 01 - Rekonstrukce vodovodu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</si>
  <si>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</si>
  <si>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</si>
  <si>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</si>
  <si>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</si>
  <si>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</si>
  <si>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</si>
  <si>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</si>
  <si>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</si>
  <si>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</si>
  <si>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</si>
  <si>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</si>
  <si>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</si>
  <si>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</si>
  <si>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</si>
  <si>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</si>
  <si>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</si>
  <si>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</si>
  <si>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</si>
  <si>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</si>
  <si>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</si>
  <si>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</si>
  <si>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</si>
  <si>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</si>
  <si>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</si>
  <si>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</si>
  <si>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</si>
  <si>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</si>
  <si>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</si>
  <si>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</si>
  <si>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115001101R00</t>
  </si>
  <si>
    <t>Zajištění dodávky vody po dobu výstavby, náhradní zásobování - suchovod vč. provizor. přepojení přípojek a vodovodních řadů (dodávka materiálu vč. montáže a zemních prácí)</t>
  </si>
  <si>
    <t>m</t>
  </si>
  <si>
    <t>4</t>
  </si>
  <si>
    <t>-1911467136</t>
  </si>
  <si>
    <t>VV</t>
  </si>
  <si>
    <t>"V1" 210</t>
  </si>
  <si>
    <t>"V2" 10</t>
  </si>
  <si>
    <t>"V3" 15</t>
  </si>
  <si>
    <t>"V4" 10</t>
  </si>
  <si>
    <t>Součet</t>
  </si>
  <si>
    <t>119001401</t>
  </si>
  <si>
    <t>Dočasné zajištění potrubí ocelového nebo litinového DN do 200 mm</t>
  </si>
  <si>
    <t>CS ÚRS 2023 02</t>
  </si>
  <si>
    <t>763991284</t>
  </si>
  <si>
    <t>"V1"</t>
  </si>
  <si>
    <t>"vodovod"1,5+1+1</t>
  </si>
  <si>
    <t>"plyn"1+1+1</t>
  </si>
  <si>
    <t>"V2"</t>
  </si>
  <si>
    <t>"plyn"1,2</t>
  </si>
  <si>
    <t>"V3"</t>
  </si>
  <si>
    <t>"V4"</t>
  </si>
  <si>
    <t>"vodovod"1,2</t>
  </si>
  <si>
    <t>"přípojky"</t>
  </si>
  <si>
    <t>3</t>
  </si>
  <si>
    <t>119001422</t>
  </si>
  <si>
    <t>Dočasné zajištění kabelů a kabelových tratí z 6 volně ložených kabelů</t>
  </si>
  <si>
    <t>1977690039</t>
  </si>
  <si>
    <t>1+1+1+1+1+1+1+1</t>
  </si>
  <si>
    <t>1,2+1,2+1,2</t>
  </si>
  <si>
    <t>1+1+1+1+1+1+1+1+1+1</t>
  </si>
  <si>
    <t>132254206</t>
  </si>
  <si>
    <t>Hloubení zapažených rýh š do 2000 mm v hornině třídy těžitelnosti I skupiny 3 objem do 5000 m3</t>
  </si>
  <si>
    <t>m3</t>
  </si>
  <si>
    <t>992907535</t>
  </si>
  <si>
    <t>4*1,2*(1,7-0,1)</t>
  </si>
  <si>
    <t>(207-4)*0,8*(1,7-0,1)</t>
  </si>
  <si>
    <t>8,1*1,2*(1,8-0,1)</t>
  </si>
  <si>
    <t>11,6*1,2*(1,8-0,1)</t>
  </si>
  <si>
    <t>8,9*1,2*(1,8-0,1)</t>
  </si>
  <si>
    <t>(7,6+4+3,1+3,3+1+1+1)*1*(1,7-0,1)</t>
  </si>
  <si>
    <t>Mezisoučet</t>
  </si>
  <si>
    <t>359,464*0,3</t>
  </si>
  <si>
    <t>5</t>
  </si>
  <si>
    <t>132354206</t>
  </si>
  <si>
    <t>Hloubení zapažených rýh š do 2000 mm v hornině třídy těžitelnosti II skupiny 4 objem do 5000 m3</t>
  </si>
  <si>
    <t>-461346320</t>
  </si>
  <si>
    <t>359,464*0,6</t>
  </si>
  <si>
    <t>6</t>
  </si>
  <si>
    <t>132454206</t>
  </si>
  <si>
    <t>Hloubení zapažených rýh š do 2000 mm v hornině třídy těžitelnosti II skupiny 5 objem do 5000 m3</t>
  </si>
  <si>
    <t>-1708952558</t>
  </si>
  <si>
    <t>359,464*0,1</t>
  </si>
  <si>
    <t>7</t>
  </si>
  <si>
    <t>139001101</t>
  </si>
  <si>
    <t>Příplatek za ztížení vykopávky v blízkosti podzemního vedení</t>
  </si>
  <si>
    <t>317096410</t>
  </si>
  <si>
    <t>1,5*1,2*(1,7-0,1)</t>
  </si>
  <si>
    <t>(1,5+1+1+1+1+1+1+1+1+1+1+1+1+1)*1*(1,7-0,1)</t>
  </si>
  <si>
    <t>1,2*1*(1,8-0,1)</t>
  </si>
  <si>
    <t>(1+1+1+1+1+1+1+1+1+1+1+1+1)*1*(1,7-0,1)</t>
  </si>
  <si>
    <t>"zaslepení"</t>
  </si>
  <si>
    <t>8</t>
  </si>
  <si>
    <t>141721219</t>
  </si>
  <si>
    <t>Řízený zemní protlak délky do 50 m hl do 6 m se zatažením potrubí průměru vrtu přes 315 do 355 mm v hornině třídy těžitelnosti I a II skupiny 1 až 4</t>
  </si>
  <si>
    <t>595038259</t>
  </si>
  <si>
    <t>9</t>
  </si>
  <si>
    <t>151101101</t>
  </si>
  <si>
    <t>Zřízení příložného pažení a rozepření stěn rýh hl do 2 m</t>
  </si>
  <si>
    <t>m2</t>
  </si>
  <si>
    <t>-1480037331</t>
  </si>
  <si>
    <t>(4*(1,7-0,1))*2</t>
  </si>
  <si>
    <t>(207-4)*(1,7-0,1)</t>
  </si>
  <si>
    <t>(8,1*(1,8-0,1))*2</t>
  </si>
  <si>
    <t>(11,6*(1,8-0,1))*2</t>
  </si>
  <si>
    <t>(8,9*(1,8-0,1))*2</t>
  </si>
  <si>
    <t>((7,6+4+3,1+3,3+1+1+1)*(1,7-0,1))*2</t>
  </si>
  <si>
    <t>10</t>
  </si>
  <si>
    <t>151101111</t>
  </si>
  <si>
    <t>Odstranění příložného pažení a rozepření stěn rýh hl do 2 m</t>
  </si>
  <si>
    <t>-441948971</t>
  </si>
  <si>
    <t>11</t>
  </si>
  <si>
    <t>162251122R00</t>
  </si>
  <si>
    <t>Vodorovné přemístění kameniva těženého a štěrkodrtě po staveništi</t>
  </si>
  <si>
    <t>-530222758</t>
  </si>
  <si>
    <t>22,252+97,283+239,929</t>
  </si>
  <si>
    <t>12</t>
  </si>
  <si>
    <t>162751117R00</t>
  </si>
  <si>
    <t>Vodorovné přemístění výkopku/sypaniny po suchu na obvyklém dopravním prostředku, bez naložení výkopku, avšak se složením bezrozhrnutí na vzdálenost dle volby zhotovitele</t>
  </si>
  <si>
    <t>-1448070971</t>
  </si>
  <si>
    <t>13</t>
  </si>
  <si>
    <t>171201221</t>
  </si>
  <si>
    <t>Poplatek za uložení na skládce (skládkovné) zeminy a kamení kód odpadu 17 05 04</t>
  </si>
  <si>
    <t>t</t>
  </si>
  <si>
    <t>883059033</t>
  </si>
  <si>
    <t>359,464*1,6 'Přepočtené koeficientem množství</t>
  </si>
  <si>
    <t>14</t>
  </si>
  <si>
    <t>174151101</t>
  </si>
  <si>
    <t>Zásyp jam, šachet rýh nebo kolem objektů sypaninou se zhutněním</t>
  </si>
  <si>
    <t>687441004</t>
  </si>
  <si>
    <t>4*1,2*(1,7-0,1-0,1-0,46)</t>
  </si>
  <si>
    <t>(207-4)*0,8*(1,7-0,1-0,1-0,46)</t>
  </si>
  <si>
    <t>8,1*1,2*(1,8-0,1-0,1-0,41)</t>
  </si>
  <si>
    <t>11,6*1,2*(1,8-0,1-0,1-0,41)</t>
  </si>
  <si>
    <t>8,9*1,2*(1,8-0,1-0,1-0,41)</t>
  </si>
  <si>
    <t>(7,6+4+3,1+3,3+1+1+1)*1*(1,7-0,1-0,1-0,3)</t>
  </si>
  <si>
    <t>M</t>
  </si>
  <si>
    <t>58344197</t>
  </si>
  <si>
    <t>štěrkodrť frakce 0/63</t>
  </si>
  <si>
    <t>-358505926</t>
  </si>
  <si>
    <t>239,929*2 'Přepočtené koeficientem množství</t>
  </si>
  <si>
    <t>16</t>
  </si>
  <si>
    <t>175151101</t>
  </si>
  <si>
    <t>Obsypání potrubí strojně sypaninou bez prohození, uloženou do 3 m</t>
  </si>
  <si>
    <t>1944410583</t>
  </si>
  <si>
    <t>4*1,2*0,46</t>
  </si>
  <si>
    <t>(207-4)*0,8*0,46</t>
  </si>
  <si>
    <t>8,1*1,2*0,41</t>
  </si>
  <si>
    <t>11,6*1,2*0,41</t>
  </si>
  <si>
    <t>8,9*1,2*0,41</t>
  </si>
  <si>
    <t>(7,6+4+3,1+3,3+1+1+1)*1*0,3</t>
  </si>
  <si>
    <t>17</t>
  </si>
  <si>
    <t>58331351</t>
  </si>
  <si>
    <t>kamenivo těžené drobné frakce 0/4</t>
  </si>
  <si>
    <t>1496653742</t>
  </si>
  <si>
    <t>97,283*2 'Přepočtené koeficientem množství</t>
  </si>
  <si>
    <t>Zakládání</t>
  </si>
  <si>
    <t>18</t>
  </si>
  <si>
    <t>212752101</t>
  </si>
  <si>
    <t>Trativod z drenážních trubek korugovaných PE-HD SN 4 perforace 360° včetně lože otevřený výkop DN 100 pro liniové stavby</t>
  </si>
  <si>
    <t>-1775923445</t>
  </si>
  <si>
    <t>Vodorovné konstrukce</t>
  </si>
  <si>
    <t>19</t>
  </si>
  <si>
    <t>451572111</t>
  </si>
  <si>
    <t>Lože pod potrubí otevřený výkop z kameniva drobného těženého</t>
  </si>
  <si>
    <t>-1719868342</t>
  </si>
  <si>
    <t>4*1,2*0,1</t>
  </si>
  <si>
    <t>(207-4)*0,8*0,1</t>
  </si>
  <si>
    <t>8,1*1,2*0,1</t>
  </si>
  <si>
    <t>11,6*1,2*0,1</t>
  </si>
  <si>
    <t>8,9*1,2*0,1</t>
  </si>
  <si>
    <t>(7,6+4+3,1+3,3+1+1+1)*1*0,1</t>
  </si>
  <si>
    <t>20</t>
  </si>
  <si>
    <t>452312131</t>
  </si>
  <si>
    <t>Sedlové lože z betonu prostého bez zvýšených nároků na prostředí tř. C 12/15 otevřený výkop</t>
  </si>
  <si>
    <t>-1713170383</t>
  </si>
  <si>
    <t>5*(0,5*0,5*0,5)</t>
  </si>
  <si>
    <t>452351101</t>
  </si>
  <si>
    <t>Bednění podkladních desek nebo bloků nebo sedlového lože otevřený výkop</t>
  </si>
  <si>
    <t>1889502195</t>
  </si>
  <si>
    <t>5*(4*0,5*0,5)</t>
  </si>
  <si>
    <t>Trubní vedení</t>
  </si>
  <si>
    <t>22</t>
  </si>
  <si>
    <t>850265121</t>
  </si>
  <si>
    <t>Výřez nebo výsek na potrubí z trub litinových tlakových nebo plastických hmot DN 100</t>
  </si>
  <si>
    <t>kus</t>
  </si>
  <si>
    <t>1988146475</t>
  </si>
  <si>
    <t>P</t>
  </si>
  <si>
    <t>Poznámka k položce:_x000d_
_x000d_
Ceny výřezu nebo výseku na potrubí z trub litinových tlakových nebo plastických hmot jsou určeny pro dva řezy nebo seky prováděné na potrubí dodatečně.</t>
  </si>
  <si>
    <t>"V2" 1</t>
  </si>
  <si>
    <t>"V3, 4" 1</t>
  </si>
  <si>
    <t>23</t>
  </si>
  <si>
    <t>850315121</t>
  </si>
  <si>
    <t>Výřez nebo výsek na potrubí z trub litinových tlakových nebo plastických hmot DN 150</t>
  </si>
  <si>
    <t>1692315914</t>
  </si>
  <si>
    <t>Poznámka k položce:_x000d_
Ceny výřezu nebo výseku na potrubí z trub litinových tlakových nebo plastických hmot jsou určeny pro dva řezy nebo seky prováděné na potrubí dodatečně.</t>
  </si>
  <si>
    <t>24</t>
  </si>
  <si>
    <t>857242122</t>
  </si>
  <si>
    <t>Montáž litinových tvarovek jednoosých přírubových otevřený výkop DN 80</t>
  </si>
  <si>
    <t>-974239368</t>
  </si>
  <si>
    <t>"V1" 1</t>
  </si>
  <si>
    <t>25</t>
  </si>
  <si>
    <t>857261131</t>
  </si>
  <si>
    <t>Montáž litinových tvarovek jednoosých hrdlových otevřený výkop s integrovaným těsněním DN 100</t>
  </si>
  <si>
    <t>-88785058</t>
  </si>
  <si>
    <t>26</t>
  </si>
  <si>
    <t>857262122</t>
  </si>
  <si>
    <t>Montáž litinových tvarovek jednoosých přírubových otevřený výkop DN 100</t>
  </si>
  <si>
    <t>2063117940</t>
  </si>
  <si>
    <t>"V3" 1</t>
  </si>
  <si>
    <t>"V4" 1</t>
  </si>
  <si>
    <t>27</t>
  </si>
  <si>
    <t>857264122</t>
  </si>
  <si>
    <t>Montáž litinových tvarovek odbočných přírubových otevřený výkop DN 100</t>
  </si>
  <si>
    <t>1201580926</t>
  </si>
  <si>
    <t>28</t>
  </si>
  <si>
    <t>857311131</t>
  </si>
  <si>
    <t>Montáž litinových tvarovek jednoosých hrdlových otevřený výkop s integrovaným těsněním DN 150</t>
  </si>
  <si>
    <t>-1924929474</t>
  </si>
  <si>
    <t>29</t>
  </si>
  <si>
    <t>857312122</t>
  </si>
  <si>
    <t>Montáž litinových tvarovek jednoosých přírubových otevřený výkop DN 150</t>
  </si>
  <si>
    <t>-1343455983</t>
  </si>
  <si>
    <t>"V1" 2</t>
  </si>
  <si>
    <t>30</t>
  </si>
  <si>
    <t>857314122</t>
  </si>
  <si>
    <t>Montáž litinových tvarovek odbočných přírubových otevřený výkop DN 150</t>
  </si>
  <si>
    <t>1507936280</t>
  </si>
  <si>
    <t>1+1+1</t>
  </si>
  <si>
    <t>31</t>
  </si>
  <si>
    <t>871161141</t>
  </si>
  <si>
    <t>Montáž potrubí z PE100 SDR 11 otevřený výkop svařovaných na tupo D 32 x 3,0 mm</t>
  </si>
  <si>
    <t>-1534377752</t>
  </si>
  <si>
    <t>4+3,1+3,3+1+1</t>
  </si>
  <si>
    <t>32</t>
  </si>
  <si>
    <t>871211141</t>
  </si>
  <si>
    <t>Montáž potrubí z PE100 SDR 11 otevřený výkop svařovaných na tupo D 63 x 5,8 mm</t>
  </si>
  <si>
    <t>574265148</t>
  </si>
  <si>
    <t>"V1" 7,6</t>
  </si>
  <si>
    <t>33</t>
  </si>
  <si>
    <t>871251151</t>
  </si>
  <si>
    <t>Montáž potrubí z PE100 SDR 17 otevřený výkop svařovaných na tupo D 110 x 6,6 mm</t>
  </si>
  <si>
    <t>1217465299</t>
  </si>
  <si>
    <t>"V2" 8,1</t>
  </si>
  <si>
    <t>"V3" 11,6</t>
  </si>
  <si>
    <t>"V4" 8,9</t>
  </si>
  <si>
    <t>34</t>
  </si>
  <si>
    <t>871321151</t>
  </si>
  <si>
    <t>Montáž potrubí z PE100 SDR 17 otevřený výkop svařovaných na tupo D 160 x 9,5 mm</t>
  </si>
  <si>
    <t>-313301902</t>
  </si>
  <si>
    <t>207</t>
  </si>
  <si>
    <t>35</t>
  </si>
  <si>
    <t>879161111</t>
  </si>
  <si>
    <t>Montáž vodovodní přípojky na potrubí DN 25</t>
  </si>
  <si>
    <t>1030505806</t>
  </si>
  <si>
    <t>"V1" 4</t>
  </si>
  <si>
    <t>36</t>
  </si>
  <si>
    <t>879171111</t>
  </si>
  <si>
    <t>Montáž vodovodní přípojky na potrubí DN 32</t>
  </si>
  <si>
    <t>-76181753</t>
  </si>
  <si>
    <t>37</t>
  </si>
  <si>
    <t>879221111</t>
  </si>
  <si>
    <t>Montáž vodovodní přípojky na potrubí DN 63</t>
  </si>
  <si>
    <t>-980114607</t>
  </si>
  <si>
    <t>38</t>
  </si>
  <si>
    <t>891161321</t>
  </si>
  <si>
    <t>Montáž vodovodních šoupátek domovní přípojky se závitovými konci PN16 otevřený výkop G 1"</t>
  </si>
  <si>
    <t>-1345572962</t>
  </si>
  <si>
    <t>39</t>
  </si>
  <si>
    <t>891171321</t>
  </si>
  <si>
    <t>Montáž vodovodních šoupátek domovní přípojky se závitovými konci PN16 otevřený výkop G 5/4"</t>
  </si>
  <si>
    <t>-801282688</t>
  </si>
  <si>
    <t>40</t>
  </si>
  <si>
    <t>891211321</t>
  </si>
  <si>
    <t>Montáž vodovodních šoupátek domovní přípojky se závitovými konci PN16 otevřený výkop G 2"</t>
  </si>
  <si>
    <t>-1921077657</t>
  </si>
  <si>
    <t>41</t>
  </si>
  <si>
    <t>891241112</t>
  </si>
  <si>
    <t>Montáž vodovodních šoupátek otevřený výkop DN 80</t>
  </si>
  <si>
    <t>1981431267</t>
  </si>
  <si>
    <t>42</t>
  </si>
  <si>
    <t>891247112</t>
  </si>
  <si>
    <t>Montáž hydrantů podzemních DN 80</t>
  </si>
  <si>
    <t>-1353880681</t>
  </si>
  <si>
    <t>"V2"1</t>
  </si>
  <si>
    <t>43</t>
  </si>
  <si>
    <t>891261112</t>
  </si>
  <si>
    <t>Montáž vodovodních šoupátek otevřený výkop DN 100</t>
  </si>
  <si>
    <t>1820519239</t>
  </si>
  <si>
    <t>"V4"1</t>
  </si>
  <si>
    <t>44</t>
  </si>
  <si>
    <t>891269111</t>
  </si>
  <si>
    <t>Montáž navrtávacích pasů na potrubí z jakýchkoli trub DN 100</t>
  </si>
  <si>
    <t>-781265200</t>
  </si>
  <si>
    <t>45</t>
  </si>
  <si>
    <t>891311112</t>
  </si>
  <si>
    <t>Montáž vodovodních šoupátek otevřený výkop DN 150</t>
  </si>
  <si>
    <t>-646401119</t>
  </si>
  <si>
    <t>46</t>
  </si>
  <si>
    <t>891319111</t>
  </si>
  <si>
    <t>Montáž navrtávacích pasů na potrubí z jakýchkoli trub DN 150</t>
  </si>
  <si>
    <t>1481797291</t>
  </si>
  <si>
    <t>"V1" 6</t>
  </si>
  <si>
    <t>47</t>
  </si>
  <si>
    <t>892271111R00</t>
  </si>
  <si>
    <t>Tlaková zkouška vodou potrubí DN 100 nebo 125 včetně zabezpečení konců potrubí</t>
  </si>
  <si>
    <t>-1031803765</t>
  </si>
  <si>
    <t>48</t>
  </si>
  <si>
    <t>892273122</t>
  </si>
  <si>
    <t>Proplach a dezinfekce vodovodního potrubí DN od 80 do 125</t>
  </si>
  <si>
    <t>-1588455362</t>
  </si>
  <si>
    <t>49</t>
  </si>
  <si>
    <t>892351111R00</t>
  </si>
  <si>
    <t>Tlaková zkouška vodou potrubí DN 150 nebo 200 včetně zabezpečení konců potrubí</t>
  </si>
  <si>
    <t>-140497600</t>
  </si>
  <si>
    <t>50</t>
  </si>
  <si>
    <t>892353122</t>
  </si>
  <si>
    <t>Proplach a dezinfekce vodovodního potrubí DN 150 nebo 200</t>
  </si>
  <si>
    <t>-1433306426</t>
  </si>
  <si>
    <t>51</t>
  </si>
  <si>
    <t>899401111</t>
  </si>
  <si>
    <t>Osazení poklopů litinových ventilových</t>
  </si>
  <si>
    <t>1445985115</t>
  </si>
  <si>
    <t>52</t>
  </si>
  <si>
    <t>899401112</t>
  </si>
  <si>
    <t>Osazení poklopů litinových šoupátkových</t>
  </si>
  <si>
    <t>2069511634</t>
  </si>
  <si>
    <t>"V1"5+1</t>
  </si>
  <si>
    <t>"V2" 1+1</t>
  </si>
  <si>
    <t>53</t>
  </si>
  <si>
    <t>899401113</t>
  </si>
  <si>
    <t>Osazení poklopů litinových hydrantových</t>
  </si>
  <si>
    <t>-423278576</t>
  </si>
  <si>
    <t>54</t>
  </si>
  <si>
    <t>899713111R00</t>
  </si>
  <si>
    <t>Orientační tabulky na sloupku betonovém nebo ocelovém - montáž</t>
  </si>
  <si>
    <t>-1325448318</t>
  </si>
  <si>
    <t>55</t>
  </si>
  <si>
    <t>899721111R00</t>
  </si>
  <si>
    <t>Signalizační vodič DN do 150 mm na potrubí - montáž</t>
  </si>
  <si>
    <t>2137447377</t>
  </si>
  <si>
    <t>"V1" 250</t>
  </si>
  <si>
    <t>"V2" 15</t>
  </si>
  <si>
    <t>"V4" 15</t>
  </si>
  <si>
    <t>56</t>
  </si>
  <si>
    <t>899722114R00</t>
  </si>
  <si>
    <t>Krytí potrubí z plastů výstražnou fólií z PVC 40 cm - montáž</t>
  </si>
  <si>
    <t>2006173592</t>
  </si>
  <si>
    <t>"V3" 12</t>
  </si>
  <si>
    <t>57</t>
  </si>
  <si>
    <t>899911271R00</t>
  </si>
  <si>
    <t>Kluzná objímka výšky 60 mm vnějšího průměru potrubí přes 157 mm do 183 mm - montáž</t>
  </si>
  <si>
    <t>1463971676</t>
  </si>
  <si>
    <t>58</t>
  </si>
  <si>
    <t>899913153R00</t>
  </si>
  <si>
    <t>Uzavírací manžeta chráničky potrubí DN 150 x 300 - montáž</t>
  </si>
  <si>
    <t>-1992253499</t>
  </si>
  <si>
    <t>998</t>
  </si>
  <si>
    <t>Přesun hmot</t>
  </si>
  <si>
    <t>59</t>
  </si>
  <si>
    <t>998276101</t>
  </si>
  <si>
    <t>Přesun hmot pro trubní vedení z trub z plastických hmot otevřený výkop</t>
  </si>
  <si>
    <t>-2139431170</t>
  </si>
  <si>
    <t>SO 02 - Rekonstrukce kanalizace</t>
  </si>
  <si>
    <t xml:space="preserve">    3 - Svislé a kompletní konstrukce</t>
  </si>
  <si>
    <t xml:space="preserve">    5 - Komunikace pozemní</t>
  </si>
  <si>
    <t xml:space="preserve">    997 - Přesun sutě</t>
  </si>
  <si>
    <t>113106183</t>
  </si>
  <si>
    <t>Rozebrání dlažeb vozovek z velkých kostek s ložem z kameniva strojně pl do 50 m2</t>
  </si>
  <si>
    <t>1320352882</t>
  </si>
  <si>
    <t>5*4</t>
  </si>
  <si>
    <t>115001104R00</t>
  </si>
  <si>
    <t>Převedení splaškové vody po dobu výstavby kanalizace včetně čerpání</t>
  </si>
  <si>
    <t>-314904767</t>
  </si>
  <si>
    <t>"K1"210</t>
  </si>
  <si>
    <t>"K2"5</t>
  </si>
  <si>
    <t>"K3"11</t>
  </si>
  <si>
    <t>-901378739</t>
  </si>
  <si>
    <t>"K1"</t>
  </si>
  <si>
    <t>"vodovod"1,5+1,5+1,5</t>
  </si>
  <si>
    <t>"plyn"1,5+1,5+1,5</t>
  </si>
  <si>
    <t>"K2"</t>
  </si>
  <si>
    <t>"plyn"1,5</t>
  </si>
  <si>
    <t>"K3"</t>
  </si>
  <si>
    <t>"plyn"1+1+1+1+1+1+1+1+1+1+1</t>
  </si>
  <si>
    <t>"vodovod"1+1</t>
  </si>
  <si>
    <t>-1046034040</t>
  </si>
  <si>
    <t>1,5+1,5+1,5+1,5+1,5+1,5+1,5</t>
  </si>
  <si>
    <t>1+1+1+1+1+1+1+1+1+1+1+1+1+1+1+1</t>
  </si>
  <si>
    <t>1126851148</t>
  </si>
  <si>
    <t>6,9*1,5*(2,59-0,1)</t>
  </si>
  <si>
    <t>(210-6,9)*1,4*(2,59-0,1)</t>
  </si>
  <si>
    <t>"rozšíření šachet"</t>
  </si>
  <si>
    <t>(0,5*2*(2,59-0,1))*10</t>
  </si>
  <si>
    <t>5*1,5*(2,5-0,1)</t>
  </si>
  <si>
    <t>0,3*1,8*(2,5-0,1)</t>
  </si>
  <si>
    <t>11*1,5*(2-0,1)</t>
  </si>
  <si>
    <t>0,3*1,8*(2-0,1)</t>
  </si>
  <si>
    <t>(3,8+3,7+3,3+2,5+5,9+5,8+5,9+6,1+6+6,1+6,1+6,2+6,2+6,3+6,4+3,3+3,6)*1*(2,2-0,1)</t>
  </si>
  <si>
    <t>993,471*0,3</t>
  </si>
  <si>
    <t>1904665184</t>
  </si>
  <si>
    <t>993,471*0,6</t>
  </si>
  <si>
    <t>374001402</t>
  </si>
  <si>
    <t>993,471*0,1</t>
  </si>
  <si>
    <t>-1769322625</t>
  </si>
  <si>
    <t>"V+P"(6*1,5)*1,2*(2,59-0,1)</t>
  </si>
  <si>
    <t>"kabely"(7*1,5)*1*(2,59-0,1)</t>
  </si>
  <si>
    <t>"plyn"1,5*1,2*(2,5-0,1)</t>
  </si>
  <si>
    <t>"plyn"1,5*1,2*(2-0,1)</t>
  </si>
  <si>
    <t>"V+P"(13*1)*1,2*(2,2-0,1)</t>
  </si>
  <si>
    <t>"kabely"(16*1)*1*(2,2-0,1)</t>
  </si>
  <si>
    <t>141721316R00</t>
  </si>
  <si>
    <t>Řízené šnekové horizontální vrtání dl do 20 m hl do 6 m s vtlačením ocelového potrubí do 900 mm v hornině tř těžitelnosti I a II skupiny 1 až 4</t>
  </si>
  <si>
    <t>1683976362</t>
  </si>
  <si>
    <t>151101102</t>
  </si>
  <si>
    <t>Zřízení příložného pažení a rozepření stěn rýh hl přes 2 do 4 m</t>
  </si>
  <si>
    <t>2045163332</t>
  </si>
  <si>
    <t>2*(6,9*(2,59-0,1))</t>
  </si>
  <si>
    <t>(210-6,9)*(2,59-0,1)</t>
  </si>
  <si>
    <t>2*(5*(2,5-0,1))</t>
  </si>
  <si>
    <t>2*(11*(2-0,1))</t>
  </si>
  <si>
    <t>2*((3,8+3,7+3,3+2,5+5,9+5,8+5,9+6,1+6+6,1+6,1+6,2+6,2+6,3+6,4+3,3+3,6)*(2,2-0,1))</t>
  </si>
  <si>
    <t>151101112</t>
  </si>
  <si>
    <t>Odstranění příložného pažení a rozepření stěn rýh hl přes 2 do 4 m</t>
  </si>
  <si>
    <t>868579518</t>
  </si>
  <si>
    <t>570720956</t>
  </si>
  <si>
    <t>8,72+230,752+538,669</t>
  </si>
  <si>
    <t>1460831624</t>
  </si>
  <si>
    <t>1760020693</t>
  </si>
  <si>
    <t>993,471</t>
  </si>
  <si>
    <t>993,471*1,6 'Přepočtené koeficientem množství</t>
  </si>
  <si>
    <t>2015557373</t>
  </si>
  <si>
    <t>1,3*1,5*6,9</t>
  </si>
  <si>
    <t>1,3*1,4*(210-6,9)</t>
  </si>
  <si>
    <t>1,2*1,5*5</t>
  </si>
  <si>
    <t>0,7*1,5*11</t>
  </si>
  <si>
    <t>"přípojky splaškové"</t>
  </si>
  <si>
    <t>(3,8+3,7+3,3+2,5+5,9+5,8+5,9+6,1+6+6,1+6,1+6,2+6,2+6,3+6,4+3,3+3,6)*1*1,5</t>
  </si>
  <si>
    <t>"odečet šachty"-(19,6+1,9+1,5)</t>
  </si>
  <si>
    <t>2063707790</t>
  </si>
  <si>
    <t>538,669*2 'Přepočtené koeficientem množství</t>
  </si>
  <si>
    <t>2036202015</t>
  </si>
  <si>
    <t>0,9*6,9</t>
  </si>
  <si>
    <t>0,82*(210-6,9)</t>
  </si>
  <si>
    <t>0,9*5</t>
  </si>
  <si>
    <t>0,9*11</t>
  </si>
  <si>
    <t>(3,8+3,7+3,3+2,5+5,9+5,8+5,9+6,1+6+6,1+6,1+6,2+6,2+6,3+6,4+3,3+3,6)*1*0,5</t>
  </si>
  <si>
    <t>58341341</t>
  </si>
  <si>
    <t>kamenivo drcené drobné frakce 0/4</t>
  </si>
  <si>
    <t>-1751603801</t>
  </si>
  <si>
    <t>230,752*2 'Přepočtené koeficientem množství</t>
  </si>
  <si>
    <t>1976676289</t>
  </si>
  <si>
    <t>Svislé a kompletní konstrukce</t>
  </si>
  <si>
    <t>358315114</t>
  </si>
  <si>
    <t>Bourání stoky kompletní nebo vybourání otvorů z prostého betonu plochy do 4 m2</t>
  </si>
  <si>
    <t>-983759087</t>
  </si>
  <si>
    <t>((3,14*0,35*0,35)-(3,14*0,25*0,25))*(20+5+11+11)</t>
  </si>
  <si>
    <t>359901111</t>
  </si>
  <si>
    <t>Vyčištění stok</t>
  </si>
  <si>
    <t>-533944392</t>
  </si>
  <si>
    <t>359901211</t>
  </si>
  <si>
    <t>Monitoring stoky jakékoli výšky na nové kanalizaci</t>
  </si>
  <si>
    <t>-431701578</t>
  </si>
  <si>
    <t>721290113R00</t>
  </si>
  <si>
    <t>Zkouška těsnosti potrubí kanalizace vodou do DN 500, včetně dodávky vody a zabezpečení všech konců zkoušených úseků potrubí.</t>
  </si>
  <si>
    <t>13001969</t>
  </si>
  <si>
    <t>11,4+140,2+28,6+45</t>
  </si>
  <si>
    <t>-1858075211</t>
  </si>
  <si>
    <t>(3,8+3,7+3,3+2,5+5,9+5,8+5,9+6,1+6+6,1+6,1+6,2+6,2+6,3+6,4+3,3+3,6)*1*0,1</t>
  </si>
  <si>
    <t>452312151</t>
  </si>
  <si>
    <t>Sedlové lože z betonu prostého bez zvýšených nároků na prostředí tř. C 20/25 otevřený výkop</t>
  </si>
  <si>
    <t>1065570288</t>
  </si>
  <si>
    <t>0,594*6,9</t>
  </si>
  <si>
    <t>0,551*(210-6,9)</t>
  </si>
  <si>
    <t>0,594*5</t>
  </si>
  <si>
    <t>0,594*11</t>
  </si>
  <si>
    <t>Komunikace pozemní</t>
  </si>
  <si>
    <t>591111111</t>
  </si>
  <si>
    <t>Kladení dlažby z kostek velkých z kamene do lože z kameniva těženého tl 50 mm</t>
  </si>
  <si>
    <t>2084434888</t>
  </si>
  <si>
    <t>831422121</t>
  </si>
  <si>
    <t>Montáž potrubí z trub kameninových hrdlových s integrovaným těsněním výkop sklon do 20 % DN 500</t>
  </si>
  <si>
    <t>-1180722198</t>
  </si>
  <si>
    <t>837421221</t>
  </si>
  <si>
    <t>Montáž kameninových tvarovek odbočných s integrovaným těsněním otevřený výkop DN 500</t>
  </si>
  <si>
    <t>-202407339</t>
  </si>
  <si>
    <t>"K1" 17</t>
  </si>
  <si>
    <t>871353121</t>
  </si>
  <si>
    <t>Montáž kanalizačního potrubí z PVC těsněné gumovým kroužkem otevřený výkop sklon do 20 % DN 200</t>
  </si>
  <si>
    <t>-329198951</t>
  </si>
  <si>
    <t>3,8+3,7+3,3+2,5+5,9+5,8+5,9+6,1+6+6,1+6,1+6,2+6,2+6,3+6,4+3,3+3,6</t>
  </si>
  <si>
    <t>890211851</t>
  </si>
  <si>
    <t>Bourání šachet z prostého betonu strojně obestavěného prostoru do 1,5 m3</t>
  </si>
  <si>
    <t>CS ÚRS 2022 02</t>
  </si>
  <si>
    <t>788303906</t>
  </si>
  <si>
    <t>(((3,14*0,625*0,625)-(3,14*0,5*0,5))*2)*4</t>
  </si>
  <si>
    <t>((3,14*0,625*0,625)*0,5)*4</t>
  </si>
  <si>
    <t>894211241R00</t>
  </si>
  <si>
    <t>Šachty kanalizační kruhové z prostého betonu na potrubí DN 450 nebo 500 dno monolitické z betonu C 30/37 XA1, provedení žlabu a nástupnic čedič- D+M, včetně osazení skruží, kónusů, vyrovnávacích prstenců dle tabulky šachet.</t>
  </si>
  <si>
    <t>631017486</t>
  </si>
  <si>
    <t>"K1" 1</t>
  </si>
  <si>
    <t>"K3" 1</t>
  </si>
  <si>
    <t>896231212R00</t>
  </si>
  <si>
    <t xml:space="preserve">Spadiště kanalizační z betonu C 30/37 XA1 kruhové jednoduché dno a nástupnice z čediče na potrubí  DN 500 - D+M, včetně osazení skruží, kónusů, vyrovnávacích prstenců dle tabulky šachet.</t>
  </si>
  <si>
    <t>-39700082</t>
  </si>
  <si>
    <t>"K2" 1</t>
  </si>
  <si>
    <t>894411241R00</t>
  </si>
  <si>
    <t>Zřízení šachet kanalizačních z betonových dílců na potrubí DN 500 dno prefabrikované (prefa dno, skruž, kónus, zákrytová deska, vyrovnávací prstence) dle tabulky šachet.</t>
  </si>
  <si>
    <t>-517731890</t>
  </si>
  <si>
    <t>"K1" 9</t>
  </si>
  <si>
    <t>899102211</t>
  </si>
  <si>
    <t>Demontáž poklopů litinových nebo ocelových včetně rámů hmotnosti přes 50 do 100 kg</t>
  </si>
  <si>
    <t>-93197785</t>
  </si>
  <si>
    <t>899104112</t>
  </si>
  <si>
    <t>Osazení poklopů litinových, ocelových nebo železobetonových včetně rámů pro třídu zatížení D400, E600</t>
  </si>
  <si>
    <t>-1460409923</t>
  </si>
  <si>
    <t>899910202R00</t>
  </si>
  <si>
    <t>Výplň potrubí spádem cementopopílkovou suspenzí délky potrubí přes 50 do 100 m, včetně vytvoření otvorů pro vlévání betonu a odvzdušnění</t>
  </si>
  <si>
    <t>211116972</t>
  </si>
  <si>
    <t>(3,14*0,25*0,25)*(210-20)</t>
  </si>
  <si>
    <t>899911328R00</t>
  </si>
  <si>
    <t>Kluzná objímka pro potrubí DN 500 v chráničce - montáž</t>
  </si>
  <si>
    <t>1198252120</t>
  </si>
  <si>
    <t>899913166R00</t>
  </si>
  <si>
    <t>Uzavírací manžeta chráničky potrubí DN 500 - montáž</t>
  </si>
  <si>
    <t>-1869020282</t>
  </si>
  <si>
    <t>997</t>
  </si>
  <si>
    <t>Přesun sutě</t>
  </si>
  <si>
    <t>997221561R00</t>
  </si>
  <si>
    <t>Vodorovná doprava suti včetně uložení z kusových materiálů do vzdálenosti dle volby zhotovitele</t>
  </si>
  <si>
    <t>1558967245</t>
  </si>
  <si>
    <t>997221615</t>
  </si>
  <si>
    <t>Poplatek za uložení na skládce (skládkovné) stavebního odpadu betonového kód odpadu 17 01 01</t>
  </si>
  <si>
    <t>1670697623</t>
  </si>
  <si>
    <t>998275101</t>
  </si>
  <si>
    <t>Přesun hmot pro trubní vedení z trub kameninových otevřený výkop</t>
  </si>
  <si>
    <t>-1899467127</t>
  </si>
  <si>
    <t>SO 03 - Propoj stávajícího vodovdu a kanalizace</t>
  </si>
  <si>
    <t xml:space="preserve">    9 - Ostatní konstrukce a práce, bourání</t>
  </si>
  <si>
    <t>113107182</t>
  </si>
  <si>
    <t>Odstranění podkladu živičného tl přes 50 do 100 mm strojně pl přes 50 do 200 m2</t>
  </si>
  <si>
    <t>1147051250</t>
  </si>
  <si>
    <t>12*7</t>
  </si>
  <si>
    <t>113201112</t>
  </si>
  <si>
    <t>Vytrhání obrub silničních ležatých</t>
  </si>
  <si>
    <t>-1442157250</t>
  </si>
  <si>
    <t>-2099827968</t>
  </si>
  <si>
    <t>"Propoj kanalizace"10</t>
  </si>
  <si>
    <t>-1910062052</t>
  </si>
  <si>
    <t>"Propoj vodovodu"</t>
  </si>
  <si>
    <t>"vodovod"2</t>
  </si>
  <si>
    <t>-560065314</t>
  </si>
  <si>
    <t>2015154503</t>
  </si>
  <si>
    <t>"Propoj kanalizace"</t>
  </si>
  <si>
    <t>10*1,5*(2,3-0,1)</t>
  </si>
  <si>
    <t>6*1,2*(1,7-0,1)</t>
  </si>
  <si>
    <t>44,52*0,3</t>
  </si>
  <si>
    <t>405233763</t>
  </si>
  <si>
    <t>44,52*0,6</t>
  </si>
  <si>
    <t>168824707</t>
  </si>
  <si>
    <t>44,52*0,1</t>
  </si>
  <si>
    <t>1804591026</t>
  </si>
  <si>
    <t>2*1,2*(1,7-0,1)</t>
  </si>
  <si>
    <t>1037016675</t>
  </si>
  <si>
    <t>2*(10*2,2)</t>
  </si>
  <si>
    <t>2*(6*1,6)</t>
  </si>
  <si>
    <t>1819603715</t>
  </si>
  <si>
    <t>74563195</t>
  </si>
  <si>
    <t>3,72+13,35+25,488</t>
  </si>
  <si>
    <t>2025256748</t>
  </si>
  <si>
    <t>25328893</t>
  </si>
  <si>
    <t>44,52*1,6 'Přepočtené koeficientem množství</t>
  </si>
  <si>
    <t>-678953830</t>
  </si>
  <si>
    <t>10*1,5*1,2</t>
  </si>
  <si>
    <t>6*1,2*1,04</t>
  </si>
  <si>
    <t>1366120544</t>
  </si>
  <si>
    <t>25,488*2 'Přepočtené koeficientem množství</t>
  </si>
  <si>
    <t>-720589512</t>
  </si>
  <si>
    <t>10*1,5*0,8-((3,14*0,25*0,25)*10)</t>
  </si>
  <si>
    <t>6*1,2*0,46</t>
  </si>
  <si>
    <t>294618877</t>
  </si>
  <si>
    <t>13,35*2 'Přepočtené koeficientem množství</t>
  </si>
  <si>
    <t>351311113R00</t>
  </si>
  <si>
    <t>Spodní část stok z betonu prostého se zvýšenými nároky na prostředí C 30/37 tl do 150 mm otevřený výkop - zabetonování nové trubky, stávajícího otvoru a žlabu</t>
  </si>
  <si>
    <t>-756216921</t>
  </si>
  <si>
    <t>Bourání stoky kompletní nebo vybourání otvorů z prostého betonu plochy do 4 m2 - vybourání nového otvoru a žlabu</t>
  </si>
  <si>
    <t>1352166253</t>
  </si>
  <si>
    <t>1234968217</t>
  </si>
  <si>
    <t>-773485949</t>
  </si>
  <si>
    <t>-439143953</t>
  </si>
  <si>
    <t>10*1,5*0,2</t>
  </si>
  <si>
    <t>6*1,2*0,1</t>
  </si>
  <si>
    <t>565185121</t>
  </si>
  <si>
    <t>Asfaltový beton vrstva podkladní ACP 16 (obalované kamenivo OKS) tl 150 mm š přes 3 m</t>
  </si>
  <si>
    <t>-1923150717</t>
  </si>
  <si>
    <t>573191111</t>
  </si>
  <si>
    <t>Postřik infiltrační kationaktivní emulzí v množství 1 kg/m2</t>
  </si>
  <si>
    <t>322277552</t>
  </si>
  <si>
    <t>573231108</t>
  </si>
  <si>
    <t>Postřik živičný spojovací ze silniční emulze v množství 0,50 kg/m2</t>
  </si>
  <si>
    <t>-1099475582</t>
  </si>
  <si>
    <t>577134121</t>
  </si>
  <si>
    <t>Asfaltový beton vrstva obrusná ACO 11 (ABS) tř. I tl 40 mm š přes 3 m z nemodifikovaného asfaltu</t>
  </si>
  <si>
    <t>-1952397247</t>
  </si>
  <si>
    <t>871321221</t>
  </si>
  <si>
    <t>Montáž potrubí z PE100 SDR 17 otevřený výkop svařovaných elektrotvarovkou D 160 x 9,5 mm</t>
  </si>
  <si>
    <t>630667537</t>
  </si>
  <si>
    <t>"propoj vodovodu"6</t>
  </si>
  <si>
    <t>871423121</t>
  </si>
  <si>
    <t>Montáž kanalizačního potrubí z PVC těsněné gumovým kroužkem otevřený výkop sklon do 20 % DN 500</t>
  </si>
  <si>
    <t>-1920427091</t>
  </si>
  <si>
    <t>725580363</t>
  </si>
  <si>
    <t>-175116065</t>
  </si>
  <si>
    <t>-2141650338</t>
  </si>
  <si>
    <t>-1311344186</t>
  </si>
  <si>
    <t>Ostatní konstrukce a práce, bourání</t>
  </si>
  <si>
    <t>916131113</t>
  </si>
  <si>
    <t>Osazení silničního obrubníku betonového ležatého s boční opěrou do lože z betonu prostého</t>
  </si>
  <si>
    <t>1030643142</t>
  </si>
  <si>
    <t>919112233</t>
  </si>
  <si>
    <t>Řezání spár pro vytvoření komůrky š 20 mm hl 40 mm pro těsnící zálivku v živičném krytu</t>
  </si>
  <si>
    <t>185058827</t>
  </si>
  <si>
    <t>919122132</t>
  </si>
  <si>
    <t>Těsnění spár zálivkou za tepla pro komůrky š 20 mm hl 40 mm s těsnicím profilem</t>
  </si>
  <si>
    <t>79315250</t>
  </si>
  <si>
    <t>919735112</t>
  </si>
  <si>
    <t>Řezání stávajícího živičného krytu hl přes 50 do 100 mm</t>
  </si>
  <si>
    <t>-1152772202</t>
  </si>
  <si>
    <t>Vodorovná doprava suti z kusových materiálů do vzdálenosti dle volby zhotovitele</t>
  </si>
  <si>
    <t>466023232</t>
  </si>
  <si>
    <t>997221645</t>
  </si>
  <si>
    <t>Poplatek za uložení na skládce (skládkovné) odpadu asfaltového bez dehtu kód odpadu 17 03 02</t>
  </si>
  <si>
    <t>-1694243754</t>
  </si>
  <si>
    <t>1727192130</t>
  </si>
  <si>
    <t>SO 04 - Vedlejší a ostatní náklady</t>
  </si>
  <si>
    <t>D2 - VRN: Vedlejší rozpočtové náklady</t>
  </si>
  <si>
    <t>D2</t>
  </si>
  <si>
    <t>VRN: Vedlejší rozpočtové náklady</t>
  </si>
  <si>
    <t>X 1</t>
  </si>
  <si>
    <t xml:space="preserve">Vytýčení stávajících inženýrských sítí </t>
  </si>
  <si>
    <t>soub.</t>
  </si>
  <si>
    <t>1024</t>
  </si>
  <si>
    <t>1879965136</t>
  </si>
  <si>
    <t>X 10</t>
  </si>
  <si>
    <t>Zvláštní užívání, povolení vstupů vč. poplatku - Šachta KŠ1</t>
  </si>
  <si>
    <t>soubor</t>
  </si>
  <si>
    <t>-849379291</t>
  </si>
  <si>
    <t>X 11</t>
  </si>
  <si>
    <t>Zkouška signalizačního vodiče</t>
  </si>
  <si>
    <t>-1279853894</t>
  </si>
  <si>
    <t>X 12</t>
  </si>
  <si>
    <t xml:space="preserve">Fotodokumentace okolních staveb a zpevněných ploch  před realizací a po realizaci</t>
  </si>
  <si>
    <t>kpl</t>
  </si>
  <si>
    <t>-632249521</t>
  </si>
  <si>
    <t>X 2</t>
  </si>
  <si>
    <t>Přechodné dopravní značení - šachta KŠ1</t>
  </si>
  <si>
    <t>784050525</t>
  </si>
  <si>
    <t>X 3</t>
  </si>
  <si>
    <t>Geodetické zaměření při provádění stavby</t>
  </si>
  <si>
    <t>-882705732</t>
  </si>
  <si>
    <t>X 4.1</t>
  </si>
  <si>
    <t>Dokumentace skutečného provedení</t>
  </si>
  <si>
    <t>1366592571</t>
  </si>
  <si>
    <t>X 5</t>
  </si>
  <si>
    <t>Zabezpečení stavby (oplocení výkopů a pracovišť, zábrany, lávky ...)</t>
  </si>
  <si>
    <t>1998337144</t>
  </si>
  <si>
    <t>X 8.1</t>
  </si>
  <si>
    <t>Zkoušky hutnění zásypu rýh</t>
  </si>
  <si>
    <t>ks</t>
  </si>
  <si>
    <t>-1901343037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</si>
</sst>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I-2015-000041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Světlá nad Sázavou, ul. Čapkova I. etapa - rekonstrukce vodovodu a kanalizace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27.11.2023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Rekonstrukce vodo...'!J30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'SO 01 - Rekonstrukce vodo...'!P122</f>
        <v>0</v>
      </c>
      <c r="AV95" s="129">
        <f>'SO 01 - Rekonstrukce vodo...'!J33</f>
        <v>0</v>
      </c>
      <c r="AW95" s="129">
        <f>'SO 01 - Rekonstrukce vodo...'!J34</f>
        <v>0</v>
      </c>
      <c r="AX95" s="129">
        <f>'SO 01 - Rekonstrukce vodo...'!J35</f>
        <v>0</v>
      </c>
      <c r="AY95" s="129">
        <f>'SO 01 - Rekonstrukce vodo...'!J36</f>
        <v>0</v>
      </c>
      <c r="AZ95" s="129">
        <f>'SO 01 - Rekonstrukce vodo...'!F33</f>
        <v>0</v>
      </c>
      <c r="BA95" s="129">
        <f>'SO 01 - Rekonstrukce vodo...'!F34</f>
        <v>0</v>
      </c>
      <c r="BB95" s="129">
        <f>'SO 01 - Rekonstrukce vodo...'!F35</f>
        <v>0</v>
      </c>
      <c r="BC95" s="129">
        <f>'SO 01 - Rekonstrukce vodo...'!F36</f>
        <v>0</v>
      </c>
      <c r="BD95" s="131">
        <f>'SO 01 - Rekonstrukce vodo...'!F37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Rekonstrukce kana...'!J30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'SO 02 - Rekonstrukce kana...'!P125</f>
        <v>0</v>
      </c>
      <c r="AV96" s="129">
        <f>'SO 02 - Rekonstrukce kana...'!J33</f>
        <v>0</v>
      </c>
      <c r="AW96" s="129">
        <f>'SO 02 - Rekonstrukce kana...'!J34</f>
        <v>0</v>
      </c>
      <c r="AX96" s="129">
        <f>'SO 02 - Rekonstrukce kana...'!J35</f>
        <v>0</v>
      </c>
      <c r="AY96" s="129">
        <f>'SO 02 - Rekonstrukce kana...'!J36</f>
        <v>0</v>
      </c>
      <c r="AZ96" s="129">
        <f>'SO 02 - Rekonstrukce kana...'!F33</f>
        <v>0</v>
      </c>
      <c r="BA96" s="129">
        <f>'SO 02 - Rekonstrukce kana...'!F34</f>
        <v>0</v>
      </c>
      <c r="BB96" s="129">
        <f>'SO 02 - Rekonstrukce kana...'!F35</f>
        <v>0</v>
      </c>
      <c r="BC96" s="129">
        <f>'SO 02 - Rekonstrukce kana...'!F36</f>
        <v>0</v>
      </c>
      <c r="BD96" s="131">
        <f>'SO 02 - Rekonstrukce kana...'!F37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03 - Propoj stávajícíh...'!J30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28">
        <v>0</v>
      </c>
      <c r="AT97" s="129">
        <f>ROUND(SUM(AV97:AW97),2)</f>
        <v>0</v>
      </c>
      <c r="AU97" s="130">
        <f>'SO 03 - Propoj stávajícíh...'!P125</f>
        <v>0</v>
      </c>
      <c r="AV97" s="129">
        <f>'SO 03 - Propoj stávajícíh...'!J33</f>
        <v>0</v>
      </c>
      <c r="AW97" s="129">
        <f>'SO 03 - Propoj stávajícíh...'!J34</f>
        <v>0</v>
      </c>
      <c r="AX97" s="129">
        <f>'SO 03 - Propoj stávajícíh...'!J35</f>
        <v>0</v>
      </c>
      <c r="AY97" s="129">
        <f>'SO 03 - Propoj stávajícíh...'!J36</f>
        <v>0</v>
      </c>
      <c r="AZ97" s="129">
        <f>'SO 03 - Propoj stávajícíh...'!F33</f>
        <v>0</v>
      </c>
      <c r="BA97" s="129">
        <f>'SO 03 - Propoj stávajícíh...'!F34</f>
        <v>0</v>
      </c>
      <c r="BB97" s="129">
        <f>'SO 03 - Propoj stávajícíh...'!F35</f>
        <v>0</v>
      </c>
      <c r="BC97" s="129">
        <f>'SO 03 - Propoj stávajícíh...'!F36</f>
        <v>0</v>
      </c>
      <c r="BD97" s="131">
        <f>'SO 03 - Propoj stávajícíh...'!F37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7" customFormat="1" ht="16.5" customHeight="1">
      <c r="A98" s="120" t="s">
        <v>77</v>
      </c>
      <c r="B98" s="121"/>
      <c r="C98" s="122"/>
      <c r="D98" s="123" t="s">
        <v>90</v>
      </c>
      <c r="E98" s="123"/>
      <c r="F98" s="123"/>
      <c r="G98" s="123"/>
      <c r="H98" s="123"/>
      <c r="I98" s="124"/>
      <c r="J98" s="123" t="s">
        <v>91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04 - Vedlejší a ostatn...'!J30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80</v>
      </c>
      <c r="AR98" s="127"/>
      <c r="AS98" s="133">
        <v>0</v>
      </c>
      <c r="AT98" s="134">
        <f>ROUND(SUM(AV98:AW98),2)</f>
        <v>0</v>
      </c>
      <c r="AU98" s="135">
        <f>'SO 04 - Vedlejší a ostatn...'!P117</f>
        <v>0</v>
      </c>
      <c r="AV98" s="134">
        <f>'SO 04 - Vedlejší a ostatn...'!J33</f>
        <v>0</v>
      </c>
      <c r="AW98" s="134">
        <f>'SO 04 - Vedlejší a ostatn...'!J34</f>
        <v>0</v>
      </c>
      <c r="AX98" s="134">
        <f>'SO 04 - Vedlejší a ostatn...'!J35</f>
        <v>0</v>
      </c>
      <c r="AY98" s="134">
        <f>'SO 04 - Vedlejší a ostatn...'!J36</f>
        <v>0</v>
      </c>
      <c r="AZ98" s="134">
        <f>'SO 04 - Vedlejší a ostatn...'!F33</f>
        <v>0</v>
      </c>
      <c r="BA98" s="134">
        <f>'SO 04 - Vedlejší a ostatn...'!F34</f>
        <v>0</v>
      </c>
      <c r="BB98" s="134">
        <f>'SO 04 - Vedlejší a ostatn...'!F35</f>
        <v>0</v>
      </c>
      <c r="BC98" s="134">
        <f>'SO 04 - Vedlejší a ostatn...'!F36</f>
        <v>0</v>
      </c>
      <c r="BD98" s="136">
        <f>'SO 04 - Vedlejší a ostatn...'!F37</f>
        <v>0</v>
      </c>
      <c r="BE98" s="7"/>
      <c r="BT98" s="132" t="s">
        <v>81</v>
      </c>
      <c r="BV98" s="132" t="s">
        <v>75</v>
      </c>
      <c r="BW98" s="132" t="s">
        <v>92</v>
      </c>
      <c r="BX98" s="132" t="s">
        <v>5</v>
      </c>
      <c r="CL98" s="132" t="s">
        <v>1</v>
      </c>
      <c r="CM98" s="132" t="s">
        <v>83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aRBOe0jYVSZioEIlSjR3d45LzTTfQ+Utt0TkLBVtdqAmRNLXwYjlUQM9o2mUcl5cYAuDbAX6P2iR1cdEhtn4Ww==" hashValue="Epji5SSXFxMzS1hZPsZ0lMw2JGZOkqorZ8F0qXeeI5mfRcrWfMcbVUjDSEmlsOjIR+f6HJm1nxfiz+uiMl2VRg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Rekonstrukce vodo...'!C2" display="/"/>
    <hyperlink ref="A96" location="'SO 02 - Rekonstrukce kana...'!C2" display="/"/>
    <hyperlink ref="A97" location="'SO 03 - Propoj stávajícíh...'!C2" display="/"/>
    <hyperlink ref="A98" location="'SO 04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Světlá nad Sázavou, ul. Čapkova I. etapa - rekonstrukce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27.11.2023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ROUND((SUM(BE122:BE423)),  2)</f>
        <v>0</v>
      </c>
      <c r="G33" s="39"/>
      <c r="H33" s="39"/>
      <c r="I33" s="156">
        <v>0.20999999999999999</v>
      </c>
      <c r="J33" s="155">
        <f>ROUND(((SUM(BE122:BE423))*I33),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ROUND((SUM(BF122:BF423)),  2)</f>
        <v>0</v>
      </c>
      <c r="G34" s="39"/>
      <c r="H34" s="39"/>
      <c r="I34" s="156">
        <v>0.14999999999999999</v>
      </c>
      <c r="J34" s="155">
        <f>ROUND(((SUM(BF122:BF423))*I34),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ROUND((SUM(BG122:BG423)),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ROUND((SUM(BH122:BH423)),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ROUND((SUM(BI122:BI423)),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Světlá nad Sázavou, ul. Čapkova I. etapa - rekonstrukce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Rekonstrukce vodovodu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27.11.2023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J271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J273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J291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J422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107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75" t="str">
        <f>E7</f>
        <v>Světlá nad Sázavou, ul. Čapkova I. etapa - rekonstrukce vodovodu a kanalizace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SO 01 - Rekonstrukce vodovodu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 xml:space="preserve"> </v>
      </c>
      <c r="G116" s="41"/>
      <c r="H116" s="41"/>
      <c r="I116" s="33" t="s">
        <v>22</v>
      </c>
      <c r="J116" s="80" t="str">
        <f>IF(J12="","",J12)</f>
        <v>27.11.2023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29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31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108</v>
      </c>
      <c r="D121" s="195" t="s">
        <v>58</v>
      </c>
      <c r="E121" s="195" t="s">
        <v>54</v>
      </c>
      <c r="F121" s="195" t="s">
        <v>55</v>
      </c>
      <c r="G121" s="195" t="s">
        <v>109</v>
      </c>
      <c r="H121" s="195" t="s">
        <v>110</v>
      </c>
      <c r="I121" s="195" t="s">
        <v>111</v>
      </c>
      <c r="J121" s="195" t="s">
        <v>98</v>
      </c>
      <c r="K121" s="196" t="s">
        <v>112</v>
      </c>
      <c r="L121" s="197"/>
      <c r="M121" s="101" t="s">
        <v>1</v>
      </c>
      <c r="N121" s="102" t="s">
        <v>37</v>
      </c>
      <c r="O121" s="102" t="s">
        <v>113</v>
      </c>
      <c r="P121" s="102" t="s">
        <v>114</v>
      </c>
      <c r="Q121" s="102" t="s">
        <v>115</v>
      </c>
      <c r="R121" s="102" t="s">
        <v>116</v>
      </c>
      <c r="S121" s="102" t="s">
        <v>117</v>
      </c>
      <c r="T121" s="103" t="s">
        <v>118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119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4.6690196000000004</v>
      </c>
      <c r="S122" s="105"/>
      <c r="T122" s="20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72</v>
      </c>
      <c r="AU122" s="18" t="s">
        <v>100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72</v>
      </c>
      <c r="E123" s="206" t="s">
        <v>120</v>
      </c>
      <c r="F123" s="206" t="s">
        <v>121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P124+P271+P273+P291+P422</f>
        <v>0</v>
      </c>
      <c r="Q123" s="211"/>
      <c r="R123" s="212">
        <f>R124+R271+R273+R291+R422</f>
        <v>4.6690196000000004</v>
      </c>
      <c r="S123" s="211"/>
      <c r="T123" s="213">
        <f>T124+T271+T273+T291+T422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81</v>
      </c>
      <c r="AT123" s="215" t="s">
        <v>72</v>
      </c>
      <c r="AU123" s="215" t="s">
        <v>73</v>
      </c>
      <c r="AY123" s="214" t="s">
        <v>122</v>
      </c>
      <c r="BK123" s="216">
        <f>BK124+BK271+BK273+BK291+BK422</f>
        <v>0</v>
      </c>
    </row>
    <row r="124" s="12" customFormat="1" ht="22.8" customHeight="1">
      <c r="A124" s="12"/>
      <c r="B124" s="203"/>
      <c r="C124" s="204"/>
      <c r="D124" s="205" t="s">
        <v>72</v>
      </c>
      <c r="E124" s="217" t="s">
        <v>81</v>
      </c>
      <c r="F124" s="217" t="s">
        <v>123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SUM(P125:P270)</f>
        <v>0</v>
      </c>
      <c r="Q124" s="211"/>
      <c r="R124" s="212">
        <f>SUM(R125:R270)</f>
        <v>3.7023196</v>
      </c>
      <c r="S124" s="211"/>
      <c r="T124" s="213">
        <f>SUM(T125:T270)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81</v>
      </c>
      <c r="AT124" s="215" t="s">
        <v>72</v>
      </c>
      <c r="AU124" s="215" t="s">
        <v>81</v>
      </c>
      <c r="AY124" s="214" t="s">
        <v>122</v>
      </c>
      <c r="BK124" s="216">
        <f>SUM(BK125:BK270)</f>
        <v>0</v>
      </c>
    </row>
    <row r="125" s="2" customFormat="1" ht="49.05" customHeight="1">
      <c r="A125" s="39"/>
      <c r="B125" s="40"/>
      <c r="C125" s="219" t="s">
        <v>81</v>
      </c>
      <c r="D125" s="219" t="s">
        <v>124</v>
      </c>
      <c r="E125" s="220" t="s">
        <v>125</v>
      </c>
      <c r="F125" s="221" t="s">
        <v>126</v>
      </c>
      <c r="G125" s="222" t="s">
        <v>127</v>
      </c>
      <c r="H125" s="223">
        <v>245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0.0071900000000000002</v>
      </c>
      <c r="R125" s="228">
        <f>Q125*H125</f>
        <v>1.76155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128</v>
      </c>
      <c r="AT125" s="230" t="s">
        <v>124</v>
      </c>
      <c r="AU125" s="230" t="s">
        <v>83</v>
      </c>
      <c r="AY125" s="18" t="s">
        <v>122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81</v>
      </c>
      <c r="BK125" s="231">
        <f>ROUND(I125*H125,2)</f>
        <v>0</v>
      </c>
      <c r="BL125" s="18" t="s">
        <v>128</v>
      </c>
      <c r="BM125" s="230" t="s">
        <v>129</v>
      </c>
    </row>
    <row r="126" s="13" customFormat="1">
      <c r="A126" s="13"/>
      <c r="B126" s="232"/>
      <c r="C126" s="233"/>
      <c r="D126" s="234" t="s">
        <v>130</v>
      </c>
      <c r="E126" s="235" t="s">
        <v>1</v>
      </c>
      <c r="F126" s="236" t="s">
        <v>131</v>
      </c>
      <c r="G126" s="233"/>
      <c r="H126" s="237">
        <v>210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130</v>
      </c>
      <c r="AU126" s="243" t="s">
        <v>83</v>
      </c>
      <c r="AV126" s="13" t="s">
        <v>83</v>
      </c>
      <c r="AW126" s="13" t="s">
        <v>30</v>
      </c>
      <c r="AX126" s="13" t="s">
        <v>73</v>
      </c>
      <c r="AY126" s="243" t="s">
        <v>122</v>
      </c>
    </row>
    <row r="127" s="13" customFormat="1">
      <c r="A127" s="13"/>
      <c r="B127" s="232"/>
      <c r="C127" s="233"/>
      <c r="D127" s="234" t="s">
        <v>130</v>
      </c>
      <c r="E127" s="235" t="s">
        <v>1</v>
      </c>
      <c r="F127" s="236" t="s">
        <v>132</v>
      </c>
      <c r="G127" s="233"/>
      <c r="H127" s="237">
        <v>10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130</v>
      </c>
      <c r="AU127" s="243" t="s">
        <v>83</v>
      </c>
      <c r="AV127" s="13" t="s">
        <v>83</v>
      </c>
      <c r="AW127" s="13" t="s">
        <v>30</v>
      </c>
      <c r="AX127" s="13" t="s">
        <v>73</v>
      </c>
      <c r="AY127" s="243" t="s">
        <v>122</v>
      </c>
    </row>
    <row r="128" s="13" customFormat="1">
      <c r="A128" s="13"/>
      <c r="B128" s="232"/>
      <c r="C128" s="233"/>
      <c r="D128" s="234" t="s">
        <v>130</v>
      </c>
      <c r="E128" s="235" t="s">
        <v>1</v>
      </c>
      <c r="F128" s="236" t="s">
        <v>133</v>
      </c>
      <c r="G128" s="233"/>
      <c r="H128" s="237">
        <v>15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130</v>
      </c>
      <c r="AU128" s="243" t="s">
        <v>83</v>
      </c>
      <c r="AV128" s="13" t="s">
        <v>83</v>
      </c>
      <c r="AW128" s="13" t="s">
        <v>30</v>
      </c>
      <c r="AX128" s="13" t="s">
        <v>73</v>
      </c>
      <c r="AY128" s="243" t="s">
        <v>122</v>
      </c>
    </row>
    <row r="129" s="13" customFormat="1">
      <c r="A129" s="13"/>
      <c r="B129" s="232"/>
      <c r="C129" s="233"/>
      <c r="D129" s="234" t="s">
        <v>130</v>
      </c>
      <c r="E129" s="235" t="s">
        <v>1</v>
      </c>
      <c r="F129" s="236" t="s">
        <v>134</v>
      </c>
      <c r="G129" s="233"/>
      <c r="H129" s="237">
        <v>10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83</v>
      </c>
      <c r="AV129" s="13" t="s">
        <v>83</v>
      </c>
      <c r="AW129" s="13" t="s">
        <v>30</v>
      </c>
      <c r="AX129" s="13" t="s">
        <v>73</v>
      </c>
      <c r="AY129" s="243" t="s">
        <v>122</v>
      </c>
    </row>
    <row r="130" s="14" customFormat="1">
      <c r="A130" s="14"/>
      <c r="B130" s="244"/>
      <c r="C130" s="245"/>
      <c r="D130" s="234" t="s">
        <v>130</v>
      </c>
      <c r="E130" s="246" t="s">
        <v>1</v>
      </c>
      <c r="F130" s="247" t="s">
        <v>135</v>
      </c>
      <c r="G130" s="245"/>
      <c r="H130" s="248">
        <v>245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130</v>
      </c>
      <c r="AU130" s="254" t="s">
        <v>83</v>
      </c>
      <c r="AV130" s="14" t="s">
        <v>128</v>
      </c>
      <c r="AW130" s="14" t="s">
        <v>30</v>
      </c>
      <c r="AX130" s="14" t="s">
        <v>81</v>
      </c>
      <c r="AY130" s="254" t="s">
        <v>122</v>
      </c>
    </row>
    <row r="131" s="2" customFormat="1" ht="24.15" customHeight="1">
      <c r="A131" s="39"/>
      <c r="B131" s="40"/>
      <c r="C131" s="219" t="s">
        <v>83</v>
      </c>
      <c r="D131" s="219" t="s">
        <v>124</v>
      </c>
      <c r="E131" s="220" t="s">
        <v>136</v>
      </c>
      <c r="F131" s="221" t="s">
        <v>137</v>
      </c>
      <c r="G131" s="222" t="s">
        <v>127</v>
      </c>
      <c r="H131" s="223">
        <v>13.1</v>
      </c>
      <c r="I131" s="224"/>
      <c r="J131" s="225">
        <f>ROUND(I131*H131,2)</f>
        <v>0</v>
      </c>
      <c r="K131" s="221" t="s">
        <v>138</v>
      </c>
      <c r="L131" s="45"/>
      <c r="M131" s="226" t="s">
        <v>1</v>
      </c>
      <c r="N131" s="227" t="s">
        <v>38</v>
      </c>
      <c r="O131" s="92"/>
      <c r="P131" s="228">
        <f>O131*H131</f>
        <v>0</v>
      </c>
      <c r="Q131" s="228">
        <v>0.0086800000000000002</v>
      </c>
      <c r="R131" s="228">
        <f>Q131*H131</f>
        <v>0.113708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128</v>
      </c>
      <c r="AT131" s="230" t="s">
        <v>124</v>
      </c>
      <c r="AU131" s="230" t="s">
        <v>83</v>
      </c>
      <c r="AY131" s="18" t="s">
        <v>122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81</v>
      </c>
      <c r="BK131" s="231">
        <f>ROUND(I131*H131,2)</f>
        <v>0</v>
      </c>
      <c r="BL131" s="18" t="s">
        <v>128</v>
      </c>
      <c r="BM131" s="230" t="s">
        <v>139</v>
      </c>
    </row>
    <row r="132" s="15" customFormat="1">
      <c r="A132" s="15"/>
      <c r="B132" s="255"/>
      <c r="C132" s="256"/>
      <c r="D132" s="234" t="s">
        <v>130</v>
      </c>
      <c r="E132" s="257" t="s">
        <v>1</v>
      </c>
      <c r="F132" s="258" t="s">
        <v>140</v>
      </c>
      <c r="G132" s="256"/>
      <c r="H132" s="257" t="s">
        <v>1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4" t="s">
        <v>130</v>
      </c>
      <c r="AU132" s="264" t="s">
        <v>83</v>
      </c>
      <c r="AV132" s="15" t="s">
        <v>81</v>
      </c>
      <c r="AW132" s="15" t="s">
        <v>30</v>
      </c>
      <c r="AX132" s="15" t="s">
        <v>73</v>
      </c>
      <c r="AY132" s="264" t="s">
        <v>122</v>
      </c>
    </row>
    <row r="133" s="13" customFormat="1">
      <c r="A133" s="13"/>
      <c r="B133" s="232"/>
      <c r="C133" s="233"/>
      <c r="D133" s="234" t="s">
        <v>130</v>
      </c>
      <c r="E133" s="235" t="s">
        <v>1</v>
      </c>
      <c r="F133" s="236" t="s">
        <v>141</v>
      </c>
      <c r="G133" s="233"/>
      <c r="H133" s="237">
        <v>3.5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130</v>
      </c>
      <c r="AU133" s="243" t="s">
        <v>83</v>
      </c>
      <c r="AV133" s="13" t="s">
        <v>83</v>
      </c>
      <c r="AW133" s="13" t="s">
        <v>30</v>
      </c>
      <c r="AX133" s="13" t="s">
        <v>73</v>
      </c>
      <c r="AY133" s="243" t="s">
        <v>122</v>
      </c>
    </row>
    <row r="134" s="13" customFormat="1">
      <c r="A134" s="13"/>
      <c r="B134" s="232"/>
      <c r="C134" s="233"/>
      <c r="D134" s="234" t="s">
        <v>130</v>
      </c>
      <c r="E134" s="235" t="s">
        <v>1</v>
      </c>
      <c r="F134" s="236" t="s">
        <v>142</v>
      </c>
      <c r="G134" s="233"/>
      <c r="H134" s="237">
        <v>3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83</v>
      </c>
      <c r="AV134" s="13" t="s">
        <v>83</v>
      </c>
      <c r="AW134" s="13" t="s">
        <v>30</v>
      </c>
      <c r="AX134" s="13" t="s">
        <v>73</v>
      </c>
      <c r="AY134" s="243" t="s">
        <v>122</v>
      </c>
    </row>
    <row r="135" s="15" customFormat="1">
      <c r="A135" s="15"/>
      <c r="B135" s="255"/>
      <c r="C135" s="256"/>
      <c r="D135" s="234" t="s">
        <v>130</v>
      </c>
      <c r="E135" s="257" t="s">
        <v>1</v>
      </c>
      <c r="F135" s="258" t="s">
        <v>143</v>
      </c>
      <c r="G135" s="256"/>
      <c r="H135" s="257" t="s">
        <v>1</v>
      </c>
      <c r="I135" s="259"/>
      <c r="J135" s="256"/>
      <c r="K135" s="256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130</v>
      </c>
      <c r="AU135" s="264" t="s">
        <v>83</v>
      </c>
      <c r="AV135" s="15" t="s">
        <v>81</v>
      </c>
      <c r="AW135" s="15" t="s">
        <v>30</v>
      </c>
      <c r="AX135" s="15" t="s">
        <v>73</v>
      </c>
      <c r="AY135" s="264" t="s">
        <v>122</v>
      </c>
    </row>
    <row r="136" s="13" customFormat="1">
      <c r="A136" s="13"/>
      <c r="B136" s="232"/>
      <c r="C136" s="233"/>
      <c r="D136" s="234" t="s">
        <v>130</v>
      </c>
      <c r="E136" s="235" t="s">
        <v>1</v>
      </c>
      <c r="F136" s="236" t="s">
        <v>144</v>
      </c>
      <c r="G136" s="233"/>
      <c r="H136" s="237">
        <v>1.2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130</v>
      </c>
      <c r="AU136" s="243" t="s">
        <v>83</v>
      </c>
      <c r="AV136" s="13" t="s">
        <v>83</v>
      </c>
      <c r="AW136" s="13" t="s">
        <v>30</v>
      </c>
      <c r="AX136" s="13" t="s">
        <v>73</v>
      </c>
      <c r="AY136" s="243" t="s">
        <v>122</v>
      </c>
    </row>
    <row r="137" s="15" customFormat="1">
      <c r="A137" s="15"/>
      <c r="B137" s="255"/>
      <c r="C137" s="256"/>
      <c r="D137" s="234" t="s">
        <v>130</v>
      </c>
      <c r="E137" s="257" t="s">
        <v>1</v>
      </c>
      <c r="F137" s="258" t="s">
        <v>145</v>
      </c>
      <c r="G137" s="256"/>
      <c r="H137" s="257" t="s">
        <v>1</v>
      </c>
      <c r="I137" s="259"/>
      <c r="J137" s="256"/>
      <c r="K137" s="256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130</v>
      </c>
      <c r="AU137" s="264" t="s">
        <v>83</v>
      </c>
      <c r="AV137" s="15" t="s">
        <v>81</v>
      </c>
      <c r="AW137" s="15" t="s">
        <v>30</v>
      </c>
      <c r="AX137" s="15" t="s">
        <v>73</v>
      </c>
      <c r="AY137" s="264" t="s">
        <v>122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144</v>
      </c>
      <c r="G138" s="233"/>
      <c r="H138" s="237">
        <v>1.2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73</v>
      </c>
      <c r="AY138" s="243" t="s">
        <v>122</v>
      </c>
    </row>
    <row r="139" s="15" customFormat="1">
      <c r="A139" s="15"/>
      <c r="B139" s="255"/>
      <c r="C139" s="256"/>
      <c r="D139" s="234" t="s">
        <v>130</v>
      </c>
      <c r="E139" s="257" t="s">
        <v>1</v>
      </c>
      <c r="F139" s="258" t="s">
        <v>146</v>
      </c>
      <c r="G139" s="256"/>
      <c r="H139" s="257" t="s">
        <v>1</v>
      </c>
      <c r="I139" s="259"/>
      <c r="J139" s="256"/>
      <c r="K139" s="256"/>
      <c r="L139" s="260"/>
      <c r="M139" s="261"/>
      <c r="N139" s="262"/>
      <c r="O139" s="262"/>
      <c r="P139" s="262"/>
      <c r="Q139" s="262"/>
      <c r="R139" s="262"/>
      <c r="S139" s="262"/>
      <c r="T139" s="26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4" t="s">
        <v>130</v>
      </c>
      <c r="AU139" s="264" t="s">
        <v>83</v>
      </c>
      <c r="AV139" s="15" t="s">
        <v>81</v>
      </c>
      <c r="AW139" s="15" t="s">
        <v>30</v>
      </c>
      <c r="AX139" s="15" t="s">
        <v>73</v>
      </c>
      <c r="AY139" s="264" t="s">
        <v>122</v>
      </c>
    </row>
    <row r="140" s="13" customFormat="1">
      <c r="A140" s="13"/>
      <c r="B140" s="232"/>
      <c r="C140" s="233"/>
      <c r="D140" s="234" t="s">
        <v>130</v>
      </c>
      <c r="E140" s="235" t="s">
        <v>1</v>
      </c>
      <c r="F140" s="236" t="s">
        <v>147</v>
      </c>
      <c r="G140" s="233"/>
      <c r="H140" s="237">
        <v>1.2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130</v>
      </c>
      <c r="AU140" s="243" t="s">
        <v>83</v>
      </c>
      <c r="AV140" s="13" t="s">
        <v>83</v>
      </c>
      <c r="AW140" s="13" t="s">
        <v>30</v>
      </c>
      <c r="AX140" s="13" t="s">
        <v>73</v>
      </c>
      <c r="AY140" s="243" t="s">
        <v>122</v>
      </c>
    </row>
    <row r="141" s="15" customFormat="1">
      <c r="A141" s="15"/>
      <c r="B141" s="255"/>
      <c r="C141" s="256"/>
      <c r="D141" s="234" t="s">
        <v>130</v>
      </c>
      <c r="E141" s="257" t="s">
        <v>1</v>
      </c>
      <c r="F141" s="258" t="s">
        <v>148</v>
      </c>
      <c r="G141" s="256"/>
      <c r="H141" s="257" t="s">
        <v>1</v>
      </c>
      <c r="I141" s="259"/>
      <c r="J141" s="256"/>
      <c r="K141" s="256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130</v>
      </c>
      <c r="AU141" s="264" t="s">
        <v>83</v>
      </c>
      <c r="AV141" s="15" t="s">
        <v>81</v>
      </c>
      <c r="AW141" s="15" t="s">
        <v>30</v>
      </c>
      <c r="AX141" s="15" t="s">
        <v>73</v>
      </c>
      <c r="AY141" s="264" t="s">
        <v>122</v>
      </c>
    </row>
    <row r="142" s="13" customFormat="1">
      <c r="A142" s="13"/>
      <c r="B142" s="232"/>
      <c r="C142" s="233"/>
      <c r="D142" s="234" t="s">
        <v>130</v>
      </c>
      <c r="E142" s="235" t="s">
        <v>1</v>
      </c>
      <c r="F142" s="236" t="s">
        <v>142</v>
      </c>
      <c r="G142" s="233"/>
      <c r="H142" s="237">
        <v>3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83</v>
      </c>
      <c r="AV142" s="13" t="s">
        <v>83</v>
      </c>
      <c r="AW142" s="13" t="s">
        <v>30</v>
      </c>
      <c r="AX142" s="13" t="s">
        <v>73</v>
      </c>
      <c r="AY142" s="243" t="s">
        <v>122</v>
      </c>
    </row>
    <row r="143" s="14" customFormat="1">
      <c r="A143" s="14"/>
      <c r="B143" s="244"/>
      <c r="C143" s="245"/>
      <c r="D143" s="234" t="s">
        <v>130</v>
      </c>
      <c r="E143" s="246" t="s">
        <v>1</v>
      </c>
      <c r="F143" s="247" t="s">
        <v>135</v>
      </c>
      <c r="G143" s="245"/>
      <c r="H143" s="248">
        <v>13.1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130</v>
      </c>
      <c r="AU143" s="254" t="s">
        <v>83</v>
      </c>
      <c r="AV143" s="14" t="s">
        <v>128</v>
      </c>
      <c r="AW143" s="14" t="s">
        <v>30</v>
      </c>
      <c r="AX143" s="14" t="s">
        <v>81</v>
      </c>
      <c r="AY143" s="254" t="s">
        <v>122</v>
      </c>
    </row>
    <row r="144" s="2" customFormat="1" ht="24.15" customHeight="1">
      <c r="A144" s="39"/>
      <c r="B144" s="40"/>
      <c r="C144" s="219" t="s">
        <v>149</v>
      </c>
      <c r="D144" s="219" t="s">
        <v>124</v>
      </c>
      <c r="E144" s="220" t="s">
        <v>150</v>
      </c>
      <c r="F144" s="221" t="s">
        <v>151</v>
      </c>
      <c r="G144" s="222" t="s">
        <v>127</v>
      </c>
      <c r="H144" s="223">
        <v>21.600000000000001</v>
      </c>
      <c r="I144" s="224"/>
      <c r="J144" s="225">
        <f>ROUND(I144*H144,2)</f>
        <v>0</v>
      </c>
      <c r="K144" s="221" t="s">
        <v>138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0.06053</v>
      </c>
      <c r="R144" s="228">
        <f>Q144*H144</f>
        <v>1.3074480000000002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128</v>
      </c>
      <c r="AT144" s="230" t="s">
        <v>124</v>
      </c>
      <c r="AU144" s="230" t="s">
        <v>83</v>
      </c>
      <c r="AY144" s="18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128</v>
      </c>
      <c r="BM144" s="230" t="s">
        <v>152</v>
      </c>
    </row>
    <row r="145" s="15" customFormat="1">
      <c r="A145" s="15"/>
      <c r="B145" s="255"/>
      <c r="C145" s="256"/>
      <c r="D145" s="234" t="s">
        <v>130</v>
      </c>
      <c r="E145" s="257" t="s">
        <v>1</v>
      </c>
      <c r="F145" s="258" t="s">
        <v>140</v>
      </c>
      <c r="G145" s="256"/>
      <c r="H145" s="257" t="s">
        <v>1</v>
      </c>
      <c r="I145" s="259"/>
      <c r="J145" s="256"/>
      <c r="K145" s="256"/>
      <c r="L145" s="260"/>
      <c r="M145" s="261"/>
      <c r="N145" s="262"/>
      <c r="O145" s="262"/>
      <c r="P145" s="262"/>
      <c r="Q145" s="262"/>
      <c r="R145" s="262"/>
      <c r="S145" s="262"/>
      <c r="T145" s="26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4" t="s">
        <v>130</v>
      </c>
      <c r="AU145" s="264" t="s">
        <v>83</v>
      </c>
      <c r="AV145" s="15" t="s">
        <v>81</v>
      </c>
      <c r="AW145" s="15" t="s">
        <v>30</v>
      </c>
      <c r="AX145" s="15" t="s">
        <v>73</v>
      </c>
      <c r="AY145" s="264" t="s">
        <v>122</v>
      </c>
    </row>
    <row r="146" s="13" customFormat="1">
      <c r="A146" s="13"/>
      <c r="B146" s="232"/>
      <c r="C146" s="233"/>
      <c r="D146" s="234" t="s">
        <v>130</v>
      </c>
      <c r="E146" s="235" t="s">
        <v>1</v>
      </c>
      <c r="F146" s="236" t="s">
        <v>153</v>
      </c>
      <c r="G146" s="233"/>
      <c r="H146" s="237">
        <v>8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130</v>
      </c>
      <c r="AU146" s="243" t="s">
        <v>83</v>
      </c>
      <c r="AV146" s="13" t="s">
        <v>83</v>
      </c>
      <c r="AW146" s="13" t="s">
        <v>30</v>
      </c>
      <c r="AX146" s="13" t="s">
        <v>73</v>
      </c>
      <c r="AY146" s="243" t="s">
        <v>122</v>
      </c>
    </row>
    <row r="147" s="15" customFormat="1">
      <c r="A147" s="15"/>
      <c r="B147" s="255"/>
      <c r="C147" s="256"/>
      <c r="D147" s="234" t="s">
        <v>130</v>
      </c>
      <c r="E147" s="257" t="s">
        <v>1</v>
      </c>
      <c r="F147" s="258" t="s">
        <v>146</v>
      </c>
      <c r="G147" s="256"/>
      <c r="H147" s="257" t="s">
        <v>1</v>
      </c>
      <c r="I147" s="259"/>
      <c r="J147" s="256"/>
      <c r="K147" s="256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130</v>
      </c>
      <c r="AU147" s="264" t="s">
        <v>83</v>
      </c>
      <c r="AV147" s="15" t="s">
        <v>81</v>
      </c>
      <c r="AW147" s="15" t="s">
        <v>30</v>
      </c>
      <c r="AX147" s="15" t="s">
        <v>73</v>
      </c>
      <c r="AY147" s="264" t="s">
        <v>122</v>
      </c>
    </row>
    <row r="148" s="13" customFormat="1">
      <c r="A148" s="13"/>
      <c r="B148" s="232"/>
      <c r="C148" s="233"/>
      <c r="D148" s="234" t="s">
        <v>130</v>
      </c>
      <c r="E148" s="235" t="s">
        <v>1</v>
      </c>
      <c r="F148" s="236" t="s">
        <v>154</v>
      </c>
      <c r="G148" s="233"/>
      <c r="H148" s="237">
        <v>3.6000000000000001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130</v>
      </c>
      <c r="AU148" s="243" t="s">
        <v>83</v>
      </c>
      <c r="AV148" s="13" t="s">
        <v>83</v>
      </c>
      <c r="AW148" s="13" t="s">
        <v>30</v>
      </c>
      <c r="AX148" s="13" t="s">
        <v>73</v>
      </c>
      <c r="AY148" s="243" t="s">
        <v>122</v>
      </c>
    </row>
    <row r="149" s="15" customFormat="1">
      <c r="A149" s="15"/>
      <c r="B149" s="255"/>
      <c r="C149" s="256"/>
      <c r="D149" s="234" t="s">
        <v>130</v>
      </c>
      <c r="E149" s="257" t="s">
        <v>1</v>
      </c>
      <c r="F149" s="258" t="s">
        <v>148</v>
      </c>
      <c r="G149" s="256"/>
      <c r="H149" s="257" t="s">
        <v>1</v>
      </c>
      <c r="I149" s="259"/>
      <c r="J149" s="256"/>
      <c r="K149" s="256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130</v>
      </c>
      <c r="AU149" s="264" t="s">
        <v>83</v>
      </c>
      <c r="AV149" s="15" t="s">
        <v>81</v>
      </c>
      <c r="AW149" s="15" t="s">
        <v>30</v>
      </c>
      <c r="AX149" s="15" t="s">
        <v>73</v>
      </c>
      <c r="AY149" s="264" t="s">
        <v>122</v>
      </c>
    </row>
    <row r="150" s="13" customFormat="1">
      <c r="A150" s="13"/>
      <c r="B150" s="232"/>
      <c r="C150" s="233"/>
      <c r="D150" s="234" t="s">
        <v>130</v>
      </c>
      <c r="E150" s="235" t="s">
        <v>1</v>
      </c>
      <c r="F150" s="236" t="s">
        <v>155</v>
      </c>
      <c r="G150" s="233"/>
      <c r="H150" s="237">
        <v>10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130</v>
      </c>
      <c r="AU150" s="243" t="s">
        <v>83</v>
      </c>
      <c r="AV150" s="13" t="s">
        <v>83</v>
      </c>
      <c r="AW150" s="13" t="s">
        <v>30</v>
      </c>
      <c r="AX150" s="13" t="s">
        <v>73</v>
      </c>
      <c r="AY150" s="243" t="s">
        <v>122</v>
      </c>
    </row>
    <row r="151" s="14" customFormat="1">
      <c r="A151" s="14"/>
      <c r="B151" s="244"/>
      <c r="C151" s="245"/>
      <c r="D151" s="234" t="s">
        <v>130</v>
      </c>
      <c r="E151" s="246" t="s">
        <v>1</v>
      </c>
      <c r="F151" s="247" t="s">
        <v>135</v>
      </c>
      <c r="G151" s="245"/>
      <c r="H151" s="248">
        <v>21.600000000000001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130</v>
      </c>
      <c r="AU151" s="254" t="s">
        <v>83</v>
      </c>
      <c r="AV151" s="14" t="s">
        <v>128</v>
      </c>
      <c r="AW151" s="14" t="s">
        <v>30</v>
      </c>
      <c r="AX151" s="14" t="s">
        <v>81</v>
      </c>
      <c r="AY151" s="254" t="s">
        <v>122</v>
      </c>
    </row>
    <row r="152" s="2" customFormat="1" ht="33" customHeight="1">
      <c r="A152" s="39"/>
      <c r="B152" s="40"/>
      <c r="C152" s="219" t="s">
        <v>128</v>
      </c>
      <c r="D152" s="219" t="s">
        <v>124</v>
      </c>
      <c r="E152" s="220" t="s">
        <v>156</v>
      </c>
      <c r="F152" s="221" t="s">
        <v>157</v>
      </c>
      <c r="G152" s="222" t="s">
        <v>158</v>
      </c>
      <c r="H152" s="223">
        <v>107.839</v>
      </c>
      <c r="I152" s="224"/>
      <c r="J152" s="225">
        <f>ROUND(I152*H152,2)</f>
        <v>0</v>
      </c>
      <c r="K152" s="221" t="s">
        <v>138</v>
      </c>
      <c r="L152" s="45"/>
      <c r="M152" s="226" t="s">
        <v>1</v>
      </c>
      <c r="N152" s="227" t="s">
        <v>38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128</v>
      </c>
      <c r="AT152" s="230" t="s">
        <v>124</v>
      </c>
      <c r="AU152" s="230" t="s">
        <v>83</v>
      </c>
      <c r="AY152" s="18" t="s">
        <v>122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81</v>
      </c>
      <c r="BK152" s="231">
        <f>ROUND(I152*H152,2)</f>
        <v>0</v>
      </c>
      <c r="BL152" s="18" t="s">
        <v>128</v>
      </c>
      <c r="BM152" s="230" t="s">
        <v>159</v>
      </c>
    </row>
    <row r="153" s="15" customFormat="1">
      <c r="A153" s="15"/>
      <c r="B153" s="255"/>
      <c r="C153" s="256"/>
      <c r="D153" s="234" t="s">
        <v>130</v>
      </c>
      <c r="E153" s="257" t="s">
        <v>1</v>
      </c>
      <c r="F153" s="258" t="s">
        <v>140</v>
      </c>
      <c r="G153" s="256"/>
      <c r="H153" s="257" t="s">
        <v>1</v>
      </c>
      <c r="I153" s="259"/>
      <c r="J153" s="256"/>
      <c r="K153" s="256"/>
      <c r="L153" s="260"/>
      <c r="M153" s="261"/>
      <c r="N153" s="262"/>
      <c r="O153" s="262"/>
      <c r="P153" s="262"/>
      <c r="Q153" s="262"/>
      <c r="R153" s="262"/>
      <c r="S153" s="262"/>
      <c r="T153" s="26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4" t="s">
        <v>130</v>
      </c>
      <c r="AU153" s="264" t="s">
        <v>83</v>
      </c>
      <c r="AV153" s="15" t="s">
        <v>81</v>
      </c>
      <c r="AW153" s="15" t="s">
        <v>30</v>
      </c>
      <c r="AX153" s="15" t="s">
        <v>73</v>
      </c>
      <c r="AY153" s="264" t="s">
        <v>122</v>
      </c>
    </row>
    <row r="154" s="13" customFormat="1">
      <c r="A154" s="13"/>
      <c r="B154" s="232"/>
      <c r="C154" s="233"/>
      <c r="D154" s="234" t="s">
        <v>130</v>
      </c>
      <c r="E154" s="235" t="s">
        <v>1</v>
      </c>
      <c r="F154" s="236" t="s">
        <v>160</v>
      </c>
      <c r="G154" s="233"/>
      <c r="H154" s="237">
        <v>7.6799999999999997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83</v>
      </c>
      <c r="AV154" s="13" t="s">
        <v>83</v>
      </c>
      <c r="AW154" s="13" t="s">
        <v>30</v>
      </c>
      <c r="AX154" s="13" t="s">
        <v>73</v>
      </c>
      <c r="AY154" s="243" t="s">
        <v>122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161</v>
      </c>
      <c r="G155" s="233"/>
      <c r="H155" s="237">
        <v>259.83999999999997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73</v>
      </c>
      <c r="AY155" s="243" t="s">
        <v>122</v>
      </c>
    </row>
    <row r="156" s="15" customFormat="1">
      <c r="A156" s="15"/>
      <c r="B156" s="255"/>
      <c r="C156" s="256"/>
      <c r="D156" s="234" t="s">
        <v>130</v>
      </c>
      <c r="E156" s="257" t="s">
        <v>1</v>
      </c>
      <c r="F156" s="258" t="s">
        <v>143</v>
      </c>
      <c r="G156" s="256"/>
      <c r="H156" s="257" t="s">
        <v>1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130</v>
      </c>
      <c r="AU156" s="264" t="s">
        <v>83</v>
      </c>
      <c r="AV156" s="15" t="s">
        <v>81</v>
      </c>
      <c r="AW156" s="15" t="s">
        <v>30</v>
      </c>
      <c r="AX156" s="15" t="s">
        <v>73</v>
      </c>
      <c r="AY156" s="264" t="s">
        <v>122</v>
      </c>
    </row>
    <row r="157" s="13" customFormat="1">
      <c r="A157" s="13"/>
      <c r="B157" s="232"/>
      <c r="C157" s="233"/>
      <c r="D157" s="234" t="s">
        <v>130</v>
      </c>
      <c r="E157" s="235" t="s">
        <v>1</v>
      </c>
      <c r="F157" s="236" t="s">
        <v>162</v>
      </c>
      <c r="G157" s="233"/>
      <c r="H157" s="237">
        <v>16.524000000000001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130</v>
      </c>
      <c r="AU157" s="243" t="s">
        <v>83</v>
      </c>
      <c r="AV157" s="13" t="s">
        <v>83</v>
      </c>
      <c r="AW157" s="13" t="s">
        <v>30</v>
      </c>
      <c r="AX157" s="13" t="s">
        <v>73</v>
      </c>
      <c r="AY157" s="243" t="s">
        <v>122</v>
      </c>
    </row>
    <row r="158" s="15" customFormat="1">
      <c r="A158" s="15"/>
      <c r="B158" s="255"/>
      <c r="C158" s="256"/>
      <c r="D158" s="234" t="s">
        <v>130</v>
      </c>
      <c r="E158" s="257" t="s">
        <v>1</v>
      </c>
      <c r="F158" s="258" t="s">
        <v>145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4" t="s">
        <v>130</v>
      </c>
      <c r="AU158" s="264" t="s">
        <v>83</v>
      </c>
      <c r="AV158" s="15" t="s">
        <v>81</v>
      </c>
      <c r="AW158" s="15" t="s">
        <v>30</v>
      </c>
      <c r="AX158" s="15" t="s">
        <v>73</v>
      </c>
      <c r="AY158" s="264" t="s">
        <v>122</v>
      </c>
    </row>
    <row r="159" s="13" customFormat="1">
      <c r="A159" s="13"/>
      <c r="B159" s="232"/>
      <c r="C159" s="233"/>
      <c r="D159" s="234" t="s">
        <v>130</v>
      </c>
      <c r="E159" s="235" t="s">
        <v>1</v>
      </c>
      <c r="F159" s="236" t="s">
        <v>163</v>
      </c>
      <c r="G159" s="233"/>
      <c r="H159" s="237">
        <v>23.664000000000001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130</v>
      </c>
      <c r="AU159" s="243" t="s">
        <v>83</v>
      </c>
      <c r="AV159" s="13" t="s">
        <v>83</v>
      </c>
      <c r="AW159" s="13" t="s">
        <v>30</v>
      </c>
      <c r="AX159" s="13" t="s">
        <v>73</v>
      </c>
      <c r="AY159" s="243" t="s">
        <v>122</v>
      </c>
    </row>
    <row r="160" s="15" customFormat="1">
      <c r="A160" s="15"/>
      <c r="B160" s="255"/>
      <c r="C160" s="256"/>
      <c r="D160" s="234" t="s">
        <v>130</v>
      </c>
      <c r="E160" s="257" t="s">
        <v>1</v>
      </c>
      <c r="F160" s="258" t="s">
        <v>146</v>
      </c>
      <c r="G160" s="256"/>
      <c r="H160" s="257" t="s">
        <v>1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130</v>
      </c>
      <c r="AU160" s="264" t="s">
        <v>83</v>
      </c>
      <c r="AV160" s="15" t="s">
        <v>81</v>
      </c>
      <c r="AW160" s="15" t="s">
        <v>30</v>
      </c>
      <c r="AX160" s="15" t="s">
        <v>73</v>
      </c>
      <c r="AY160" s="264" t="s">
        <v>122</v>
      </c>
    </row>
    <row r="161" s="13" customFormat="1">
      <c r="A161" s="13"/>
      <c r="B161" s="232"/>
      <c r="C161" s="233"/>
      <c r="D161" s="234" t="s">
        <v>130</v>
      </c>
      <c r="E161" s="235" t="s">
        <v>1</v>
      </c>
      <c r="F161" s="236" t="s">
        <v>164</v>
      </c>
      <c r="G161" s="233"/>
      <c r="H161" s="237">
        <v>18.155999999999999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130</v>
      </c>
      <c r="AU161" s="243" t="s">
        <v>83</v>
      </c>
      <c r="AV161" s="13" t="s">
        <v>83</v>
      </c>
      <c r="AW161" s="13" t="s">
        <v>30</v>
      </c>
      <c r="AX161" s="13" t="s">
        <v>73</v>
      </c>
      <c r="AY161" s="243" t="s">
        <v>122</v>
      </c>
    </row>
    <row r="162" s="15" customFormat="1">
      <c r="A162" s="15"/>
      <c r="B162" s="255"/>
      <c r="C162" s="256"/>
      <c r="D162" s="234" t="s">
        <v>130</v>
      </c>
      <c r="E162" s="257" t="s">
        <v>1</v>
      </c>
      <c r="F162" s="258" t="s">
        <v>148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4" t="s">
        <v>130</v>
      </c>
      <c r="AU162" s="264" t="s">
        <v>83</v>
      </c>
      <c r="AV162" s="15" t="s">
        <v>81</v>
      </c>
      <c r="AW162" s="15" t="s">
        <v>30</v>
      </c>
      <c r="AX162" s="15" t="s">
        <v>73</v>
      </c>
      <c r="AY162" s="264" t="s">
        <v>122</v>
      </c>
    </row>
    <row r="163" s="13" customFormat="1">
      <c r="A163" s="13"/>
      <c r="B163" s="232"/>
      <c r="C163" s="233"/>
      <c r="D163" s="234" t="s">
        <v>130</v>
      </c>
      <c r="E163" s="235" t="s">
        <v>1</v>
      </c>
      <c r="F163" s="236" t="s">
        <v>165</v>
      </c>
      <c r="G163" s="233"/>
      <c r="H163" s="237">
        <v>33.600000000000001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130</v>
      </c>
      <c r="AU163" s="243" t="s">
        <v>83</v>
      </c>
      <c r="AV163" s="13" t="s">
        <v>83</v>
      </c>
      <c r="AW163" s="13" t="s">
        <v>30</v>
      </c>
      <c r="AX163" s="13" t="s">
        <v>73</v>
      </c>
      <c r="AY163" s="243" t="s">
        <v>122</v>
      </c>
    </row>
    <row r="164" s="16" customFormat="1">
      <c r="A164" s="16"/>
      <c r="B164" s="265"/>
      <c r="C164" s="266"/>
      <c r="D164" s="234" t="s">
        <v>130</v>
      </c>
      <c r="E164" s="267" t="s">
        <v>1</v>
      </c>
      <c r="F164" s="268" t="s">
        <v>166</v>
      </c>
      <c r="G164" s="266"/>
      <c r="H164" s="269">
        <v>359.464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5" t="s">
        <v>130</v>
      </c>
      <c r="AU164" s="275" t="s">
        <v>83</v>
      </c>
      <c r="AV164" s="16" t="s">
        <v>149</v>
      </c>
      <c r="AW164" s="16" t="s">
        <v>30</v>
      </c>
      <c r="AX164" s="16" t="s">
        <v>73</v>
      </c>
      <c r="AY164" s="275" t="s">
        <v>122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167</v>
      </c>
      <c r="G165" s="233"/>
      <c r="H165" s="237">
        <v>107.839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83</v>
      </c>
      <c r="AV165" s="13" t="s">
        <v>83</v>
      </c>
      <c r="AW165" s="13" t="s">
        <v>30</v>
      </c>
      <c r="AX165" s="13" t="s">
        <v>81</v>
      </c>
      <c r="AY165" s="243" t="s">
        <v>122</v>
      </c>
    </row>
    <row r="166" s="2" customFormat="1" ht="33" customHeight="1">
      <c r="A166" s="39"/>
      <c r="B166" s="40"/>
      <c r="C166" s="219" t="s">
        <v>168</v>
      </c>
      <c r="D166" s="219" t="s">
        <v>124</v>
      </c>
      <c r="E166" s="220" t="s">
        <v>169</v>
      </c>
      <c r="F166" s="221" t="s">
        <v>170</v>
      </c>
      <c r="G166" s="222" t="s">
        <v>158</v>
      </c>
      <c r="H166" s="223">
        <v>215.678</v>
      </c>
      <c r="I166" s="224"/>
      <c r="J166" s="225">
        <f>ROUND(I166*H166,2)</f>
        <v>0</v>
      </c>
      <c r="K166" s="221" t="s">
        <v>138</v>
      </c>
      <c r="L166" s="45"/>
      <c r="M166" s="226" t="s">
        <v>1</v>
      </c>
      <c r="N166" s="227" t="s">
        <v>38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128</v>
      </c>
      <c r="AT166" s="230" t="s">
        <v>124</v>
      </c>
      <c r="AU166" s="230" t="s">
        <v>83</v>
      </c>
      <c r="AY166" s="18" t="s">
        <v>122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81</v>
      </c>
      <c r="BK166" s="231">
        <f>ROUND(I166*H166,2)</f>
        <v>0</v>
      </c>
      <c r="BL166" s="18" t="s">
        <v>128</v>
      </c>
      <c r="BM166" s="230" t="s">
        <v>171</v>
      </c>
    </row>
    <row r="167" s="15" customFormat="1">
      <c r="A167" s="15"/>
      <c r="B167" s="255"/>
      <c r="C167" s="256"/>
      <c r="D167" s="234" t="s">
        <v>130</v>
      </c>
      <c r="E167" s="257" t="s">
        <v>1</v>
      </c>
      <c r="F167" s="258" t="s">
        <v>140</v>
      </c>
      <c r="G167" s="256"/>
      <c r="H167" s="257" t="s">
        <v>1</v>
      </c>
      <c r="I167" s="259"/>
      <c r="J167" s="256"/>
      <c r="K167" s="256"/>
      <c r="L167" s="260"/>
      <c r="M167" s="261"/>
      <c r="N167" s="262"/>
      <c r="O167" s="262"/>
      <c r="P167" s="262"/>
      <c r="Q167" s="262"/>
      <c r="R167" s="262"/>
      <c r="S167" s="262"/>
      <c r="T167" s="26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4" t="s">
        <v>130</v>
      </c>
      <c r="AU167" s="264" t="s">
        <v>83</v>
      </c>
      <c r="AV167" s="15" t="s">
        <v>81</v>
      </c>
      <c r="AW167" s="15" t="s">
        <v>30</v>
      </c>
      <c r="AX167" s="15" t="s">
        <v>73</v>
      </c>
      <c r="AY167" s="264" t="s">
        <v>122</v>
      </c>
    </row>
    <row r="168" s="13" customFormat="1">
      <c r="A168" s="13"/>
      <c r="B168" s="232"/>
      <c r="C168" s="233"/>
      <c r="D168" s="234" t="s">
        <v>130</v>
      </c>
      <c r="E168" s="235" t="s">
        <v>1</v>
      </c>
      <c r="F168" s="236" t="s">
        <v>160</v>
      </c>
      <c r="G168" s="233"/>
      <c r="H168" s="237">
        <v>7.6799999999999997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130</v>
      </c>
      <c r="AU168" s="243" t="s">
        <v>83</v>
      </c>
      <c r="AV168" s="13" t="s">
        <v>83</v>
      </c>
      <c r="AW168" s="13" t="s">
        <v>30</v>
      </c>
      <c r="AX168" s="13" t="s">
        <v>73</v>
      </c>
      <c r="AY168" s="243" t="s">
        <v>122</v>
      </c>
    </row>
    <row r="169" s="13" customFormat="1">
      <c r="A169" s="13"/>
      <c r="B169" s="232"/>
      <c r="C169" s="233"/>
      <c r="D169" s="234" t="s">
        <v>130</v>
      </c>
      <c r="E169" s="235" t="s">
        <v>1</v>
      </c>
      <c r="F169" s="236" t="s">
        <v>161</v>
      </c>
      <c r="G169" s="233"/>
      <c r="H169" s="237">
        <v>259.83999999999997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130</v>
      </c>
      <c r="AU169" s="243" t="s">
        <v>83</v>
      </c>
      <c r="AV169" s="13" t="s">
        <v>83</v>
      </c>
      <c r="AW169" s="13" t="s">
        <v>30</v>
      </c>
      <c r="AX169" s="13" t="s">
        <v>73</v>
      </c>
      <c r="AY169" s="243" t="s">
        <v>122</v>
      </c>
    </row>
    <row r="170" s="15" customFormat="1">
      <c r="A170" s="15"/>
      <c r="B170" s="255"/>
      <c r="C170" s="256"/>
      <c r="D170" s="234" t="s">
        <v>130</v>
      </c>
      <c r="E170" s="257" t="s">
        <v>1</v>
      </c>
      <c r="F170" s="258" t="s">
        <v>143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130</v>
      </c>
      <c r="AU170" s="264" t="s">
        <v>83</v>
      </c>
      <c r="AV170" s="15" t="s">
        <v>81</v>
      </c>
      <c r="AW170" s="15" t="s">
        <v>30</v>
      </c>
      <c r="AX170" s="15" t="s">
        <v>73</v>
      </c>
      <c r="AY170" s="264" t="s">
        <v>122</v>
      </c>
    </row>
    <row r="171" s="13" customFormat="1">
      <c r="A171" s="13"/>
      <c r="B171" s="232"/>
      <c r="C171" s="233"/>
      <c r="D171" s="234" t="s">
        <v>130</v>
      </c>
      <c r="E171" s="235" t="s">
        <v>1</v>
      </c>
      <c r="F171" s="236" t="s">
        <v>162</v>
      </c>
      <c r="G171" s="233"/>
      <c r="H171" s="237">
        <v>16.524000000000001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130</v>
      </c>
      <c r="AU171" s="243" t="s">
        <v>83</v>
      </c>
      <c r="AV171" s="13" t="s">
        <v>83</v>
      </c>
      <c r="AW171" s="13" t="s">
        <v>30</v>
      </c>
      <c r="AX171" s="13" t="s">
        <v>73</v>
      </c>
      <c r="AY171" s="243" t="s">
        <v>122</v>
      </c>
    </row>
    <row r="172" s="15" customFormat="1">
      <c r="A172" s="15"/>
      <c r="B172" s="255"/>
      <c r="C172" s="256"/>
      <c r="D172" s="234" t="s">
        <v>130</v>
      </c>
      <c r="E172" s="257" t="s">
        <v>1</v>
      </c>
      <c r="F172" s="258" t="s">
        <v>145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130</v>
      </c>
      <c r="AU172" s="264" t="s">
        <v>83</v>
      </c>
      <c r="AV172" s="15" t="s">
        <v>81</v>
      </c>
      <c r="AW172" s="15" t="s">
        <v>30</v>
      </c>
      <c r="AX172" s="15" t="s">
        <v>73</v>
      </c>
      <c r="AY172" s="264" t="s">
        <v>122</v>
      </c>
    </row>
    <row r="173" s="13" customFormat="1">
      <c r="A173" s="13"/>
      <c r="B173" s="232"/>
      <c r="C173" s="233"/>
      <c r="D173" s="234" t="s">
        <v>130</v>
      </c>
      <c r="E173" s="235" t="s">
        <v>1</v>
      </c>
      <c r="F173" s="236" t="s">
        <v>163</v>
      </c>
      <c r="G173" s="233"/>
      <c r="H173" s="237">
        <v>23.664000000000001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130</v>
      </c>
      <c r="AU173" s="243" t="s">
        <v>83</v>
      </c>
      <c r="AV173" s="13" t="s">
        <v>83</v>
      </c>
      <c r="AW173" s="13" t="s">
        <v>30</v>
      </c>
      <c r="AX173" s="13" t="s">
        <v>73</v>
      </c>
      <c r="AY173" s="243" t="s">
        <v>122</v>
      </c>
    </row>
    <row r="174" s="15" customFormat="1">
      <c r="A174" s="15"/>
      <c r="B174" s="255"/>
      <c r="C174" s="256"/>
      <c r="D174" s="234" t="s">
        <v>130</v>
      </c>
      <c r="E174" s="257" t="s">
        <v>1</v>
      </c>
      <c r="F174" s="258" t="s">
        <v>146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130</v>
      </c>
      <c r="AU174" s="264" t="s">
        <v>83</v>
      </c>
      <c r="AV174" s="15" t="s">
        <v>81</v>
      </c>
      <c r="AW174" s="15" t="s">
        <v>30</v>
      </c>
      <c r="AX174" s="15" t="s">
        <v>73</v>
      </c>
      <c r="AY174" s="264" t="s">
        <v>122</v>
      </c>
    </row>
    <row r="175" s="13" customFormat="1">
      <c r="A175" s="13"/>
      <c r="B175" s="232"/>
      <c r="C175" s="233"/>
      <c r="D175" s="234" t="s">
        <v>130</v>
      </c>
      <c r="E175" s="235" t="s">
        <v>1</v>
      </c>
      <c r="F175" s="236" t="s">
        <v>164</v>
      </c>
      <c r="G175" s="233"/>
      <c r="H175" s="237">
        <v>18.155999999999999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130</v>
      </c>
      <c r="AU175" s="243" t="s">
        <v>83</v>
      </c>
      <c r="AV175" s="13" t="s">
        <v>83</v>
      </c>
      <c r="AW175" s="13" t="s">
        <v>30</v>
      </c>
      <c r="AX175" s="13" t="s">
        <v>73</v>
      </c>
      <c r="AY175" s="243" t="s">
        <v>122</v>
      </c>
    </row>
    <row r="176" s="15" customFormat="1">
      <c r="A176" s="15"/>
      <c r="B176" s="255"/>
      <c r="C176" s="256"/>
      <c r="D176" s="234" t="s">
        <v>130</v>
      </c>
      <c r="E176" s="257" t="s">
        <v>1</v>
      </c>
      <c r="F176" s="258" t="s">
        <v>148</v>
      </c>
      <c r="G176" s="256"/>
      <c r="H176" s="257" t="s">
        <v>1</v>
      </c>
      <c r="I176" s="259"/>
      <c r="J176" s="256"/>
      <c r="K176" s="256"/>
      <c r="L176" s="260"/>
      <c r="M176" s="261"/>
      <c r="N176" s="262"/>
      <c r="O176" s="262"/>
      <c r="P176" s="262"/>
      <c r="Q176" s="262"/>
      <c r="R176" s="262"/>
      <c r="S176" s="262"/>
      <c r="T176" s="26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4" t="s">
        <v>130</v>
      </c>
      <c r="AU176" s="264" t="s">
        <v>83</v>
      </c>
      <c r="AV176" s="15" t="s">
        <v>81</v>
      </c>
      <c r="AW176" s="15" t="s">
        <v>30</v>
      </c>
      <c r="AX176" s="15" t="s">
        <v>73</v>
      </c>
      <c r="AY176" s="264" t="s">
        <v>122</v>
      </c>
    </row>
    <row r="177" s="13" customFormat="1">
      <c r="A177" s="13"/>
      <c r="B177" s="232"/>
      <c r="C177" s="233"/>
      <c r="D177" s="234" t="s">
        <v>130</v>
      </c>
      <c r="E177" s="235" t="s">
        <v>1</v>
      </c>
      <c r="F177" s="236" t="s">
        <v>165</v>
      </c>
      <c r="G177" s="233"/>
      <c r="H177" s="237">
        <v>33.600000000000001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130</v>
      </c>
      <c r="AU177" s="243" t="s">
        <v>83</v>
      </c>
      <c r="AV177" s="13" t="s">
        <v>83</v>
      </c>
      <c r="AW177" s="13" t="s">
        <v>30</v>
      </c>
      <c r="AX177" s="13" t="s">
        <v>73</v>
      </c>
      <c r="AY177" s="243" t="s">
        <v>122</v>
      </c>
    </row>
    <row r="178" s="16" customFormat="1">
      <c r="A178" s="16"/>
      <c r="B178" s="265"/>
      <c r="C178" s="266"/>
      <c r="D178" s="234" t="s">
        <v>130</v>
      </c>
      <c r="E178" s="267" t="s">
        <v>1</v>
      </c>
      <c r="F178" s="268" t="s">
        <v>166</v>
      </c>
      <c r="G178" s="266"/>
      <c r="H178" s="269">
        <v>359.464</v>
      </c>
      <c r="I178" s="270"/>
      <c r="J178" s="266"/>
      <c r="K178" s="266"/>
      <c r="L178" s="271"/>
      <c r="M178" s="272"/>
      <c r="N178" s="273"/>
      <c r="O178" s="273"/>
      <c r="P178" s="273"/>
      <c r="Q178" s="273"/>
      <c r="R178" s="273"/>
      <c r="S178" s="273"/>
      <c r="T178" s="274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75" t="s">
        <v>130</v>
      </c>
      <c r="AU178" s="275" t="s">
        <v>83</v>
      </c>
      <c r="AV178" s="16" t="s">
        <v>149</v>
      </c>
      <c r="AW178" s="16" t="s">
        <v>30</v>
      </c>
      <c r="AX178" s="16" t="s">
        <v>73</v>
      </c>
      <c r="AY178" s="275" t="s">
        <v>122</v>
      </c>
    </row>
    <row r="179" s="13" customFormat="1">
      <c r="A179" s="13"/>
      <c r="B179" s="232"/>
      <c r="C179" s="233"/>
      <c r="D179" s="234" t="s">
        <v>130</v>
      </c>
      <c r="E179" s="235" t="s">
        <v>1</v>
      </c>
      <c r="F179" s="236" t="s">
        <v>172</v>
      </c>
      <c r="G179" s="233"/>
      <c r="H179" s="237">
        <v>215.678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130</v>
      </c>
      <c r="AU179" s="243" t="s">
        <v>83</v>
      </c>
      <c r="AV179" s="13" t="s">
        <v>83</v>
      </c>
      <c r="AW179" s="13" t="s">
        <v>30</v>
      </c>
      <c r="AX179" s="13" t="s">
        <v>81</v>
      </c>
      <c r="AY179" s="243" t="s">
        <v>122</v>
      </c>
    </row>
    <row r="180" s="2" customFormat="1" ht="33" customHeight="1">
      <c r="A180" s="39"/>
      <c r="B180" s="40"/>
      <c r="C180" s="219" t="s">
        <v>173</v>
      </c>
      <c r="D180" s="219" t="s">
        <v>124</v>
      </c>
      <c r="E180" s="220" t="s">
        <v>174</v>
      </c>
      <c r="F180" s="221" t="s">
        <v>175</v>
      </c>
      <c r="G180" s="222" t="s">
        <v>158</v>
      </c>
      <c r="H180" s="223">
        <v>35.945999999999998</v>
      </c>
      <c r="I180" s="224"/>
      <c r="J180" s="225">
        <f>ROUND(I180*H180,2)</f>
        <v>0</v>
      </c>
      <c r="K180" s="221" t="s">
        <v>138</v>
      </c>
      <c r="L180" s="45"/>
      <c r="M180" s="226" t="s">
        <v>1</v>
      </c>
      <c r="N180" s="227" t="s">
        <v>38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128</v>
      </c>
      <c r="AT180" s="230" t="s">
        <v>124</v>
      </c>
      <c r="AU180" s="230" t="s">
        <v>83</v>
      </c>
      <c r="AY180" s="18" t="s">
        <v>122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81</v>
      </c>
      <c r="BK180" s="231">
        <f>ROUND(I180*H180,2)</f>
        <v>0</v>
      </c>
      <c r="BL180" s="18" t="s">
        <v>128</v>
      </c>
      <c r="BM180" s="230" t="s">
        <v>176</v>
      </c>
    </row>
    <row r="181" s="15" customFormat="1">
      <c r="A181" s="15"/>
      <c r="B181" s="255"/>
      <c r="C181" s="256"/>
      <c r="D181" s="234" t="s">
        <v>130</v>
      </c>
      <c r="E181" s="257" t="s">
        <v>1</v>
      </c>
      <c r="F181" s="258" t="s">
        <v>140</v>
      </c>
      <c r="G181" s="256"/>
      <c r="H181" s="257" t="s">
        <v>1</v>
      </c>
      <c r="I181" s="259"/>
      <c r="J181" s="256"/>
      <c r="K181" s="256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130</v>
      </c>
      <c r="AU181" s="264" t="s">
        <v>83</v>
      </c>
      <c r="AV181" s="15" t="s">
        <v>81</v>
      </c>
      <c r="AW181" s="15" t="s">
        <v>30</v>
      </c>
      <c r="AX181" s="15" t="s">
        <v>73</v>
      </c>
      <c r="AY181" s="264" t="s">
        <v>122</v>
      </c>
    </row>
    <row r="182" s="13" customFormat="1">
      <c r="A182" s="13"/>
      <c r="B182" s="232"/>
      <c r="C182" s="233"/>
      <c r="D182" s="234" t="s">
        <v>130</v>
      </c>
      <c r="E182" s="235" t="s">
        <v>1</v>
      </c>
      <c r="F182" s="236" t="s">
        <v>160</v>
      </c>
      <c r="G182" s="233"/>
      <c r="H182" s="237">
        <v>7.6799999999999997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130</v>
      </c>
      <c r="AU182" s="243" t="s">
        <v>83</v>
      </c>
      <c r="AV182" s="13" t="s">
        <v>83</v>
      </c>
      <c r="AW182" s="13" t="s">
        <v>30</v>
      </c>
      <c r="AX182" s="13" t="s">
        <v>73</v>
      </c>
      <c r="AY182" s="243" t="s">
        <v>122</v>
      </c>
    </row>
    <row r="183" s="13" customFormat="1">
      <c r="A183" s="13"/>
      <c r="B183" s="232"/>
      <c r="C183" s="233"/>
      <c r="D183" s="234" t="s">
        <v>130</v>
      </c>
      <c r="E183" s="235" t="s">
        <v>1</v>
      </c>
      <c r="F183" s="236" t="s">
        <v>161</v>
      </c>
      <c r="G183" s="233"/>
      <c r="H183" s="237">
        <v>259.83999999999997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83</v>
      </c>
      <c r="AV183" s="13" t="s">
        <v>83</v>
      </c>
      <c r="AW183" s="13" t="s">
        <v>30</v>
      </c>
      <c r="AX183" s="13" t="s">
        <v>73</v>
      </c>
      <c r="AY183" s="243" t="s">
        <v>122</v>
      </c>
    </row>
    <row r="184" s="15" customFormat="1">
      <c r="A184" s="15"/>
      <c r="B184" s="255"/>
      <c r="C184" s="256"/>
      <c r="D184" s="234" t="s">
        <v>130</v>
      </c>
      <c r="E184" s="257" t="s">
        <v>1</v>
      </c>
      <c r="F184" s="258" t="s">
        <v>143</v>
      </c>
      <c r="G184" s="256"/>
      <c r="H184" s="257" t="s">
        <v>1</v>
      </c>
      <c r="I184" s="259"/>
      <c r="J184" s="256"/>
      <c r="K184" s="256"/>
      <c r="L184" s="260"/>
      <c r="M184" s="261"/>
      <c r="N184" s="262"/>
      <c r="O184" s="262"/>
      <c r="P184" s="262"/>
      <c r="Q184" s="262"/>
      <c r="R184" s="262"/>
      <c r="S184" s="262"/>
      <c r="T184" s="26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4" t="s">
        <v>130</v>
      </c>
      <c r="AU184" s="264" t="s">
        <v>83</v>
      </c>
      <c r="AV184" s="15" t="s">
        <v>81</v>
      </c>
      <c r="AW184" s="15" t="s">
        <v>30</v>
      </c>
      <c r="AX184" s="15" t="s">
        <v>73</v>
      </c>
      <c r="AY184" s="264" t="s">
        <v>122</v>
      </c>
    </row>
    <row r="185" s="13" customFormat="1">
      <c r="A185" s="13"/>
      <c r="B185" s="232"/>
      <c r="C185" s="233"/>
      <c r="D185" s="234" t="s">
        <v>130</v>
      </c>
      <c r="E185" s="235" t="s">
        <v>1</v>
      </c>
      <c r="F185" s="236" t="s">
        <v>162</v>
      </c>
      <c r="G185" s="233"/>
      <c r="H185" s="237">
        <v>16.524000000000001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130</v>
      </c>
      <c r="AU185" s="243" t="s">
        <v>83</v>
      </c>
      <c r="AV185" s="13" t="s">
        <v>83</v>
      </c>
      <c r="AW185" s="13" t="s">
        <v>30</v>
      </c>
      <c r="AX185" s="13" t="s">
        <v>73</v>
      </c>
      <c r="AY185" s="243" t="s">
        <v>122</v>
      </c>
    </row>
    <row r="186" s="15" customFormat="1">
      <c r="A186" s="15"/>
      <c r="B186" s="255"/>
      <c r="C186" s="256"/>
      <c r="D186" s="234" t="s">
        <v>130</v>
      </c>
      <c r="E186" s="257" t="s">
        <v>1</v>
      </c>
      <c r="F186" s="258" t="s">
        <v>145</v>
      </c>
      <c r="G186" s="256"/>
      <c r="H186" s="257" t="s">
        <v>1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130</v>
      </c>
      <c r="AU186" s="264" t="s">
        <v>83</v>
      </c>
      <c r="AV186" s="15" t="s">
        <v>81</v>
      </c>
      <c r="AW186" s="15" t="s">
        <v>30</v>
      </c>
      <c r="AX186" s="15" t="s">
        <v>73</v>
      </c>
      <c r="AY186" s="264" t="s">
        <v>122</v>
      </c>
    </row>
    <row r="187" s="13" customFormat="1">
      <c r="A187" s="13"/>
      <c r="B187" s="232"/>
      <c r="C187" s="233"/>
      <c r="D187" s="234" t="s">
        <v>130</v>
      </c>
      <c r="E187" s="235" t="s">
        <v>1</v>
      </c>
      <c r="F187" s="236" t="s">
        <v>163</v>
      </c>
      <c r="G187" s="233"/>
      <c r="H187" s="237">
        <v>23.664000000000001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83</v>
      </c>
      <c r="AV187" s="13" t="s">
        <v>83</v>
      </c>
      <c r="AW187" s="13" t="s">
        <v>30</v>
      </c>
      <c r="AX187" s="13" t="s">
        <v>73</v>
      </c>
      <c r="AY187" s="243" t="s">
        <v>122</v>
      </c>
    </row>
    <row r="188" s="15" customFormat="1">
      <c r="A188" s="15"/>
      <c r="B188" s="255"/>
      <c r="C188" s="256"/>
      <c r="D188" s="234" t="s">
        <v>130</v>
      </c>
      <c r="E188" s="257" t="s">
        <v>1</v>
      </c>
      <c r="F188" s="258" t="s">
        <v>146</v>
      </c>
      <c r="G188" s="256"/>
      <c r="H188" s="257" t="s">
        <v>1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130</v>
      </c>
      <c r="AU188" s="264" t="s">
        <v>83</v>
      </c>
      <c r="AV188" s="15" t="s">
        <v>81</v>
      </c>
      <c r="AW188" s="15" t="s">
        <v>30</v>
      </c>
      <c r="AX188" s="15" t="s">
        <v>73</v>
      </c>
      <c r="AY188" s="264" t="s">
        <v>122</v>
      </c>
    </row>
    <row r="189" s="13" customFormat="1">
      <c r="A189" s="13"/>
      <c r="B189" s="232"/>
      <c r="C189" s="233"/>
      <c r="D189" s="234" t="s">
        <v>130</v>
      </c>
      <c r="E189" s="235" t="s">
        <v>1</v>
      </c>
      <c r="F189" s="236" t="s">
        <v>164</v>
      </c>
      <c r="G189" s="233"/>
      <c r="H189" s="237">
        <v>18.155999999999999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130</v>
      </c>
      <c r="AU189" s="243" t="s">
        <v>83</v>
      </c>
      <c r="AV189" s="13" t="s">
        <v>83</v>
      </c>
      <c r="AW189" s="13" t="s">
        <v>30</v>
      </c>
      <c r="AX189" s="13" t="s">
        <v>73</v>
      </c>
      <c r="AY189" s="243" t="s">
        <v>122</v>
      </c>
    </row>
    <row r="190" s="15" customFormat="1">
      <c r="A190" s="15"/>
      <c r="B190" s="255"/>
      <c r="C190" s="256"/>
      <c r="D190" s="234" t="s">
        <v>130</v>
      </c>
      <c r="E190" s="257" t="s">
        <v>1</v>
      </c>
      <c r="F190" s="258" t="s">
        <v>148</v>
      </c>
      <c r="G190" s="256"/>
      <c r="H190" s="257" t="s">
        <v>1</v>
      </c>
      <c r="I190" s="259"/>
      <c r="J190" s="256"/>
      <c r="K190" s="256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130</v>
      </c>
      <c r="AU190" s="264" t="s">
        <v>83</v>
      </c>
      <c r="AV190" s="15" t="s">
        <v>81</v>
      </c>
      <c r="AW190" s="15" t="s">
        <v>30</v>
      </c>
      <c r="AX190" s="15" t="s">
        <v>73</v>
      </c>
      <c r="AY190" s="264" t="s">
        <v>122</v>
      </c>
    </row>
    <row r="191" s="13" customFormat="1">
      <c r="A191" s="13"/>
      <c r="B191" s="232"/>
      <c r="C191" s="233"/>
      <c r="D191" s="234" t="s">
        <v>130</v>
      </c>
      <c r="E191" s="235" t="s">
        <v>1</v>
      </c>
      <c r="F191" s="236" t="s">
        <v>165</v>
      </c>
      <c r="G191" s="233"/>
      <c r="H191" s="237">
        <v>33.600000000000001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130</v>
      </c>
      <c r="AU191" s="243" t="s">
        <v>83</v>
      </c>
      <c r="AV191" s="13" t="s">
        <v>83</v>
      </c>
      <c r="AW191" s="13" t="s">
        <v>30</v>
      </c>
      <c r="AX191" s="13" t="s">
        <v>73</v>
      </c>
      <c r="AY191" s="243" t="s">
        <v>122</v>
      </c>
    </row>
    <row r="192" s="16" customFormat="1">
      <c r="A192" s="16"/>
      <c r="B192" s="265"/>
      <c r="C192" s="266"/>
      <c r="D192" s="234" t="s">
        <v>130</v>
      </c>
      <c r="E192" s="267" t="s">
        <v>1</v>
      </c>
      <c r="F192" s="268" t="s">
        <v>166</v>
      </c>
      <c r="G192" s="266"/>
      <c r="H192" s="269">
        <v>359.464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75" t="s">
        <v>130</v>
      </c>
      <c r="AU192" s="275" t="s">
        <v>83</v>
      </c>
      <c r="AV192" s="16" t="s">
        <v>149</v>
      </c>
      <c r="AW192" s="16" t="s">
        <v>30</v>
      </c>
      <c r="AX192" s="16" t="s">
        <v>73</v>
      </c>
      <c r="AY192" s="275" t="s">
        <v>122</v>
      </c>
    </row>
    <row r="193" s="13" customFormat="1">
      <c r="A193" s="13"/>
      <c r="B193" s="232"/>
      <c r="C193" s="233"/>
      <c r="D193" s="234" t="s">
        <v>130</v>
      </c>
      <c r="E193" s="235" t="s">
        <v>1</v>
      </c>
      <c r="F193" s="236" t="s">
        <v>177</v>
      </c>
      <c r="G193" s="233"/>
      <c r="H193" s="237">
        <v>35.945999999999998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130</v>
      </c>
      <c r="AU193" s="243" t="s">
        <v>83</v>
      </c>
      <c r="AV193" s="13" t="s">
        <v>83</v>
      </c>
      <c r="AW193" s="13" t="s">
        <v>30</v>
      </c>
      <c r="AX193" s="13" t="s">
        <v>81</v>
      </c>
      <c r="AY193" s="243" t="s">
        <v>122</v>
      </c>
    </row>
    <row r="194" s="2" customFormat="1" ht="24.15" customHeight="1">
      <c r="A194" s="39"/>
      <c r="B194" s="40"/>
      <c r="C194" s="219" t="s">
        <v>178</v>
      </c>
      <c r="D194" s="219" t="s">
        <v>124</v>
      </c>
      <c r="E194" s="220" t="s">
        <v>179</v>
      </c>
      <c r="F194" s="221" t="s">
        <v>180</v>
      </c>
      <c r="G194" s="222" t="s">
        <v>158</v>
      </c>
      <c r="H194" s="223">
        <v>71.995999999999995</v>
      </c>
      <c r="I194" s="224"/>
      <c r="J194" s="225">
        <f>ROUND(I194*H194,2)</f>
        <v>0</v>
      </c>
      <c r="K194" s="221" t="s">
        <v>138</v>
      </c>
      <c r="L194" s="45"/>
      <c r="M194" s="226" t="s">
        <v>1</v>
      </c>
      <c r="N194" s="227" t="s">
        <v>38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128</v>
      </c>
      <c r="AT194" s="230" t="s">
        <v>124</v>
      </c>
      <c r="AU194" s="230" t="s">
        <v>83</v>
      </c>
      <c r="AY194" s="18" t="s">
        <v>122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81</v>
      </c>
      <c r="BK194" s="231">
        <f>ROUND(I194*H194,2)</f>
        <v>0</v>
      </c>
      <c r="BL194" s="18" t="s">
        <v>128</v>
      </c>
      <c r="BM194" s="230" t="s">
        <v>181</v>
      </c>
    </row>
    <row r="195" s="15" customFormat="1">
      <c r="A195" s="15"/>
      <c r="B195" s="255"/>
      <c r="C195" s="256"/>
      <c r="D195" s="234" t="s">
        <v>130</v>
      </c>
      <c r="E195" s="257" t="s">
        <v>1</v>
      </c>
      <c r="F195" s="258" t="s">
        <v>140</v>
      </c>
      <c r="G195" s="256"/>
      <c r="H195" s="257" t="s">
        <v>1</v>
      </c>
      <c r="I195" s="259"/>
      <c r="J195" s="256"/>
      <c r="K195" s="256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130</v>
      </c>
      <c r="AU195" s="264" t="s">
        <v>83</v>
      </c>
      <c r="AV195" s="15" t="s">
        <v>81</v>
      </c>
      <c r="AW195" s="15" t="s">
        <v>30</v>
      </c>
      <c r="AX195" s="15" t="s">
        <v>73</v>
      </c>
      <c r="AY195" s="264" t="s">
        <v>122</v>
      </c>
    </row>
    <row r="196" s="13" customFormat="1">
      <c r="A196" s="13"/>
      <c r="B196" s="232"/>
      <c r="C196" s="233"/>
      <c r="D196" s="234" t="s">
        <v>130</v>
      </c>
      <c r="E196" s="235" t="s">
        <v>1</v>
      </c>
      <c r="F196" s="236" t="s">
        <v>182</v>
      </c>
      <c r="G196" s="233"/>
      <c r="H196" s="237">
        <v>2.8799999999999999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130</v>
      </c>
      <c r="AU196" s="243" t="s">
        <v>83</v>
      </c>
      <c r="AV196" s="13" t="s">
        <v>83</v>
      </c>
      <c r="AW196" s="13" t="s">
        <v>30</v>
      </c>
      <c r="AX196" s="13" t="s">
        <v>73</v>
      </c>
      <c r="AY196" s="243" t="s">
        <v>122</v>
      </c>
    </row>
    <row r="197" s="13" customFormat="1">
      <c r="A197" s="13"/>
      <c r="B197" s="232"/>
      <c r="C197" s="233"/>
      <c r="D197" s="234" t="s">
        <v>130</v>
      </c>
      <c r="E197" s="235" t="s">
        <v>1</v>
      </c>
      <c r="F197" s="236" t="s">
        <v>183</v>
      </c>
      <c r="G197" s="233"/>
      <c r="H197" s="237">
        <v>23.199999999999999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130</v>
      </c>
      <c r="AU197" s="243" t="s">
        <v>83</v>
      </c>
      <c r="AV197" s="13" t="s">
        <v>83</v>
      </c>
      <c r="AW197" s="13" t="s">
        <v>30</v>
      </c>
      <c r="AX197" s="13" t="s">
        <v>73</v>
      </c>
      <c r="AY197" s="243" t="s">
        <v>122</v>
      </c>
    </row>
    <row r="198" s="15" customFormat="1">
      <c r="A198" s="15"/>
      <c r="B198" s="255"/>
      <c r="C198" s="256"/>
      <c r="D198" s="234" t="s">
        <v>130</v>
      </c>
      <c r="E198" s="257" t="s">
        <v>1</v>
      </c>
      <c r="F198" s="258" t="s">
        <v>143</v>
      </c>
      <c r="G198" s="256"/>
      <c r="H198" s="257" t="s">
        <v>1</v>
      </c>
      <c r="I198" s="259"/>
      <c r="J198" s="256"/>
      <c r="K198" s="256"/>
      <c r="L198" s="260"/>
      <c r="M198" s="261"/>
      <c r="N198" s="262"/>
      <c r="O198" s="262"/>
      <c r="P198" s="262"/>
      <c r="Q198" s="262"/>
      <c r="R198" s="262"/>
      <c r="S198" s="262"/>
      <c r="T198" s="26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4" t="s">
        <v>130</v>
      </c>
      <c r="AU198" s="264" t="s">
        <v>83</v>
      </c>
      <c r="AV198" s="15" t="s">
        <v>81</v>
      </c>
      <c r="AW198" s="15" t="s">
        <v>30</v>
      </c>
      <c r="AX198" s="15" t="s">
        <v>73</v>
      </c>
      <c r="AY198" s="264" t="s">
        <v>122</v>
      </c>
    </row>
    <row r="199" s="13" customFormat="1">
      <c r="A199" s="13"/>
      <c r="B199" s="232"/>
      <c r="C199" s="233"/>
      <c r="D199" s="234" t="s">
        <v>130</v>
      </c>
      <c r="E199" s="235" t="s">
        <v>1</v>
      </c>
      <c r="F199" s="236" t="s">
        <v>184</v>
      </c>
      <c r="G199" s="233"/>
      <c r="H199" s="237">
        <v>2.04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130</v>
      </c>
      <c r="AU199" s="243" t="s">
        <v>83</v>
      </c>
      <c r="AV199" s="13" t="s">
        <v>83</v>
      </c>
      <c r="AW199" s="13" t="s">
        <v>30</v>
      </c>
      <c r="AX199" s="13" t="s">
        <v>73</v>
      </c>
      <c r="AY199" s="243" t="s">
        <v>122</v>
      </c>
    </row>
    <row r="200" s="15" customFormat="1">
      <c r="A200" s="15"/>
      <c r="B200" s="255"/>
      <c r="C200" s="256"/>
      <c r="D200" s="234" t="s">
        <v>130</v>
      </c>
      <c r="E200" s="257" t="s">
        <v>1</v>
      </c>
      <c r="F200" s="258" t="s">
        <v>145</v>
      </c>
      <c r="G200" s="256"/>
      <c r="H200" s="257" t="s">
        <v>1</v>
      </c>
      <c r="I200" s="259"/>
      <c r="J200" s="256"/>
      <c r="K200" s="256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130</v>
      </c>
      <c r="AU200" s="264" t="s">
        <v>83</v>
      </c>
      <c r="AV200" s="15" t="s">
        <v>81</v>
      </c>
      <c r="AW200" s="15" t="s">
        <v>30</v>
      </c>
      <c r="AX200" s="15" t="s">
        <v>73</v>
      </c>
      <c r="AY200" s="264" t="s">
        <v>122</v>
      </c>
    </row>
    <row r="201" s="13" customFormat="1">
      <c r="A201" s="13"/>
      <c r="B201" s="232"/>
      <c r="C201" s="233"/>
      <c r="D201" s="234" t="s">
        <v>130</v>
      </c>
      <c r="E201" s="235" t="s">
        <v>1</v>
      </c>
      <c r="F201" s="236" t="s">
        <v>184</v>
      </c>
      <c r="G201" s="233"/>
      <c r="H201" s="237">
        <v>2.04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130</v>
      </c>
      <c r="AU201" s="243" t="s">
        <v>83</v>
      </c>
      <c r="AV201" s="13" t="s">
        <v>83</v>
      </c>
      <c r="AW201" s="13" t="s">
        <v>30</v>
      </c>
      <c r="AX201" s="13" t="s">
        <v>73</v>
      </c>
      <c r="AY201" s="243" t="s">
        <v>122</v>
      </c>
    </row>
    <row r="202" s="15" customFormat="1">
      <c r="A202" s="15"/>
      <c r="B202" s="255"/>
      <c r="C202" s="256"/>
      <c r="D202" s="234" t="s">
        <v>130</v>
      </c>
      <c r="E202" s="257" t="s">
        <v>1</v>
      </c>
      <c r="F202" s="258" t="s">
        <v>146</v>
      </c>
      <c r="G202" s="256"/>
      <c r="H202" s="257" t="s">
        <v>1</v>
      </c>
      <c r="I202" s="259"/>
      <c r="J202" s="256"/>
      <c r="K202" s="256"/>
      <c r="L202" s="260"/>
      <c r="M202" s="261"/>
      <c r="N202" s="262"/>
      <c r="O202" s="262"/>
      <c r="P202" s="262"/>
      <c r="Q202" s="262"/>
      <c r="R202" s="262"/>
      <c r="S202" s="262"/>
      <c r="T202" s="26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4" t="s">
        <v>130</v>
      </c>
      <c r="AU202" s="264" t="s">
        <v>83</v>
      </c>
      <c r="AV202" s="15" t="s">
        <v>81</v>
      </c>
      <c r="AW202" s="15" t="s">
        <v>30</v>
      </c>
      <c r="AX202" s="15" t="s">
        <v>73</v>
      </c>
      <c r="AY202" s="264" t="s">
        <v>122</v>
      </c>
    </row>
    <row r="203" s="13" customFormat="1">
      <c r="A203" s="13"/>
      <c r="B203" s="232"/>
      <c r="C203" s="233"/>
      <c r="D203" s="234" t="s">
        <v>130</v>
      </c>
      <c r="E203" s="235" t="s">
        <v>1</v>
      </c>
      <c r="F203" s="236" t="s">
        <v>164</v>
      </c>
      <c r="G203" s="233"/>
      <c r="H203" s="237">
        <v>18.155999999999999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130</v>
      </c>
      <c r="AU203" s="243" t="s">
        <v>83</v>
      </c>
      <c r="AV203" s="13" t="s">
        <v>83</v>
      </c>
      <c r="AW203" s="13" t="s">
        <v>30</v>
      </c>
      <c r="AX203" s="13" t="s">
        <v>73</v>
      </c>
      <c r="AY203" s="243" t="s">
        <v>122</v>
      </c>
    </row>
    <row r="204" s="15" customFormat="1">
      <c r="A204" s="15"/>
      <c r="B204" s="255"/>
      <c r="C204" s="256"/>
      <c r="D204" s="234" t="s">
        <v>130</v>
      </c>
      <c r="E204" s="257" t="s">
        <v>1</v>
      </c>
      <c r="F204" s="258" t="s">
        <v>148</v>
      </c>
      <c r="G204" s="256"/>
      <c r="H204" s="257" t="s">
        <v>1</v>
      </c>
      <c r="I204" s="259"/>
      <c r="J204" s="256"/>
      <c r="K204" s="256"/>
      <c r="L204" s="260"/>
      <c r="M204" s="261"/>
      <c r="N204" s="262"/>
      <c r="O204" s="262"/>
      <c r="P204" s="262"/>
      <c r="Q204" s="262"/>
      <c r="R204" s="262"/>
      <c r="S204" s="262"/>
      <c r="T204" s="26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4" t="s">
        <v>130</v>
      </c>
      <c r="AU204" s="264" t="s">
        <v>83</v>
      </c>
      <c r="AV204" s="15" t="s">
        <v>81</v>
      </c>
      <c r="AW204" s="15" t="s">
        <v>30</v>
      </c>
      <c r="AX204" s="15" t="s">
        <v>73</v>
      </c>
      <c r="AY204" s="264" t="s">
        <v>122</v>
      </c>
    </row>
    <row r="205" s="13" customFormat="1">
      <c r="A205" s="13"/>
      <c r="B205" s="232"/>
      <c r="C205" s="233"/>
      <c r="D205" s="234" t="s">
        <v>130</v>
      </c>
      <c r="E205" s="235" t="s">
        <v>1</v>
      </c>
      <c r="F205" s="236" t="s">
        <v>185</v>
      </c>
      <c r="G205" s="233"/>
      <c r="H205" s="237">
        <v>20.800000000000001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130</v>
      </c>
      <c r="AU205" s="243" t="s">
        <v>83</v>
      </c>
      <c r="AV205" s="13" t="s">
        <v>83</v>
      </c>
      <c r="AW205" s="13" t="s">
        <v>30</v>
      </c>
      <c r="AX205" s="13" t="s">
        <v>73</v>
      </c>
      <c r="AY205" s="243" t="s">
        <v>122</v>
      </c>
    </row>
    <row r="206" s="15" customFormat="1">
      <c r="A206" s="15"/>
      <c r="B206" s="255"/>
      <c r="C206" s="256"/>
      <c r="D206" s="234" t="s">
        <v>130</v>
      </c>
      <c r="E206" s="257" t="s">
        <v>1</v>
      </c>
      <c r="F206" s="258" t="s">
        <v>186</v>
      </c>
      <c r="G206" s="256"/>
      <c r="H206" s="257" t="s">
        <v>1</v>
      </c>
      <c r="I206" s="259"/>
      <c r="J206" s="256"/>
      <c r="K206" s="256"/>
      <c r="L206" s="260"/>
      <c r="M206" s="261"/>
      <c r="N206" s="262"/>
      <c r="O206" s="262"/>
      <c r="P206" s="262"/>
      <c r="Q206" s="262"/>
      <c r="R206" s="262"/>
      <c r="S206" s="262"/>
      <c r="T206" s="26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4" t="s">
        <v>130</v>
      </c>
      <c r="AU206" s="264" t="s">
        <v>83</v>
      </c>
      <c r="AV206" s="15" t="s">
        <v>81</v>
      </c>
      <c r="AW206" s="15" t="s">
        <v>30</v>
      </c>
      <c r="AX206" s="15" t="s">
        <v>73</v>
      </c>
      <c r="AY206" s="264" t="s">
        <v>122</v>
      </c>
    </row>
    <row r="207" s="13" customFormat="1">
      <c r="A207" s="13"/>
      <c r="B207" s="232"/>
      <c r="C207" s="233"/>
      <c r="D207" s="234" t="s">
        <v>130</v>
      </c>
      <c r="E207" s="235" t="s">
        <v>1</v>
      </c>
      <c r="F207" s="236" t="s">
        <v>182</v>
      </c>
      <c r="G207" s="233"/>
      <c r="H207" s="237">
        <v>2.8799999999999999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130</v>
      </c>
      <c r="AU207" s="243" t="s">
        <v>83</v>
      </c>
      <c r="AV207" s="13" t="s">
        <v>83</v>
      </c>
      <c r="AW207" s="13" t="s">
        <v>30</v>
      </c>
      <c r="AX207" s="13" t="s">
        <v>73</v>
      </c>
      <c r="AY207" s="243" t="s">
        <v>122</v>
      </c>
    </row>
    <row r="208" s="14" customFormat="1">
      <c r="A208" s="14"/>
      <c r="B208" s="244"/>
      <c r="C208" s="245"/>
      <c r="D208" s="234" t="s">
        <v>130</v>
      </c>
      <c r="E208" s="246" t="s">
        <v>1</v>
      </c>
      <c r="F208" s="247" t="s">
        <v>135</v>
      </c>
      <c r="G208" s="245"/>
      <c r="H208" s="248">
        <v>71.995999999999995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130</v>
      </c>
      <c r="AU208" s="254" t="s">
        <v>83</v>
      </c>
      <c r="AV208" s="14" t="s">
        <v>128</v>
      </c>
      <c r="AW208" s="14" t="s">
        <v>30</v>
      </c>
      <c r="AX208" s="14" t="s">
        <v>81</v>
      </c>
      <c r="AY208" s="254" t="s">
        <v>122</v>
      </c>
    </row>
    <row r="209" s="2" customFormat="1" ht="44.25" customHeight="1">
      <c r="A209" s="39"/>
      <c r="B209" s="40"/>
      <c r="C209" s="219" t="s">
        <v>187</v>
      </c>
      <c r="D209" s="219" t="s">
        <v>124</v>
      </c>
      <c r="E209" s="220" t="s">
        <v>188</v>
      </c>
      <c r="F209" s="221" t="s">
        <v>189</v>
      </c>
      <c r="G209" s="222" t="s">
        <v>127</v>
      </c>
      <c r="H209" s="223">
        <v>8.9000000000000004</v>
      </c>
      <c r="I209" s="224"/>
      <c r="J209" s="225">
        <f>ROUND(I209*H209,2)</f>
        <v>0</v>
      </c>
      <c r="K209" s="221" t="s">
        <v>138</v>
      </c>
      <c r="L209" s="45"/>
      <c r="M209" s="226" t="s">
        <v>1</v>
      </c>
      <c r="N209" s="227" t="s">
        <v>38</v>
      </c>
      <c r="O209" s="92"/>
      <c r="P209" s="228">
        <f>O209*H209</f>
        <v>0</v>
      </c>
      <c r="Q209" s="228">
        <v>0.010999999999999999</v>
      </c>
      <c r="R209" s="228">
        <f>Q209*H209</f>
        <v>0.097900000000000001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128</v>
      </c>
      <c r="AT209" s="230" t="s">
        <v>124</v>
      </c>
      <c r="AU209" s="230" t="s">
        <v>83</v>
      </c>
      <c r="AY209" s="18" t="s">
        <v>122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81</v>
      </c>
      <c r="BK209" s="231">
        <f>ROUND(I209*H209,2)</f>
        <v>0</v>
      </c>
      <c r="BL209" s="18" t="s">
        <v>128</v>
      </c>
      <c r="BM209" s="230" t="s">
        <v>190</v>
      </c>
    </row>
    <row r="210" s="2" customFormat="1" ht="21.75" customHeight="1">
      <c r="A210" s="39"/>
      <c r="B210" s="40"/>
      <c r="C210" s="219" t="s">
        <v>191</v>
      </c>
      <c r="D210" s="219" t="s">
        <v>124</v>
      </c>
      <c r="E210" s="220" t="s">
        <v>192</v>
      </c>
      <c r="F210" s="221" t="s">
        <v>193</v>
      </c>
      <c r="G210" s="222" t="s">
        <v>194</v>
      </c>
      <c r="H210" s="223">
        <v>502.04000000000002</v>
      </c>
      <c r="I210" s="224"/>
      <c r="J210" s="225">
        <f>ROUND(I210*H210,2)</f>
        <v>0</v>
      </c>
      <c r="K210" s="221" t="s">
        <v>138</v>
      </c>
      <c r="L210" s="45"/>
      <c r="M210" s="226" t="s">
        <v>1</v>
      </c>
      <c r="N210" s="227" t="s">
        <v>38</v>
      </c>
      <c r="O210" s="92"/>
      <c r="P210" s="228">
        <f>O210*H210</f>
        <v>0</v>
      </c>
      <c r="Q210" s="228">
        <v>0.00084000000000000003</v>
      </c>
      <c r="R210" s="228">
        <f>Q210*H210</f>
        <v>0.42171360000000002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128</v>
      </c>
      <c r="AT210" s="230" t="s">
        <v>124</v>
      </c>
      <c r="AU210" s="230" t="s">
        <v>83</v>
      </c>
      <c r="AY210" s="18" t="s">
        <v>122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81</v>
      </c>
      <c r="BK210" s="231">
        <f>ROUND(I210*H210,2)</f>
        <v>0</v>
      </c>
      <c r="BL210" s="18" t="s">
        <v>128</v>
      </c>
      <c r="BM210" s="230" t="s">
        <v>195</v>
      </c>
    </row>
    <row r="211" s="15" customFormat="1">
      <c r="A211" s="15"/>
      <c r="B211" s="255"/>
      <c r="C211" s="256"/>
      <c r="D211" s="234" t="s">
        <v>130</v>
      </c>
      <c r="E211" s="257" t="s">
        <v>1</v>
      </c>
      <c r="F211" s="258" t="s">
        <v>140</v>
      </c>
      <c r="G211" s="256"/>
      <c r="H211" s="257" t="s">
        <v>1</v>
      </c>
      <c r="I211" s="259"/>
      <c r="J211" s="256"/>
      <c r="K211" s="256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130</v>
      </c>
      <c r="AU211" s="264" t="s">
        <v>83</v>
      </c>
      <c r="AV211" s="15" t="s">
        <v>81</v>
      </c>
      <c r="AW211" s="15" t="s">
        <v>30</v>
      </c>
      <c r="AX211" s="15" t="s">
        <v>73</v>
      </c>
      <c r="AY211" s="264" t="s">
        <v>122</v>
      </c>
    </row>
    <row r="212" s="13" customFormat="1">
      <c r="A212" s="13"/>
      <c r="B212" s="232"/>
      <c r="C212" s="233"/>
      <c r="D212" s="234" t="s">
        <v>130</v>
      </c>
      <c r="E212" s="235" t="s">
        <v>1</v>
      </c>
      <c r="F212" s="236" t="s">
        <v>196</v>
      </c>
      <c r="G212" s="233"/>
      <c r="H212" s="237">
        <v>12.800000000000001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130</v>
      </c>
      <c r="AU212" s="243" t="s">
        <v>83</v>
      </c>
      <c r="AV212" s="13" t="s">
        <v>83</v>
      </c>
      <c r="AW212" s="13" t="s">
        <v>30</v>
      </c>
      <c r="AX212" s="13" t="s">
        <v>73</v>
      </c>
      <c r="AY212" s="243" t="s">
        <v>122</v>
      </c>
    </row>
    <row r="213" s="13" customFormat="1">
      <c r="A213" s="13"/>
      <c r="B213" s="232"/>
      <c r="C213" s="233"/>
      <c r="D213" s="234" t="s">
        <v>130</v>
      </c>
      <c r="E213" s="235" t="s">
        <v>1</v>
      </c>
      <c r="F213" s="236" t="s">
        <v>197</v>
      </c>
      <c r="G213" s="233"/>
      <c r="H213" s="237">
        <v>324.80000000000001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130</v>
      </c>
      <c r="AU213" s="243" t="s">
        <v>83</v>
      </c>
      <c r="AV213" s="13" t="s">
        <v>83</v>
      </c>
      <c r="AW213" s="13" t="s">
        <v>30</v>
      </c>
      <c r="AX213" s="13" t="s">
        <v>73</v>
      </c>
      <c r="AY213" s="243" t="s">
        <v>122</v>
      </c>
    </row>
    <row r="214" s="15" customFormat="1">
      <c r="A214" s="15"/>
      <c r="B214" s="255"/>
      <c r="C214" s="256"/>
      <c r="D214" s="234" t="s">
        <v>130</v>
      </c>
      <c r="E214" s="257" t="s">
        <v>1</v>
      </c>
      <c r="F214" s="258" t="s">
        <v>143</v>
      </c>
      <c r="G214" s="256"/>
      <c r="H214" s="257" t="s">
        <v>1</v>
      </c>
      <c r="I214" s="259"/>
      <c r="J214" s="256"/>
      <c r="K214" s="256"/>
      <c r="L214" s="260"/>
      <c r="M214" s="261"/>
      <c r="N214" s="262"/>
      <c r="O214" s="262"/>
      <c r="P214" s="262"/>
      <c r="Q214" s="262"/>
      <c r="R214" s="262"/>
      <c r="S214" s="262"/>
      <c r="T214" s="263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4" t="s">
        <v>130</v>
      </c>
      <c r="AU214" s="264" t="s">
        <v>83</v>
      </c>
      <c r="AV214" s="15" t="s">
        <v>81</v>
      </c>
      <c r="AW214" s="15" t="s">
        <v>30</v>
      </c>
      <c r="AX214" s="15" t="s">
        <v>73</v>
      </c>
      <c r="AY214" s="264" t="s">
        <v>122</v>
      </c>
    </row>
    <row r="215" s="13" customFormat="1">
      <c r="A215" s="13"/>
      <c r="B215" s="232"/>
      <c r="C215" s="233"/>
      <c r="D215" s="234" t="s">
        <v>130</v>
      </c>
      <c r="E215" s="235" t="s">
        <v>1</v>
      </c>
      <c r="F215" s="236" t="s">
        <v>198</v>
      </c>
      <c r="G215" s="233"/>
      <c r="H215" s="237">
        <v>27.539999999999999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130</v>
      </c>
      <c r="AU215" s="243" t="s">
        <v>83</v>
      </c>
      <c r="AV215" s="13" t="s">
        <v>83</v>
      </c>
      <c r="AW215" s="13" t="s">
        <v>30</v>
      </c>
      <c r="AX215" s="13" t="s">
        <v>73</v>
      </c>
      <c r="AY215" s="243" t="s">
        <v>122</v>
      </c>
    </row>
    <row r="216" s="15" customFormat="1">
      <c r="A216" s="15"/>
      <c r="B216" s="255"/>
      <c r="C216" s="256"/>
      <c r="D216" s="234" t="s">
        <v>130</v>
      </c>
      <c r="E216" s="257" t="s">
        <v>1</v>
      </c>
      <c r="F216" s="258" t="s">
        <v>145</v>
      </c>
      <c r="G216" s="256"/>
      <c r="H216" s="257" t="s">
        <v>1</v>
      </c>
      <c r="I216" s="259"/>
      <c r="J216" s="256"/>
      <c r="K216" s="256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130</v>
      </c>
      <c r="AU216" s="264" t="s">
        <v>83</v>
      </c>
      <c r="AV216" s="15" t="s">
        <v>81</v>
      </c>
      <c r="AW216" s="15" t="s">
        <v>30</v>
      </c>
      <c r="AX216" s="15" t="s">
        <v>73</v>
      </c>
      <c r="AY216" s="264" t="s">
        <v>122</v>
      </c>
    </row>
    <row r="217" s="13" customFormat="1">
      <c r="A217" s="13"/>
      <c r="B217" s="232"/>
      <c r="C217" s="233"/>
      <c r="D217" s="234" t="s">
        <v>130</v>
      </c>
      <c r="E217" s="235" t="s">
        <v>1</v>
      </c>
      <c r="F217" s="236" t="s">
        <v>199</v>
      </c>
      <c r="G217" s="233"/>
      <c r="H217" s="237">
        <v>39.439999999999998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83</v>
      </c>
      <c r="AV217" s="13" t="s">
        <v>83</v>
      </c>
      <c r="AW217" s="13" t="s">
        <v>30</v>
      </c>
      <c r="AX217" s="13" t="s">
        <v>73</v>
      </c>
      <c r="AY217" s="243" t="s">
        <v>122</v>
      </c>
    </row>
    <row r="218" s="15" customFormat="1">
      <c r="A218" s="15"/>
      <c r="B218" s="255"/>
      <c r="C218" s="256"/>
      <c r="D218" s="234" t="s">
        <v>130</v>
      </c>
      <c r="E218" s="257" t="s">
        <v>1</v>
      </c>
      <c r="F218" s="258" t="s">
        <v>146</v>
      </c>
      <c r="G218" s="256"/>
      <c r="H218" s="257" t="s">
        <v>1</v>
      </c>
      <c r="I218" s="259"/>
      <c r="J218" s="256"/>
      <c r="K218" s="256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130</v>
      </c>
      <c r="AU218" s="264" t="s">
        <v>83</v>
      </c>
      <c r="AV218" s="15" t="s">
        <v>81</v>
      </c>
      <c r="AW218" s="15" t="s">
        <v>30</v>
      </c>
      <c r="AX218" s="15" t="s">
        <v>73</v>
      </c>
      <c r="AY218" s="264" t="s">
        <v>122</v>
      </c>
    </row>
    <row r="219" s="13" customFormat="1">
      <c r="A219" s="13"/>
      <c r="B219" s="232"/>
      <c r="C219" s="233"/>
      <c r="D219" s="234" t="s">
        <v>130</v>
      </c>
      <c r="E219" s="235" t="s">
        <v>1</v>
      </c>
      <c r="F219" s="236" t="s">
        <v>200</v>
      </c>
      <c r="G219" s="233"/>
      <c r="H219" s="237">
        <v>30.260000000000002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130</v>
      </c>
      <c r="AU219" s="243" t="s">
        <v>83</v>
      </c>
      <c r="AV219" s="13" t="s">
        <v>83</v>
      </c>
      <c r="AW219" s="13" t="s">
        <v>30</v>
      </c>
      <c r="AX219" s="13" t="s">
        <v>73</v>
      </c>
      <c r="AY219" s="243" t="s">
        <v>122</v>
      </c>
    </row>
    <row r="220" s="15" customFormat="1">
      <c r="A220" s="15"/>
      <c r="B220" s="255"/>
      <c r="C220" s="256"/>
      <c r="D220" s="234" t="s">
        <v>130</v>
      </c>
      <c r="E220" s="257" t="s">
        <v>1</v>
      </c>
      <c r="F220" s="258" t="s">
        <v>148</v>
      </c>
      <c r="G220" s="256"/>
      <c r="H220" s="257" t="s">
        <v>1</v>
      </c>
      <c r="I220" s="259"/>
      <c r="J220" s="256"/>
      <c r="K220" s="256"/>
      <c r="L220" s="260"/>
      <c r="M220" s="261"/>
      <c r="N220" s="262"/>
      <c r="O220" s="262"/>
      <c r="P220" s="262"/>
      <c r="Q220" s="262"/>
      <c r="R220" s="262"/>
      <c r="S220" s="262"/>
      <c r="T220" s="26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4" t="s">
        <v>130</v>
      </c>
      <c r="AU220" s="264" t="s">
        <v>83</v>
      </c>
      <c r="AV220" s="15" t="s">
        <v>81</v>
      </c>
      <c r="AW220" s="15" t="s">
        <v>30</v>
      </c>
      <c r="AX220" s="15" t="s">
        <v>73</v>
      </c>
      <c r="AY220" s="264" t="s">
        <v>122</v>
      </c>
    </row>
    <row r="221" s="13" customFormat="1">
      <c r="A221" s="13"/>
      <c r="B221" s="232"/>
      <c r="C221" s="233"/>
      <c r="D221" s="234" t="s">
        <v>130</v>
      </c>
      <c r="E221" s="235" t="s">
        <v>1</v>
      </c>
      <c r="F221" s="236" t="s">
        <v>201</v>
      </c>
      <c r="G221" s="233"/>
      <c r="H221" s="237">
        <v>67.200000000000003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130</v>
      </c>
      <c r="AU221" s="243" t="s">
        <v>83</v>
      </c>
      <c r="AV221" s="13" t="s">
        <v>83</v>
      </c>
      <c r="AW221" s="13" t="s">
        <v>30</v>
      </c>
      <c r="AX221" s="13" t="s">
        <v>73</v>
      </c>
      <c r="AY221" s="243" t="s">
        <v>122</v>
      </c>
    </row>
    <row r="222" s="14" customFormat="1">
      <c r="A222" s="14"/>
      <c r="B222" s="244"/>
      <c r="C222" s="245"/>
      <c r="D222" s="234" t="s">
        <v>130</v>
      </c>
      <c r="E222" s="246" t="s">
        <v>1</v>
      </c>
      <c r="F222" s="247" t="s">
        <v>135</v>
      </c>
      <c r="G222" s="245"/>
      <c r="H222" s="248">
        <v>502.04000000000002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130</v>
      </c>
      <c r="AU222" s="254" t="s">
        <v>83</v>
      </c>
      <c r="AV222" s="14" t="s">
        <v>128</v>
      </c>
      <c r="AW222" s="14" t="s">
        <v>30</v>
      </c>
      <c r="AX222" s="14" t="s">
        <v>81</v>
      </c>
      <c r="AY222" s="254" t="s">
        <v>122</v>
      </c>
    </row>
    <row r="223" s="2" customFormat="1" ht="24.15" customHeight="1">
      <c r="A223" s="39"/>
      <c r="B223" s="40"/>
      <c r="C223" s="219" t="s">
        <v>202</v>
      </c>
      <c r="D223" s="219" t="s">
        <v>124</v>
      </c>
      <c r="E223" s="220" t="s">
        <v>203</v>
      </c>
      <c r="F223" s="221" t="s">
        <v>204</v>
      </c>
      <c r="G223" s="222" t="s">
        <v>194</v>
      </c>
      <c r="H223" s="223">
        <v>502.04000000000002</v>
      </c>
      <c r="I223" s="224"/>
      <c r="J223" s="225">
        <f>ROUND(I223*H223,2)</f>
        <v>0</v>
      </c>
      <c r="K223" s="221" t="s">
        <v>138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128</v>
      </c>
      <c r="AT223" s="230" t="s">
        <v>124</v>
      </c>
      <c r="AU223" s="230" t="s">
        <v>83</v>
      </c>
      <c r="AY223" s="18" t="s">
        <v>122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81</v>
      </c>
      <c r="BK223" s="231">
        <f>ROUND(I223*H223,2)</f>
        <v>0</v>
      </c>
      <c r="BL223" s="18" t="s">
        <v>128</v>
      </c>
      <c r="BM223" s="230" t="s">
        <v>205</v>
      </c>
    </row>
    <row r="224" s="2" customFormat="1" ht="24.15" customHeight="1">
      <c r="A224" s="39"/>
      <c r="B224" s="40"/>
      <c r="C224" s="219" t="s">
        <v>206</v>
      </c>
      <c r="D224" s="219" t="s">
        <v>124</v>
      </c>
      <c r="E224" s="220" t="s">
        <v>207</v>
      </c>
      <c r="F224" s="221" t="s">
        <v>208</v>
      </c>
      <c r="G224" s="222" t="s">
        <v>158</v>
      </c>
      <c r="H224" s="223">
        <v>359.464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38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128</v>
      </c>
      <c r="AT224" s="230" t="s">
        <v>124</v>
      </c>
      <c r="AU224" s="230" t="s">
        <v>83</v>
      </c>
      <c r="AY224" s="18" t="s">
        <v>122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81</v>
      </c>
      <c r="BK224" s="231">
        <f>ROUND(I224*H224,2)</f>
        <v>0</v>
      </c>
      <c r="BL224" s="18" t="s">
        <v>128</v>
      </c>
      <c r="BM224" s="230" t="s">
        <v>209</v>
      </c>
    </row>
    <row r="225" s="13" customFormat="1">
      <c r="A225" s="13"/>
      <c r="B225" s="232"/>
      <c r="C225" s="233"/>
      <c r="D225" s="234" t="s">
        <v>130</v>
      </c>
      <c r="E225" s="235" t="s">
        <v>1</v>
      </c>
      <c r="F225" s="236" t="s">
        <v>210</v>
      </c>
      <c r="G225" s="233"/>
      <c r="H225" s="237">
        <v>359.464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130</v>
      </c>
      <c r="AU225" s="243" t="s">
        <v>83</v>
      </c>
      <c r="AV225" s="13" t="s">
        <v>83</v>
      </c>
      <c r="AW225" s="13" t="s">
        <v>30</v>
      </c>
      <c r="AX225" s="13" t="s">
        <v>81</v>
      </c>
      <c r="AY225" s="243" t="s">
        <v>122</v>
      </c>
    </row>
    <row r="226" s="2" customFormat="1" ht="49.05" customHeight="1">
      <c r="A226" s="39"/>
      <c r="B226" s="40"/>
      <c r="C226" s="219" t="s">
        <v>211</v>
      </c>
      <c r="D226" s="219" t="s">
        <v>124</v>
      </c>
      <c r="E226" s="220" t="s">
        <v>212</v>
      </c>
      <c r="F226" s="221" t="s">
        <v>213</v>
      </c>
      <c r="G226" s="222" t="s">
        <v>158</v>
      </c>
      <c r="H226" s="223">
        <v>359.464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38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128</v>
      </c>
      <c r="AT226" s="230" t="s">
        <v>124</v>
      </c>
      <c r="AU226" s="230" t="s">
        <v>83</v>
      </c>
      <c r="AY226" s="18" t="s">
        <v>122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81</v>
      </c>
      <c r="BK226" s="231">
        <f>ROUND(I226*H226,2)</f>
        <v>0</v>
      </c>
      <c r="BL226" s="18" t="s">
        <v>128</v>
      </c>
      <c r="BM226" s="230" t="s">
        <v>214</v>
      </c>
    </row>
    <row r="227" s="15" customFormat="1">
      <c r="A227" s="15"/>
      <c r="B227" s="255"/>
      <c r="C227" s="256"/>
      <c r="D227" s="234" t="s">
        <v>130</v>
      </c>
      <c r="E227" s="257" t="s">
        <v>1</v>
      </c>
      <c r="F227" s="258" t="s">
        <v>140</v>
      </c>
      <c r="G227" s="256"/>
      <c r="H227" s="257" t="s">
        <v>1</v>
      </c>
      <c r="I227" s="259"/>
      <c r="J227" s="256"/>
      <c r="K227" s="256"/>
      <c r="L227" s="260"/>
      <c r="M227" s="261"/>
      <c r="N227" s="262"/>
      <c r="O227" s="262"/>
      <c r="P227" s="262"/>
      <c r="Q227" s="262"/>
      <c r="R227" s="262"/>
      <c r="S227" s="262"/>
      <c r="T227" s="263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4" t="s">
        <v>130</v>
      </c>
      <c r="AU227" s="264" t="s">
        <v>83</v>
      </c>
      <c r="AV227" s="15" t="s">
        <v>81</v>
      </c>
      <c r="AW227" s="15" t="s">
        <v>30</v>
      </c>
      <c r="AX227" s="15" t="s">
        <v>73</v>
      </c>
      <c r="AY227" s="264" t="s">
        <v>122</v>
      </c>
    </row>
    <row r="228" s="13" customFormat="1">
      <c r="A228" s="13"/>
      <c r="B228" s="232"/>
      <c r="C228" s="233"/>
      <c r="D228" s="234" t="s">
        <v>130</v>
      </c>
      <c r="E228" s="235" t="s">
        <v>1</v>
      </c>
      <c r="F228" s="236" t="s">
        <v>160</v>
      </c>
      <c r="G228" s="233"/>
      <c r="H228" s="237">
        <v>7.6799999999999997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130</v>
      </c>
      <c r="AU228" s="243" t="s">
        <v>83</v>
      </c>
      <c r="AV228" s="13" t="s">
        <v>83</v>
      </c>
      <c r="AW228" s="13" t="s">
        <v>30</v>
      </c>
      <c r="AX228" s="13" t="s">
        <v>73</v>
      </c>
      <c r="AY228" s="243" t="s">
        <v>122</v>
      </c>
    </row>
    <row r="229" s="13" customFormat="1">
      <c r="A229" s="13"/>
      <c r="B229" s="232"/>
      <c r="C229" s="233"/>
      <c r="D229" s="234" t="s">
        <v>130</v>
      </c>
      <c r="E229" s="235" t="s">
        <v>1</v>
      </c>
      <c r="F229" s="236" t="s">
        <v>161</v>
      </c>
      <c r="G229" s="233"/>
      <c r="H229" s="237">
        <v>259.83999999999997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130</v>
      </c>
      <c r="AU229" s="243" t="s">
        <v>83</v>
      </c>
      <c r="AV229" s="13" t="s">
        <v>83</v>
      </c>
      <c r="AW229" s="13" t="s">
        <v>30</v>
      </c>
      <c r="AX229" s="13" t="s">
        <v>73</v>
      </c>
      <c r="AY229" s="243" t="s">
        <v>122</v>
      </c>
    </row>
    <row r="230" s="15" customFormat="1">
      <c r="A230" s="15"/>
      <c r="B230" s="255"/>
      <c r="C230" s="256"/>
      <c r="D230" s="234" t="s">
        <v>130</v>
      </c>
      <c r="E230" s="257" t="s">
        <v>1</v>
      </c>
      <c r="F230" s="258" t="s">
        <v>143</v>
      </c>
      <c r="G230" s="256"/>
      <c r="H230" s="257" t="s">
        <v>1</v>
      </c>
      <c r="I230" s="259"/>
      <c r="J230" s="256"/>
      <c r="K230" s="256"/>
      <c r="L230" s="260"/>
      <c r="M230" s="261"/>
      <c r="N230" s="262"/>
      <c r="O230" s="262"/>
      <c r="P230" s="262"/>
      <c r="Q230" s="262"/>
      <c r="R230" s="262"/>
      <c r="S230" s="262"/>
      <c r="T230" s="26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4" t="s">
        <v>130</v>
      </c>
      <c r="AU230" s="264" t="s">
        <v>83</v>
      </c>
      <c r="AV230" s="15" t="s">
        <v>81</v>
      </c>
      <c r="AW230" s="15" t="s">
        <v>30</v>
      </c>
      <c r="AX230" s="15" t="s">
        <v>73</v>
      </c>
      <c r="AY230" s="264" t="s">
        <v>122</v>
      </c>
    </row>
    <row r="231" s="13" customFormat="1">
      <c r="A231" s="13"/>
      <c r="B231" s="232"/>
      <c r="C231" s="233"/>
      <c r="D231" s="234" t="s">
        <v>130</v>
      </c>
      <c r="E231" s="235" t="s">
        <v>1</v>
      </c>
      <c r="F231" s="236" t="s">
        <v>162</v>
      </c>
      <c r="G231" s="233"/>
      <c r="H231" s="237">
        <v>16.524000000000001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130</v>
      </c>
      <c r="AU231" s="243" t="s">
        <v>83</v>
      </c>
      <c r="AV231" s="13" t="s">
        <v>83</v>
      </c>
      <c r="AW231" s="13" t="s">
        <v>30</v>
      </c>
      <c r="AX231" s="13" t="s">
        <v>73</v>
      </c>
      <c r="AY231" s="243" t="s">
        <v>122</v>
      </c>
    </row>
    <row r="232" s="15" customFormat="1">
      <c r="A232" s="15"/>
      <c r="B232" s="255"/>
      <c r="C232" s="256"/>
      <c r="D232" s="234" t="s">
        <v>130</v>
      </c>
      <c r="E232" s="257" t="s">
        <v>1</v>
      </c>
      <c r="F232" s="258" t="s">
        <v>145</v>
      </c>
      <c r="G232" s="256"/>
      <c r="H232" s="257" t="s">
        <v>1</v>
      </c>
      <c r="I232" s="259"/>
      <c r="J232" s="256"/>
      <c r="K232" s="256"/>
      <c r="L232" s="260"/>
      <c r="M232" s="261"/>
      <c r="N232" s="262"/>
      <c r="O232" s="262"/>
      <c r="P232" s="262"/>
      <c r="Q232" s="262"/>
      <c r="R232" s="262"/>
      <c r="S232" s="262"/>
      <c r="T232" s="263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4" t="s">
        <v>130</v>
      </c>
      <c r="AU232" s="264" t="s">
        <v>83</v>
      </c>
      <c r="AV232" s="15" t="s">
        <v>81</v>
      </c>
      <c r="AW232" s="15" t="s">
        <v>30</v>
      </c>
      <c r="AX232" s="15" t="s">
        <v>73</v>
      </c>
      <c r="AY232" s="264" t="s">
        <v>122</v>
      </c>
    </row>
    <row r="233" s="13" customFormat="1">
      <c r="A233" s="13"/>
      <c r="B233" s="232"/>
      <c r="C233" s="233"/>
      <c r="D233" s="234" t="s">
        <v>130</v>
      </c>
      <c r="E233" s="235" t="s">
        <v>1</v>
      </c>
      <c r="F233" s="236" t="s">
        <v>163</v>
      </c>
      <c r="G233" s="233"/>
      <c r="H233" s="237">
        <v>23.664000000000001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130</v>
      </c>
      <c r="AU233" s="243" t="s">
        <v>83</v>
      </c>
      <c r="AV233" s="13" t="s">
        <v>83</v>
      </c>
      <c r="AW233" s="13" t="s">
        <v>30</v>
      </c>
      <c r="AX233" s="13" t="s">
        <v>73</v>
      </c>
      <c r="AY233" s="243" t="s">
        <v>122</v>
      </c>
    </row>
    <row r="234" s="15" customFormat="1">
      <c r="A234" s="15"/>
      <c r="B234" s="255"/>
      <c r="C234" s="256"/>
      <c r="D234" s="234" t="s">
        <v>130</v>
      </c>
      <c r="E234" s="257" t="s">
        <v>1</v>
      </c>
      <c r="F234" s="258" t="s">
        <v>146</v>
      </c>
      <c r="G234" s="256"/>
      <c r="H234" s="257" t="s">
        <v>1</v>
      </c>
      <c r="I234" s="259"/>
      <c r="J234" s="256"/>
      <c r="K234" s="256"/>
      <c r="L234" s="260"/>
      <c r="M234" s="261"/>
      <c r="N234" s="262"/>
      <c r="O234" s="262"/>
      <c r="P234" s="262"/>
      <c r="Q234" s="262"/>
      <c r="R234" s="262"/>
      <c r="S234" s="262"/>
      <c r="T234" s="263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4" t="s">
        <v>130</v>
      </c>
      <c r="AU234" s="264" t="s">
        <v>83</v>
      </c>
      <c r="AV234" s="15" t="s">
        <v>81</v>
      </c>
      <c r="AW234" s="15" t="s">
        <v>30</v>
      </c>
      <c r="AX234" s="15" t="s">
        <v>73</v>
      </c>
      <c r="AY234" s="264" t="s">
        <v>122</v>
      </c>
    </row>
    <row r="235" s="13" customFormat="1">
      <c r="A235" s="13"/>
      <c r="B235" s="232"/>
      <c r="C235" s="233"/>
      <c r="D235" s="234" t="s">
        <v>130</v>
      </c>
      <c r="E235" s="235" t="s">
        <v>1</v>
      </c>
      <c r="F235" s="236" t="s">
        <v>164</v>
      </c>
      <c r="G235" s="233"/>
      <c r="H235" s="237">
        <v>18.155999999999999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130</v>
      </c>
      <c r="AU235" s="243" t="s">
        <v>83</v>
      </c>
      <c r="AV235" s="13" t="s">
        <v>83</v>
      </c>
      <c r="AW235" s="13" t="s">
        <v>30</v>
      </c>
      <c r="AX235" s="13" t="s">
        <v>73</v>
      </c>
      <c r="AY235" s="243" t="s">
        <v>122</v>
      </c>
    </row>
    <row r="236" s="15" customFormat="1">
      <c r="A236" s="15"/>
      <c r="B236" s="255"/>
      <c r="C236" s="256"/>
      <c r="D236" s="234" t="s">
        <v>130</v>
      </c>
      <c r="E236" s="257" t="s">
        <v>1</v>
      </c>
      <c r="F236" s="258" t="s">
        <v>148</v>
      </c>
      <c r="G236" s="256"/>
      <c r="H236" s="257" t="s">
        <v>1</v>
      </c>
      <c r="I236" s="259"/>
      <c r="J236" s="256"/>
      <c r="K236" s="256"/>
      <c r="L236" s="260"/>
      <c r="M236" s="261"/>
      <c r="N236" s="262"/>
      <c r="O236" s="262"/>
      <c r="P236" s="262"/>
      <c r="Q236" s="262"/>
      <c r="R236" s="262"/>
      <c r="S236" s="262"/>
      <c r="T236" s="26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4" t="s">
        <v>130</v>
      </c>
      <c r="AU236" s="264" t="s">
        <v>83</v>
      </c>
      <c r="AV236" s="15" t="s">
        <v>81</v>
      </c>
      <c r="AW236" s="15" t="s">
        <v>30</v>
      </c>
      <c r="AX236" s="15" t="s">
        <v>73</v>
      </c>
      <c r="AY236" s="264" t="s">
        <v>122</v>
      </c>
    </row>
    <row r="237" s="13" customFormat="1">
      <c r="A237" s="13"/>
      <c r="B237" s="232"/>
      <c r="C237" s="233"/>
      <c r="D237" s="234" t="s">
        <v>130</v>
      </c>
      <c r="E237" s="235" t="s">
        <v>1</v>
      </c>
      <c r="F237" s="236" t="s">
        <v>165</v>
      </c>
      <c r="G237" s="233"/>
      <c r="H237" s="237">
        <v>33.600000000000001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130</v>
      </c>
      <c r="AU237" s="243" t="s">
        <v>83</v>
      </c>
      <c r="AV237" s="13" t="s">
        <v>83</v>
      </c>
      <c r="AW237" s="13" t="s">
        <v>30</v>
      </c>
      <c r="AX237" s="13" t="s">
        <v>73</v>
      </c>
      <c r="AY237" s="243" t="s">
        <v>122</v>
      </c>
    </row>
    <row r="238" s="14" customFormat="1">
      <c r="A238" s="14"/>
      <c r="B238" s="244"/>
      <c r="C238" s="245"/>
      <c r="D238" s="234" t="s">
        <v>130</v>
      </c>
      <c r="E238" s="246" t="s">
        <v>1</v>
      </c>
      <c r="F238" s="247" t="s">
        <v>135</v>
      </c>
      <c r="G238" s="245"/>
      <c r="H238" s="248">
        <v>359.464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130</v>
      </c>
      <c r="AU238" s="254" t="s">
        <v>83</v>
      </c>
      <c r="AV238" s="14" t="s">
        <v>128</v>
      </c>
      <c r="AW238" s="14" t="s">
        <v>30</v>
      </c>
      <c r="AX238" s="14" t="s">
        <v>81</v>
      </c>
      <c r="AY238" s="254" t="s">
        <v>122</v>
      </c>
    </row>
    <row r="239" s="2" customFormat="1" ht="24.15" customHeight="1">
      <c r="A239" s="39"/>
      <c r="B239" s="40"/>
      <c r="C239" s="219" t="s">
        <v>215</v>
      </c>
      <c r="D239" s="219" t="s">
        <v>124</v>
      </c>
      <c r="E239" s="220" t="s">
        <v>216</v>
      </c>
      <c r="F239" s="221" t="s">
        <v>217</v>
      </c>
      <c r="G239" s="222" t="s">
        <v>218</v>
      </c>
      <c r="H239" s="223">
        <v>575.14200000000005</v>
      </c>
      <c r="I239" s="224"/>
      <c r="J239" s="225">
        <f>ROUND(I239*H239,2)</f>
        <v>0</v>
      </c>
      <c r="K239" s="221" t="s">
        <v>138</v>
      </c>
      <c r="L239" s="45"/>
      <c r="M239" s="226" t="s">
        <v>1</v>
      </c>
      <c r="N239" s="227" t="s">
        <v>38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128</v>
      </c>
      <c r="AT239" s="230" t="s">
        <v>124</v>
      </c>
      <c r="AU239" s="230" t="s">
        <v>83</v>
      </c>
      <c r="AY239" s="18" t="s">
        <v>122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81</v>
      </c>
      <c r="BK239" s="231">
        <f>ROUND(I239*H239,2)</f>
        <v>0</v>
      </c>
      <c r="BL239" s="18" t="s">
        <v>128</v>
      </c>
      <c r="BM239" s="230" t="s">
        <v>219</v>
      </c>
    </row>
    <row r="240" s="13" customFormat="1">
      <c r="A240" s="13"/>
      <c r="B240" s="232"/>
      <c r="C240" s="233"/>
      <c r="D240" s="234" t="s">
        <v>130</v>
      </c>
      <c r="E240" s="233"/>
      <c r="F240" s="236" t="s">
        <v>220</v>
      </c>
      <c r="G240" s="233"/>
      <c r="H240" s="237">
        <v>575.14200000000005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130</v>
      </c>
      <c r="AU240" s="243" t="s">
        <v>83</v>
      </c>
      <c r="AV240" s="13" t="s">
        <v>83</v>
      </c>
      <c r="AW240" s="13" t="s">
        <v>4</v>
      </c>
      <c r="AX240" s="13" t="s">
        <v>81</v>
      </c>
      <c r="AY240" s="243" t="s">
        <v>122</v>
      </c>
    </row>
    <row r="241" s="2" customFormat="1" ht="24.15" customHeight="1">
      <c r="A241" s="39"/>
      <c r="B241" s="40"/>
      <c r="C241" s="219" t="s">
        <v>221</v>
      </c>
      <c r="D241" s="219" t="s">
        <v>124</v>
      </c>
      <c r="E241" s="220" t="s">
        <v>222</v>
      </c>
      <c r="F241" s="221" t="s">
        <v>223</v>
      </c>
      <c r="G241" s="222" t="s">
        <v>158</v>
      </c>
      <c r="H241" s="223">
        <v>239.929</v>
      </c>
      <c r="I241" s="224"/>
      <c r="J241" s="225">
        <f>ROUND(I241*H241,2)</f>
        <v>0</v>
      </c>
      <c r="K241" s="221" t="s">
        <v>138</v>
      </c>
      <c r="L241" s="45"/>
      <c r="M241" s="226" t="s">
        <v>1</v>
      </c>
      <c r="N241" s="227" t="s">
        <v>38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128</v>
      </c>
      <c r="AT241" s="230" t="s">
        <v>124</v>
      </c>
      <c r="AU241" s="230" t="s">
        <v>83</v>
      </c>
      <c r="AY241" s="18" t="s">
        <v>122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81</v>
      </c>
      <c r="BK241" s="231">
        <f>ROUND(I241*H241,2)</f>
        <v>0</v>
      </c>
      <c r="BL241" s="18" t="s">
        <v>128</v>
      </c>
      <c r="BM241" s="230" t="s">
        <v>224</v>
      </c>
    </row>
    <row r="242" s="15" customFormat="1">
      <c r="A242" s="15"/>
      <c r="B242" s="255"/>
      <c r="C242" s="256"/>
      <c r="D242" s="234" t="s">
        <v>130</v>
      </c>
      <c r="E242" s="257" t="s">
        <v>1</v>
      </c>
      <c r="F242" s="258" t="s">
        <v>140</v>
      </c>
      <c r="G242" s="256"/>
      <c r="H242" s="257" t="s">
        <v>1</v>
      </c>
      <c r="I242" s="259"/>
      <c r="J242" s="256"/>
      <c r="K242" s="256"/>
      <c r="L242" s="260"/>
      <c r="M242" s="261"/>
      <c r="N242" s="262"/>
      <c r="O242" s="262"/>
      <c r="P242" s="262"/>
      <c r="Q242" s="262"/>
      <c r="R242" s="262"/>
      <c r="S242" s="262"/>
      <c r="T242" s="263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4" t="s">
        <v>130</v>
      </c>
      <c r="AU242" s="264" t="s">
        <v>83</v>
      </c>
      <c r="AV242" s="15" t="s">
        <v>81</v>
      </c>
      <c r="AW242" s="15" t="s">
        <v>30</v>
      </c>
      <c r="AX242" s="15" t="s">
        <v>73</v>
      </c>
      <c r="AY242" s="264" t="s">
        <v>122</v>
      </c>
    </row>
    <row r="243" s="13" customFormat="1">
      <c r="A243" s="13"/>
      <c r="B243" s="232"/>
      <c r="C243" s="233"/>
      <c r="D243" s="234" t="s">
        <v>130</v>
      </c>
      <c r="E243" s="235" t="s">
        <v>1</v>
      </c>
      <c r="F243" s="236" t="s">
        <v>225</v>
      </c>
      <c r="G243" s="233"/>
      <c r="H243" s="237">
        <v>4.992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130</v>
      </c>
      <c r="AU243" s="243" t="s">
        <v>83</v>
      </c>
      <c r="AV243" s="13" t="s">
        <v>83</v>
      </c>
      <c r="AW243" s="13" t="s">
        <v>30</v>
      </c>
      <c r="AX243" s="13" t="s">
        <v>73</v>
      </c>
      <c r="AY243" s="243" t="s">
        <v>122</v>
      </c>
    </row>
    <row r="244" s="13" customFormat="1">
      <c r="A244" s="13"/>
      <c r="B244" s="232"/>
      <c r="C244" s="233"/>
      <c r="D244" s="234" t="s">
        <v>130</v>
      </c>
      <c r="E244" s="235" t="s">
        <v>1</v>
      </c>
      <c r="F244" s="236" t="s">
        <v>226</v>
      </c>
      <c r="G244" s="233"/>
      <c r="H244" s="237">
        <v>168.89599999999999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130</v>
      </c>
      <c r="AU244" s="243" t="s">
        <v>83</v>
      </c>
      <c r="AV244" s="13" t="s">
        <v>83</v>
      </c>
      <c r="AW244" s="13" t="s">
        <v>30</v>
      </c>
      <c r="AX244" s="13" t="s">
        <v>73</v>
      </c>
      <c r="AY244" s="243" t="s">
        <v>122</v>
      </c>
    </row>
    <row r="245" s="15" customFormat="1">
      <c r="A245" s="15"/>
      <c r="B245" s="255"/>
      <c r="C245" s="256"/>
      <c r="D245" s="234" t="s">
        <v>130</v>
      </c>
      <c r="E245" s="257" t="s">
        <v>1</v>
      </c>
      <c r="F245" s="258" t="s">
        <v>143</v>
      </c>
      <c r="G245" s="256"/>
      <c r="H245" s="257" t="s">
        <v>1</v>
      </c>
      <c r="I245" s="259"/>
      <c r="J245" s="256"/>
      <c r="K245" s="256"/>
      <c r="L245" s="260"/>
      <c r="M245" s="261"/>
      <c r="N245" s="262"/>
      <c r="O245" s="262"/>
      <c r="P245" s="262"/>
      <c r="Q245" s="262"/>
      <c r="R245" s="262"/>
      <c r="S245" s="262"/>
      <c r="T245" s="263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4" t="s">
        <v>130</v>
      </c>
      <c r="AU245" s="264" t="s">
        <v>83</v>
      </c>
      <c r="AV245" s="15" t="s">
        <v>81</v>
      </c>
      <c r="AW245" s="15" t="s">
        <v>30</v>
      </c>
      <c r="AX245" s="15" t="s">
        <v>73</v>
      </c>
      <c r="AY245" s="264" t="s">
        <v>122</v>
      </c>
    </row>
    <row r="246" s="13" customFormat="1">
      <c r="A246" s="13"/>
      <c r="B246" s="232"/>
      <c r="C246" s="233"/>
      <c r="D246" s="234" t="s">
        <v>130</v>
      </c>
      <c r="E246" s="235" t="s">
        <v>1</v>
      </c>
      <c r="F246" s="236" t="s">
        <v>227</v>
      </c>
      <c r="G246" s="233"/>
      <c r="H246" s="237">
        <v>11.567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130</v>
      </c>
      <c r="AU246" s="243" t="s">
        <v>83</v>
      </c>
      <c r="AV246" s="13" t="s">
        <v>83</v>
      </c>
      <c r="AW246" s="13" t="s">
        <v>30</v>
      </c>
      <c r="AX246" s="13" t="s">
        <v>73</v>
      </c>
      <c r="AY246" s="243" t="s">
        <v>122</v>
      </c>
    </row>
    <row r="247" s="15" customFormat="1">
      <c r="A247" s="15"/>
      <c r="B247" s="255"/>
      <c r="C247" s="256"/>
      <c r="D247" s="234" t="s">
        <v>130</v>
      </c>
      <c r="E247" s="257" t="s">
        <v>1</v>
      </c>
      <c r="F247" s="258" t="s">
        <v>145</v>
      </c>
      <c r="G247" s="256"/>
      <c r="H247" s="257" t="s">
        <v>1</v>
      </c>
      <c r="I247" s="259"/>
      <c r="J247" s="256"/>
      <c r="K247" s="256"/>
      <c r="L247" s="260"/>
      <c r="M247" s="261"/>
      <c r="N247" s="262"/>
      <c r="O247" s="262"/>
      <c r="P247" s="262"/>
      <c r="Q247" s="262"/>
      <c r="R247" s="262"/>
      <c r="S247" s="262"/>
      <c r="T247" s="263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4" t="s">
        <v>130</v>
      </c>
      <c r="AU247" s="264" t="s">
        <v>83</v>
      </c>
      <c r="AV247" s="15" t="s">
        <v>81</v>
      </c>
      <c r="AW247" s="15" t="s">
        <v>30</v>
      </c>
      <c r="AX247" s="15" t="s">
        <v>73</v>
      </c>
      <c r="AY247" s="264" t="s">
        <v>122</v>
      </c>
    </row>
    <row r="248" s="13" customFormat="1">
      <c r="A248" s="13"/>
      <c r="B248" s="232"/>
      <c r="C248" s="233"/>
      <c r="D248" s="234" t="s">
        <v>130</v>
      </c>
      <c r="E248" s="235" t="s">
        <v>1</v>
      </c>
      <c r="F248" s="236" t="s">
        <v>228</v>
      </c>
      <c r="G248" s="233"/>
      <c r="H248" s="237">
        <v>16.565000000000001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130</v>
      </c>
      <c r="AU248" s="243" t="s">
        <v>83</v>
      </c>
      <c r="AV248" s="13" t="s">
        <v>83</v>
      </c>
      <c r="AW248" s="13" t="s">
        <v>30</v>
      </c>
      <c r="AX248" s="13" t="s">
        <v>73</v>
      </c>
      <c r="AY248" s="243" t="s">
        <v>122</v>
      </c>
    </row>
    <row r="249" s="15" customFormat="1">
      <c r="A249" s="15"/>
      <c r="B249" s="255"/>
      <c r="C249" s="256"/>
      <c r="D249" s="234" t="s">
        <v>130</v>
      </c>
      <c r="E249" s="257" t="s">
        <v>1</v>
      </c>
      <c r="F249" s="258" t="s">
        <v>146</v>
      </c>
      <c r="G249" s="256"/>
      <c r="H249" s="257" t="s">
        <v>1</v>
      </c>
      <c r="I249" s="259"/>
      <c r="J249" s="256"/>
      <c r="K249" s="256"/>
      <c r="L249" s="260"/>
      <c r="M249" s="261"/>
      <c r="N249" s="262"/>
      <c r="O249" s="262"/>
      <c r="P249" s="262"/>
      <c r="Q249" s="262"/>
      <c r="R249" s="262"/>
      <c r="S249" s="262"/>
      <c r="T249" s="263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4" t="s">
        <v>130</v>
      </c>
      <c r="AU249" s="264" t="s">
        <v>83</v>
      </c>
      <c r="AV249" s="15" t="s">
        <v>81</v>
      </c>
      <c r="AW249" s="15" t="s">
        <v>30</v>
      </c>
      <c r="AX249" s="15" t="s">
        <v>73</v>
      </c>
      <c r="AY249" s="264" t="s">
        <v>122</v>
      </c>
    </row>
    <row r="250" s="13" customFormat="1">
      <c r="A250" s="13"/>
      <c r="B250" s="232"/>
      <c r="C250" s="233"/>
      <c r="D250" s="234" t="s">
        <v>130</v>
      </c>
      <c r="E250" s="235" t="s">
        <v>1</v>
      </c>
      <c r="F250" s="236" t="s">
        <v>229</v>
      </c>
      <c r="G250" s="233"/>
      <c r="H250" s="237">
        <v>12.709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130</v>
      </c>
      <c r="AU250" s="243" t="s">
        <v>83</v>
      </c>
      <c r="AV250" s="13" t="s">
        <v>83</v>
      </c>
      <c r="AW250" s="13" t="s">
        <v>30</v>
      </c>
      <c r="AX250" s="13" t="s">
        <v>73</v>
      </c>
      <c r="AY250" s="243" t="s">
        <v>122</v>
      </c>
    </row>
    <row r="251" s="15" customFormat="1">
      <c r="A251" s="15"/>
      <c r="B251" s="255"/>
      <c r="C251" s="256"/>
      <c r="D251" s="234" t="s">
        <v>130</v>
      </c>
      <c r="E251" s="257" t="s">
        <v>1</v>
      </c>
      <c r="F251" s="258" t="s">
        <v>148</v>
      </c>
      <c r="G251" s="256"/>
      <c r="H251" s="257" t="s">
        <v>1</v>
      </c>
      <c r="I251" s="259"/>
      <c r="J251" s="256"/>
      <c r="K251" s="256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130</v>
      </c>
      <c r="AU251" s="264" t="s">
        <v>83</v>
      </c>
      <c r="AV251" s="15" t="s">
        <v>81</v>
      </c>
      <c r="AW251" s="15" t="s">
        <v>30</v>
      </c>
      <c r="AX251" s="15" t="s">
        <v>73</v>
      </c>
      <c r="AY251" s="264" t="s">
        <v>122</v>
      </c>
    </row>
    <row r="252" s="13" customFormat="1">
      <c r="A252" s="13"/>
      <c r="B252" s="232"/>
      <c r="C252" s="233"/>
      <c r="D252" s="234" t="s">
        <v>130</v>
      </c>
      <c r="E252" s="235" t="s">
        <v>1</v>
      </c>
      <c r="F252" s="236" t="s">
        <v>230</v>
      </c>
      <c r="G252" s="233"/>
      <c r="H252" s="237">
        <v>25.199999999999999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130</v>
      </c>
      <c r="AU252" s="243" t="s">
        <v>83</v>
      </c>
      <c r="AV252" s="13" t="s">
        <v>83</v>
      </c>
      <c r="AW252" s="13" t="s">
        <v>30</v>
      </c>
      <c r="AX252" s="13" t="s">
        <v>73</v>
      </c>
      <c r="AY252" s="243" t="s">
        <v>122</v>
      </c>
    </row>
    <row r="253" s="14" customFormat="1">
      <c r="A253" s="14"/>
      <c r="B253" s="244"/>
      <c r="C253" s="245"/>
      <c r="D253" s="234" t="s">
        <v>130</v>
      </c>
      <c r="E253" s="246" t="s">
        <v>1</v>
      </c>
      <c r="F253" s="247" t="s">
        <v>135</v>
      </c>
      <c r="G253" s="245"/>
      <c r="H253" s="248">
        <v>239.92899999999997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130</v>
      </c>
      <c r="AU253" s="254" t="s">
        <v>83</v>
      </c>
      <c r="AV253" s="14" t="s">
        <v>128</v>
      </c>
      <c r="AW253" s="14" t="s">
        <v>30</v>
      </c>
      <c r="AX253" s="14" t="s">
        <v>81</v>
      </c>
      <c r="AY253" s="254" t="s">
        <v>122</v>
      </c>
    </row>
    <row r="254" s="2" customFormat="1" ht="16.5" customHeight="1">
      <c r="A254" s="39"/>
      <c r="B254" s="40"/>
      <c r="C254" s="276" t="s">
        <v>8</v>
      </c>
      <c r="D254" s="276" t="s">
        <v>231</v>
      </c>
      <c r="E254" s="277" t="s">
        <v>232</v>
      </c>
      <c r="F254" s="278" t="s">
        <v>233</v>
      </c>
      <c r="G254" s="279" t="s">
        <v>218</v>
      </c>
      <c r="H254" s="280">
        <v>479.858</v>
      </c>
      <c r="I254" s="281"/>
      <c r="J254" s="282">
        <f>ROUND(I254*H254,2)</f>
        <v>0</v>
      </c>
      <c r="K254" s="278" t="s">
        <v>138</v>
      </c>
      <c r="L254" s="283"/>
      <c r="M254" s="284" t="s">
        <v>1</v>
      </c>
      <c r="N254" s="285" t="s">
        <v>38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187</v>
      </c>
      <c r="AT254" s="230" t="s">
        <v>231</v>
      </c>
      <c r="AU254" s="230" t="s">
        <v>83</v>
      </c>
      <c r="AY254" s="18" t="s">
        <v>122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81</v>
      </c>
      <c r="BK254" s="231">
        <f>ROUND(I254*H254,2)</f>
        <v>0</v>
      </c>
      <c r="BL254" s="18" t="s">
        <v>128</v>
      </c>
      <c r="BM254" s="230" t="s">
        <v>234</v>
      </c>
    </row>
    <row r="255" s="13" customFormat="1">
      <c r="A255" s="13"/>
      <c r="B255" s="232"/>
      <c r="C255" s="233"/>
      <c r="D255" s="234" t="s">
        <v>130</v>
      </c>
      <c r="E255" s="233"/>
      <c r="F255" s="236" t="s">
        <v>235</v>
      </c>
      <c r="G255" s="233"/>
      <c r="H255" s="237">
        <v>479.858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130</v>
      </c>
      <c r="AU255" s="243" t="s">
        <v>83</v>
      </c>
      <c r="AV255" s="13" t="s">
        <v>83</v>
      </c>
      <c r="AW255" s="13" t="s">
        <v>4</v>
      </c>
      <c r="AX255" s="13" t="s">
        <v>81</v>
      </c>
      <c r="AY255" s="243" t="s">
        <v>122</v>
      </c>
    </row>
    <row r="256" s="2" customFormat="1" ht="24.15" customHeight="1">
      <c r="A256" s="39"/>
      <c r="B256" s="40"/>
      <c r="C256" s="219" t="s">
        <v>236</v>
      </c>
      <c r="D256" s="219" t="s">
        <v>124</v>
      </c>
      <c r="E256" s="220" t="s">
        <v>237</v>
      </c>
      <c r="F256" s="221" t="s">
        <v>238</v>
      </c>
      <c r="G256" s="222" t="s">
        <v>158</v>
      </c>
      <c r="H256" s="223">
        <v>97.283000000000001</v>
      </c>
      <c r="I256" s="224"/>
      <c r="J256" s="225">
        <f>ROUND(I256*H256,2)</f>
        <v>0</v>
      </c>
      <c r="K256" s="221" t="s">
        <v>138</v>
      </c>
      <c r="L256" s="45"/>
      <c r="M256" s="226" t="s">
        <v>1</v>
      </c>
      <c r="N256" s="227" t="s">
        <v>38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128</v>
      </c>
      <c r="AT256" s="230" t="s">
        <v>124</v>
      </c>
      <c r="AU256" s="230" t="s">
        <v>83</v>
      </c>
      <c r="AY256" s="18" t="s">
        <v>122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81</v>
      </c>
      <c r="BK256" s="231">
        <f>ROUND(I256*H256,2)</f>
        <v>0</v>
      </c>
      <c r="BL256" s="18" t="s">
        <v>128</v>
      </c>
      <c r="BM256" s="230" t="s">
        <v>239</v>
      </c>
    </row>
    <row r="257" s="15" customFormat="1">
      <c r="A257" s="15"/>
      <c r="B257" s="255"/>
      <c r="C257" s="256"/>
      <c r="D257" s="234" t="s">
        <v>130</v>
      </c>
      <c r="E257" s="257" t="s">
        <v>1</v>
      </c>
      <c r="F257" s="258" t="s">
        <v>140</v>
      </c>
      <c r="G257" s="256"/>
      <c r="H257" s="257" t="s">
        <v>1</v>
      </c>
      <c r="I257" s="259"/>
      <c r="J257" s="256"/>
      <c r="K257" s="256"/>
      <c r="L257" s="260"/>
      <c r="M257" s="261"/>
      <c r="N257" s="262"/>
      <c r="O257" s="262"/>
      <c r="P257" s="262"/>
      <c r="Q257" s="262"/>
      <c r="R257" s="262"/>
      <c r="S257" s="262"/>
      <c r="T257" s="263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4" t="s">
        <v>130</v>
      </c>
      <c r="AU257" s="264" t="s">
        <v>83</v>
      </c>
      <c r="AV257" s="15" t="s">
        <v>81</v>
      </c>
      <c r="AW257" s="15" t="s">
        <v>30</v>
      </c>
      <c r="AX257" s="15" t="s">
        <v>73</v>
      </c>
      <c r="AY257" s="264" t="s">
        <v>122</v>
      </c>
    </row>
    <row r="258" s="13" customFormat="1">
      <c r="A258" s="13"/>
      <c r="B258" s="232"/>
      <c r="C258" s="233"/>
      <c r="D258" s="234" t="s">
        <v>130</v>
      </c>
      <c r="E258" s="235" t="s">
        <v>1</v>
      </c>
      <c r="F258" s="236" t="s">
        <v>240</v>
      </c>
      <c r="G258" s="233"/>
      <c r="H258" s="237">
        <v>2.2080000000000002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130</v>
      </c>
      <c r="AU258" s="243" t="s">
        <v>83</v>
      </c>
      <c r="AV258" s="13" t="s">
        <v>83</v>
      </c>
      <c r="AW258" s="13" t="s">
        <v>30</v>
      </c>
      <c r="AX258" s="13" t="s">
        <v>73</v>
      </c>
      <c r="AY258" s="243" t="s">
        <v>122</v>
      </c>
    </row>
    <row r="259" s="13" customFormat="1">
      <c r="A259" s="13"/>
      <c r="B259" s="232"/>
      <c r="C259" s="233"/>
      <c r="D259" s="234" t="s">
        <v>130</v>
      </c>
      <c r="E259" s="235" t="s">
        <v>1</v>
      </c>
      <c r="F259" s="236" t="s">
        <v>241</v>
      </c>
      <c r="G259" s="233"/>
      <c r="H259" s="237">
        <v>74.703999999999994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130</v>
      </c>
      <c r="AU259" s="243" t="s">
        <v>83</v>
      </c>
      <c r="AV259" s="13" t="s">
        <v>83</v>
      </c>
      <c r="AW259" s="13" t="s">
        <v>30</v>
      </c>
      <c r="AX259" s="13" t="s">
        <v>73</v>
      </c>
      <c r="AY259" s="243" t="s">
        <v>122</v>
      </c>
    </row>
    <row r="260" s="15" customFormat="1">
      <c r="A260" s="15"/>
      <c r="B260" s="255"/>
      <c r="C260" s="256"/>
      <c r="D260" s="234" t="s">
        <v>130</v>
      </c>
      <c r="E260" s="257" t="s">
        <v>1</v>
      </c>
      <c r="F260" s="258" t="s">
        <v>143</v>
      </c>
      <c r="G260" s="256"/>
      <c r="H260" s="257" t="s">
        <v>1</v>
      </c>
      <c r="I260" s="259"/>
      <c r="J260" s="256"/>
      <c r="K260" s="256"/>
      <c r="L260" s="260"/>
      <c r="M260" s="261"/>
      <c r="N260" s="262"/>
      <c r="O260" s="262"/>
      <c r="P260" s="262"/>
      <c r="Q260" s="262"/>
      <c r="R260" s="262"/>
      <c r="S260" s="262"/>
      <c r="T260" s="263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4" t="s">
        <v>130</v>
      </c>
      <c r="AU260" s="264" t="s">
        <v>83</v>
      </c>
      <c r="AV260" s="15" t="s">
        <v>81</v>
      </c>
      <c r="AW260" s="15" t="s">
        <v>30</v>
      </c>
      <c r="AX260" s="15" t="s">
        <v>73</v>
      </c>
      <c r="AY260" s="264" t="s">
        <v>122</v>
      </c>
    </row>
    <row r="261" s="13" customFormat="1">
      <c r="A261" s="13"/>
      <c r="B261" s="232"/>
      <c r="C261" s="233"/>
      <c r="D261" s="234" t="s">
        <v>130</v>
      </c>
      <c r="E261" s="235" t="s">
        <v>1</v>
      </c>
      <c r="F261" s="236" t="s">
        <v>242</v>
      </c>
      <c r="G261" s="233"/>
      <c r="H261" s="237">
        <v>3.9849999999999999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130</v>
      </c>
      <c r="AU261" s="243" t="s">
        <v>83</v>
      </c>
      <c r="AV261" s="13" t="s">
        <v>83</v>
      </c>
      <c r="AW261" s="13" t="s">
        <v>30</v>
      </c>
      <c r="AX261" s="13" t="s">
        <v>73</v>
      </c>
      <c r="AY261" s="243" t="s">
        <v>122</v>
      </c>
    </row>
    <row r="262" s="15" customFormat="1">
      <c r="A262" s="15"/>
      <c r="B262" s="255"/>
      <c r="C262" s="256"/>
      <c r="D262" s="234" t="s">
        <v>130</v>
      </c>
      <c r="E262" s="257" t="s">
        <v>1</v>
      </c>
      <c r="F262" s="258" t="s">
        <v>145</v>
      </c>
      <c r="G262" s="256"/>
      <c r="H262" s="257" t="s">
        <v>1</v>
      </c>
      <c r="I262" s="259"/>
      <c r="J262" s="256"/>
      <c r="K262" s="256"/>
      <c r="L262" s="260"/>
      <c r="M262" s="261"/>
      <c r="N262" s="262"/>
      <c r="O262" s="262"/>
      <c r="P262" s="262"/>
      <c r="Q262" s="262"/>
      <c r="R262" s="262"/>
      <c r="S262" s="262"/>
      <c r="T262" s="263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4" t="s">
        <v>130</v>
      </c>
      <c r="AU262" s="264" t="s">
        <v>83</v>
      </c>
      <c r="AV262" s="15" t="s">
        <v>81</v>
      </c>
      <c r="AW262" s="15" t="s">
        <v>30</v>
      </c>
      <c r="AX262" s="15" t="s">
        <v>73</v>
      </c>
      <c r="AY262" s="264" t="s">
        <v>122</v>
      </c>
    </row>
    <row r="263" s="13" customFormat="1">
      <c r="A263" s="13"/>
      <c r="B263" s="232"/>
      <c r="C263" s="233"/>
      <c r="D263" s="234" t="s">
        <v>130</v>
      </c>
      <c r="E263" s="235" t="s">
        <v>1</v>
      </c>
      <c r="F263" s="236" t="s">
        <v>243</v>
      </c>
      <c r="G263" s="233"/>
      <c r="H263" s="237">
        <v>5.7069999999999999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130</v>
      </c>
      <c r="AU263" s="243" t="s">
        <v>83</v>
      </c>
      <c r="AV263" s="13" t="s">
        <v>83</v>
      </c>
      <c r="AW263" s="13" t="s">
        <v>30</v>
      </c>
      <c r="AX263" s="13" t="s">
        <v>73</v>
      </c>
      <c r="AY263" s="243" t="s">
        <v>122</v>
      </c>
    </row>
    <row r="264" s="15" customFormat="1">
      <c r="A264" s="15"/>
      <c r="B264" s="255"/>
      <c r="C264" s="256"/>
      <c r="D264" s="234" t="s">
        <v>130</v>
      </c>
      <c r="E264" s="257" t="s">
        <v>1</v>
      </c>
      <c r="F264" s="258" t="s">
        <v>146</v>
      </c>
      <c r="G264" s="256"/>
      <c r="H264" s="257" t="s">
        <v>1</v>
      </c>
      <c r="I264" s="259"/>
      <c r="J264" s="256"/>
      <c r="K264" s="256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130</v>
      </c>
      <c r="AU264" s="264" t="s">
        <v>83</v>
      </c>
      <c r="AV264" s="15" t="s">
        <v>81</v>
      </c>
      <c r="AW264" s="15" t="s">
        <v>30</v>
      </c>
      <c r="AX264" s="15" t="s">
        <v>73</v>
      </c>
      <c r="AY264" s="264" t="s">
        <v>122</v>
      </c>
    </row>
    <row r="265" s="13" customFormat="1">
      <c r="A265" s="13"/>
      <c r="B265" s="232"/>
      <c r="C265" s="233"/>
      <c r="D265" s="234" t="s">
        <v>130</v>
      </c>
      <c r="E265" s="235" t="s">
        <v>1</v>
      </c>
      <c r="F265" s="236" t="s">
        <v>244</v>
      </c>
      <c r="G265" s="233"/>
      <c r="H265" s="237">
        <v>4.3789999999999996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130</v>
      </c>
      <c r="AU265" s="243" t="s">
        <v>83</v>
      </c>
      <c r="AV265" s="13" t="s">
        <v>83</v>
      </c>
      <c r="AW265" s="13" t="s">
        <v>30</v>
      </c>
      <c r="AX265" s="13" t="s">
        <v>73</v>
      </c>
      <c r="AY265" s="243" t="s">
        <v>122</v>
      </c>
    </row>
    <row r="266" s="15" customFormat="1">
      <c r="A266" s="15"/>
      <c r="B266" s="255"/>
      <c r="C266" s="256"/>
      <c r="D266" s="234" t="s">
        <v>130</v>
      </c>
      <c r="E266" s="257" t="s">
        <v>1</v>
      </c>
      <c r="F266" s="258" t="s">
        <v>148</v>
      </c>
      <c r="G266" s="256"/>
      <c r="H266" s="257" t="s">
        <v>1</v>
      </c>
      <c r="I266" s="259"/>
      <c r="J266" s="256"/>
      <c r="K266" s="256"/>
      <c r="L266" s="260"/>
      <c r="M266" s="261"/>
      <c r="N266" s="262"/>
      <c r="O266" s="262"/>
      <c r="P266" s="262"/>
      <c r="Q266" s="262"/>
      <c r="R266" s="262"/>
      <c r="S266" s="262"/>
      <c r="T266" s="26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4" t="s">
        <v>130</v>
      </c>
      <c r="AU266" s="264" t="s">
        <v>83</v>
      </c>
      <c r="AV266" s="15" t="s">
        <v>81</v>
      </c>
      <c r="AW266" s="15" t="s">
        <v>30</v>
      </c>
      <c r="AX266" s="15" t="s">
        <v>73</v>
      </c>
      <c r="AY266" s="264" t="s">
        <v>122</v>
      </c>
    </row>
    <row r="267" s="13" customFormat="1">
      <c r="A267" s="13"/>
      <c r="B267" s="232"/>
      <c r="C267" s="233"/>
      <c r="D267" s="234" t="s">
        <v>130</v>
      </c>
      <c r="E267" s="235" t="s">
        <v>1</v>
      </c>
      <c r="F267" s="236" t="s">
        <v>245</v>
      </c>
      <c r="G267" s="233"/>
      <c r="H267" s="237">
        <v>6.2999999999999998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130</v>
      </c>
      <c r="AU267" s="243" t="s">
        <v>83</v>
      </c>
      <c r="AV267" s="13" t="s">
        <v>83</v>
      </c>
      <c r="AW267" s="13" t="s">
        <v>30</v>
      </c>
      <c r="AX267" s="13" t="s">
        <v>73</v>
      </c>
      <c r="AY267" s="243" t="s">
        <v>122</v>
      </c>
    </row>
    <row r="268" s="14" customFormat="1">
      <c r="A268" s="14"/>
      <c r="B268" s="244"/>
      <c r="C268" s="245"/>
      <c r="D268" s="234" t="s">
        <v>130</v>
      </c>
      <c r="E268" s="246" t="s">
        <v>1</v>
      </c>
      <c r="F268" s="247" t="s">
        <v>135</v>
      </c>
      <c r="G268" s="245"/>
      <c r="H268" s="248">
        <v>97.282999999999987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130</v>
      </c>
      <c r="AU268" s="254" t="s">
        <v>83</v>
      </c>
      <c r="AV268" s="14" t="s">
        <v>128</v>
      </c>
      <c r="AW268" s="14" t="s">
        <v>30</v>
      </c>
      <c r="AX268" s="14" t="s">
        <v>81</v>
      </c>
      <c r="AY268" s="254" t="s">
        <v>122</v>
      </c>
    </row>
    <row r="269" s="2" customFormat="1" ht="16.5" customHeight="1">
      <c r="A269" s="39"/>
      <c r="B269" s="40"/>
      <c r="C269" s="276" t="s">
        <v>246</v>
      </c>
      <c r="D269" s="276" t="s">
        <v>231</v>
      </c>
      <c r="E269" s="277" t="s">
        <v>247</v>
      </c>
      <c r="F269" s="278" t="s">
        <v>248</v>
      </c>
      <c r="G269" s="279" t="s">
        <v>218</v>
      </c>
      <c r="H269" s="280">
        <v>194.566</v>
      </c>
      <c r="I269" s="281"/>
      <c r="J269" s="282">
        <f>ROUND(I269*H269,2)</f>
        <v>0</v>
      </c>
      <c r="K269" s="278" t="s">
        <v>138</v>
      </c>
      <c r="L269" s="283"/>
      <c r="M269" s="284" t="s">
        <v>1</v>
      </c>
      <c r="N269" s="285" t="s">
        <v>38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187</v>
      </c>
      <c r="AT269" s="230" t="s">
        <v>231</v>
      </c>
      <c r="AU269" s="230" t="s">
        <v>83</v>
      </c>
      <c r="AY269" s="18" t="s">
        <v>122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81</v>
      </c>
      <c r="BK269" s="231">
        <f>ROUND(I269*H269,2)</f>
        <v>0</v>
      </c>
      <c r="BL269" s="18" t="s">
        <v>128</v>
      </c>
      <c r="BM269" s="230" t="s">
        <v>249</v>
      </c>
    </row>
    <row r="270" s="13" customFormat="1">
      <c r="A270" s="13"/>
      <c r="B270" s="232"/>
      <c r="C270" s="233"/>
      <c r="D270" s="234" t="s">
        <v>130</v>
      </c>
      <c r="E270" s="233"/>
      <c r="F270" s="236" t="s">
        <v>250</v>
      </c>
      <c r="G270" s="233"/>
      <c r="H270" s="237">
        <v>194.566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130</v>
      </c>
      <c r="AU270" s="243" t="s">
        <v>83</v>
      </c>
      <c r="AV270" s="13" t="s">
        <v>83</v>
      </c>
      <c r="AW270" s="13" t="s">
        <v>4</v>
      </c>
      <c r="AX270" s="13" t="s">
        <v>81</v>
      </c>
      <c r="AY270" s="243" t="s">
        <v>122</v>
      </c>
    </row>
    <row r="271" s="12" customFormat="1" ht="22.8" customHeight="1">
      <c r="A271" s="12"/>
      <c r="B271" s="203"/>
      <c r="C271" s="204"/>
      <c r="D271" s="205" t="s">
        <v>72</v>
      </c>
      <c r="E271" s="217" t="s">
        <v>83</v>
      </c>
      <c r="F271" s="217" t="s">
        <v>251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P272</f>
        <v>0</v>
      </c>
      <c r="Q271" s="211"/>
      <c r="R271" s="212">
        <f>R272</f>
        <v>0</v>
      </c>
      <c r="S271" s="211"/>
      <c r="T271" s="213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81</v>
      </c>
      <c r="AT271" s="215" t="s">
        <v>72</v>
      </c>
      <c r="AU271" s="215" t="s">
        <v>81</v>
      </c>
      <c r="AY271" s="214" t="s">
        <v>122</v>
      </c>
      <c r="BK271" s="216">
        <f>BK272</f>
        <v>0</v>
      </c>
    </row>
    <row r="272" s="2" customFormat="1" ht="37.8" customHeight="1">
      <c r="A272" s="39"/>
      <c r="B272" s="40"/>
      <c r="C272" s="219" t="s">
        <v>252</v>
      </c>
      <c r="D272" s="219" t="s">
        <v>124</v>
      </c>
      <c r="E272" s="220" t="s">
        <v>253</v>
      </c>
      <c r="F272" s="221" t="s">
        <v>254</v>
      </c>
      <c r="G272" s="222" t="s">
        <v>127</v>
      </c>
      <c r="H272" s="223">
        <v>207</v>
      </c>
      <c r="I272" s="224"/>
      <c r="J272" s="225">
        <f>ROUND(I272*H272,2)</f>
        <v>0</v>
      </c>
      <c r="K272" s="221" t="s">
        <v>138</v>
      </c>
      <c r="L272" s="45"/>
      <c r="M272" s="226" t="s">
        <v>1</v>
      </c>
      <c r="N272" s="227" t="s">
        <v>38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128</v>
      </c>
      <c r="AT272" s="230" t="s">
        <v>124</v>
      </c>
      <c r="AU272" s="230" t="s">
        <v>83</v>
      </c>
      <c r="AY272" s="18" t="s">
        <v>122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81</v>
      </c>
      <c r="BK272" s="231">
        <f>ROUND(I272*H272,2)</f>
        <v>0</v>
      </c>
      <c r="BL272" s="18" t="s">
        <v>128</v>
      </c>
      <c r="BM272" s="230" t="s">
        <v>255</v>
      </c>
    </row>
    <row r="273" s="12" customFormat="1" ht="22.8" customHeight="1">
      <c r="A273" s="12"/>
      <c r="B273" s="203"/>
      <c r="C273" s="204"/>
      <c r="D273" s="205" t="s">
        <v>72</v>
      </c>
      <c r="E273" s="217" t="s">
        <v>128</v>
      </c>
      <c r="F273" s="217" t="s">
        <v>256</v>
      </c>
      <c r="G273" s="204"/>
      <c r="H273" s="204"/>
      <c r="I273" s="207"/>
      <c r="J273" s="218">
        <f>BK273</f>
        <v>0</v>
      </c>
      <c r="K273" s="204"/>
      <c r="L273" s="209"/>
      <c r="M273" s="210"/>
      <c r="N273" s="211"/>
      <c r="O273" s="211"/>
      <c r="P273" s="212">
        <f>SUM(P274:P290)</f>
        <v>0</v>
      </c>
      <c r="Q273" s="211"/>
      <c r="R273" s="212">
        <f>SUM(R274:R290)</f>
        <v>0.031600000000000003</v>
      </c>
      <c r="S273" s="211"/>
      <c r="T273" s="213">
        <f>SUM(T274:T290)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4" t="s">
        <v>81</v>
      </c>
      <c r="AT273" s="215" t="s">
        <v>72</v>
      </c>
      <c r="AU273" s="215" t="s">
        <v>81</v>
      </c>
      <c r="AY273" s="214" t="s">
        <v>122</v>
      </c>
      <c r="BK273" s="216">
        <f>SUM(BK274:BK290)</f>
        <v>0</v>
      </c>
    </row>
    <row r="274" s="2" customFormat="1" ht="24.15" customHeight="1">
      <c r="A274" s="39"/>
      <c r="B274" s="40"/>
      <c r="C274" s="219" t="s">
        <v>257</v>
      </c>
      <c r="D274" s="219" t="s">
        <v>124</v>
      </c>
      <c r="E274" s="220" t="s">
        <v>258</v>
      </c>
      <c r="F274" s="221" t="s">
        <v>259</v>
      </c>
      <c r="G274" s="222" t="s">
        <v>158</v>
      </c>
      <c r="H274" s="223">
        <v>22.251999999999999</v>
      </c>
      <c r="I274" s="224"/>
      <c r="J274" s="225">
        <f>ROUND(I274*H274,2)</f>
        <v>0</v>
      </c>
      <c r="K274" s="221" t="s">
        <v>138</v>
      </c>
      <c r="L274" s="45"/>
      <c r="M274" s="226" t="s">
        <v>1</v>
      </c>
      <c r="N274" s="227" t="s">
        <v>38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128</v>
      </c>
      <c r="AT274" s="230" t="s">
        <v>124</v>
      </c>
      <c r="AU274" s="230" t="s">
        <v>83</v>
      </c>
      <c r="AY274" s="18" t="s">
        <v>122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81</v>
      </c>
      <c r="BK274" s="231">
        <f>ROUND(I274*H274,2)</f>
        <v>0</v>
      </c>
      <c r="BL274" s="18" t="s">
        <v>128</v>
      </c>
      <c r="BM274" s="230" t="s">
        <v>260</v>
      </c>
    </row>
    <row r="275" s="15" customFormat="1">
      <c r="A275" s="15"/>
      <c r="B275" s="255"/>
      <c r="C275" s="256"/>
      <c r="D275" s="234" t="s">
        <v>130</v>
      </c>
      <c r="E275" s="257" t="s">
        <v>1</v>
      </c>
      <c r="F275" s="258" t="s">
        <v>140</v>
      </c>
      <c r="G275" s="256"/>
      <c r="H275" s="257" t="s">
        <v>1</v>
      </c>
      <c r="I275" s="259"/>
      <c r="J275" s="256"/>
      <c r="K275" s="256"/>
      <c r="L275" s="260"/>
      <c r="M275" s="261"/>
      <c r="N275" s="262"/>
      <c r="O275" s="262"/>
      <c r="P275" s="262"/>
      <c r="Q275" s="262"/>
      <c r="R275" s="262"/>
      <c r="S275" s="262"/>
      <c r="T275" s="263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4" t="s">
        <v>130</v>
      </c>
      <c r="AU275" s="264" t="s">
        <v>83</v>
      </c>
      <c r="AV275" s="15" t="s">
        <v>81</v>
      </c>
      <c r="AW275" s="15" t="s">
        <v>30</v>
      </c>
      <c r="AX275" s="15" t="s">
        <v>73</v>
      </c>
      <c r="AY275" s="264" t="s">
        <v>122</v>
      </c>
    </row>
    <row r="276" s="13" customFormat="1">
      <c r="A276" s="13"/>
      <c r="B276" s="232"/>
      <c r="C276" s="233"/>
      <c r="D276" s="234" t="s">
        <v>130</v>
      </c>
      <c r="E276" s="235" t="s">
        <v>1</v>
      </c>
      <c r="F276" s="236" t="s">
        <v>261</v>
      </c>
      <c r="G276" s="233"/>
      <c r="H276" s="237">
        <v>0.47999999999999998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130</v>
      </c>
      <c r="AU276" s="243" t="s">
        <v>83</v>
      </c>
      <c r="AV276" s="13" t="s">
        <v>83</v>
      </c>
      <c r="AW276" s="13" t="s">
        <v>30</v>
      </c>
      <c r="AX276" s="13" t="s">
        <v>73</v>
      </c>
      <c r="AY276" s="243" t="s">
        <v>122</v>
      </c>
    </row>
    <row r="277" s="13" customFormat="1">
      <c r="A277" s="13"/>
      <c r="B277" s="232"/>
      <c r="C277" s="233"/>
      <c r="D277" s="234" t="s">
        <v>130</v>
      </c>
      <c r="E277" s="235" t="s">
        <v>1</v>
      </c>
      <c r="F277" s="236" t="s">
        <v>262</v>
      </c>
      <c r="G277" s="233"/>
      <c r="H277" s="237">
        <v>16.239999999999998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130</v>
      </c>
      <c r="AU277" s="243" t="s">
        <v>83</v>
      </c>
      <c r="AV277" s="13" t="s">
        <v>83</v>
      </c>
      <c r="AW277" s="13" t="s">
        <v>30</v>
      </c>
      <c r="AX277" s="13" t="s">
        <v>73</v>
      </c>
      <c r="AY277" s="243" t="s">
        <v>122</v>
      </c>
    </row>
    <row r="278" s="15" customFormat="1">
      <c r="A278" s="15"/>
      <c r="B278" s="255"/>
      <c r="C278" s="256"/>
      <c r="D278" s="234" t="s">
        <v>130</v>
      </c>
      <c r="E278" s="257" t="s">
        <v>1</v>
      </c>
      <c r="F278" s="258" t="s">
        <v>143</v>
      </c>
      <c r="G278" s="256"/>
      <c r="H278" s="257" t="s">
        <v>1</v>
      </c>
      <c r="I278" s="259"/>
      <c r="J278" s="256"/>
      <c r="K278" s="256"/>
      <c r="L278" s="260"/>
      <c r="M278" s="261"/>
      <c r="N278" s="262"/>
      <c r="O278" s="262"/>
      <c r="P278" s="262"/>
      <c r="Q278" s="262"/>
      <c r="R278" s="262"/>
      <c r="S278" s="262"/>
      <c r="T278" s="263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4" t="s">
        <v>130</v>
      </c>
      <c r="AU278" s="264" t="s">
        <v>83</v>
      </c>
      <c r="AV278" s="15" t="s">
        <v>81</v>
      </c>
      <c r="AW278" s="15" t="s">
        <v>30</v>
      </c>
      <c r="AX278" s="15" t="s">
        <v>73</v>
      </c>
      <c r="AY278" s="264" t="s">
        <v>122</v>
      </c>
    </row>
    <row r="279" s="13" customFormat="1">
      <c r="A279" s="13"/>
      <c r="B279" s="232"/>
      <c r="C279" s="233"/>
      <c r="D279" s="234" t="s">
        <v>130</v>
      </c>
      <c r="E279" s="235" t="s">
        <v>1</v>
      </c>
      <c r="F279" s="236" t="s">
        <v>263</v>
      </c>
      <c r="G279" s="233"/>
      <c r="H279" s="237">
        <v>0.97199999999999998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130</v>
      </c>
      <c r="AU279" s="243" t="s">
        <v>83</v>
      </c>
      <c r="AV279" s="13" t="s">
        <v>83</v>
      </c>
      <c r="AW279" s="13" t="s">
        <v>30</v>
      </c>
      <c r="AX279" s="13" t="s">
        <v>73</v>
      </c>
      <c r="AY279" s="243" t="s">
        <v>122</v>
      </c>
    </row>
    <row r="280" s="15" customFormat="1">
      <c r="A280" s="15"/>
      <c r="B280" s="255"/>
      <c r="C280" s="256"/>
      <c r="D280" s="234" t="s">
        <v>130</v>
      </c>
      <c r="E280" s="257" t="s">
        <v>1</v>
      </c>
      <c r="F280" s="258" t="s">
        <v>145</v>
      </c>
      <c r="G280" s="256"/>
      <c r="H280" s="257" t="s">
        <v>1</v>
      </c>
      <c r="I280" s="259"/>
      <c r="J280" s="256"/>
      <c r="K280" s="256"/>
      <c r="L280" s="260"/>
      <c r="M280" s="261"/>
      <c r="N280" s="262"/>
      <c r="O280" s="262"/>
      <c r="P280" s="262"/>
      <c r="Q280" s="262"/>
      <c r="R280" s="262"/>
      <c r="S280" s="262"/>
      <c r="T280" s="263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4" t="s">
        <v>130</v>
      </c>
      <c r="AU280" s="264" t="s">
        <v>83</v>
      </c>
      <c r="AV280" s="15" t="s">
        <v>81</v>
      </c>
      <c r="AW280" s="15" t="s">
        <v>30</v>
      </c>
      <c r="AX280" s="15" t="s">
        <v>73</v>
      </c>
      <c r="AY280" s="264" t="s">
        <v>122</v>
      </c>
    </row>
    <row r="281" s="13" customFormat="1">
      <c r="A281" s="13"/>
      <c r="B281" s="232"/>
      <c r="C281" s="233"/>
      <c r="D281" s="234" t="s">
        <v>130</v>
      </c>
      <c r="E281" s="235" t="s">
        <v>1</v>
      </c>
      <c r="F281" s="236" t="s">
        <v>264</v>
      </c>
      <c r="G281" s="233"/>
      <c r="H281" s="237">
        <v>1.3919999999999999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130</v>
      </c>
      <c r="AU281" s="243" t="s">
        <v>83</v>
      </c>
      <c r="AV281" s="13" t="s">
        <v>83</v>
      </c>
      <c r="AW281" s="13" t="s">
        <v>30</v>
      </c>
      <c r="AX281" s="13" t="s">
        <v>73</v>
      </c>
      <c r="AY281" s="243" t="s">
        <v>122</v>
      </c>
    </row>
    <row r="282" s="15" customFormat="1">
      <c r="A282" s="15"/>
      <c r="B282" s="255"/>
      <c r="C282" s="256"/>
      <c r="D282" s="234" t="s">
        <v>130</v>
      </c>
      <c r="E282" s="257" t="s">
        <v>1</v>
      </c>
      <c r="F282" s="258" t="s">
        <v>146</v>
      </c>
      <c r="G282" s="256"/>
      <c r="H282" s="257" t="s">
        <v>1</v>
      </c>
      <c r="I282" s="259"/>
      <c r="J282" s="256"/>
      <c r="K282" s="256"/>
      <c r="L282" s="260"/>
      <c r="M282" s="261"/>
      <c r="N282" s="262"/>
      <c r="O282" s="262"/>
      <c r="P282" s="262"/>
      <c r="Q282" s="262"/>
      <c r="R282" s="262"/>
      <c r="S282" s="262"/>
      <c r="T282" s="26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4" t="s">
        <v>130</v>
      </c>
      <c r="AU282" s="264" t="s">
        <v>83</v>
      </c>
      <c r="AV282" s="15" t="s">
        <v>81</v>
      </c>
      <c r="AW282" s="15" t="s">
        <v>30</v>
      </c>
      <c r="AX282" s="15" t="s">
        <v>73</v>
      </c>
      <c r="AY282" s="264" t="s">
        <v>122</v>
      </c>
    </row>
    <row r="283" s="13" customFormat="1">
      <c r="A283" s="13"/>
      <c r="B283" s="232"/>
      <c r="C283" s="233"/>
      <c r="D283" s="234" t="s">
        <v>130</v>
      </c>
      <c r="E283" s="235" t="s">
        <v>1</v>
      </c>
      <c r="F283" s="236" t="s">
        <v>265</v>
      </c>
      <c r="G283" s="233"/>
      <c r="H283" s="237">
        <v>1.0680000000000001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130</v>
      </c>
      <c r="AU283" s="243" t="s">
        <v>83</v>
      </c>
      <c r="AV283" s="13" t="s">
        <v>83</v>
      </c>
      <c r="AW283" s="13" t="s">
        <v>30</v>
      </c>
      <c r="AX283" s="13" t="s">
        <v>73</v>
      </c>
      <c r="AY283" s="243" t="s">
        <v>122</v>
      </c>
    </row>
    <row r="284" s="15" customFormat="1">
      <c r="A284" s="15"/>
      <c r="B284" s="255"/>
      <c r="C284" s="256"/>
      <c r="D284" s="234" t="s">
        <v>130</v>
      </c>
      <c r="E284" s="257" t="s">
        <v>1</v>
      </c>
      <c r="F284" s="258" t="s">
        <v>148</v>
      </c>
      <c r="G284" s="256"/>
      <c r="H284" s="257" t="s">
        <v>1</v>
      </c>
      <c r="I284" s="259"/>
      <c r="J284" s="256"/>
      <c r="K284" s="256"/>
      <c r="L284" s="260"/>
      <c r="M284" s="261"/>
      <c r="N284" s="262"/>
      <c r="O284" s="262"/>
      <c r="P284" s="262"/>
      <c r="Q284" s="262"/>
      <c r="R284" s="262"/>
      <c r="S284" s="262"/>
      <c r="T284" s="263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4" t="s">
        <v>130</v>
      </c>
      <c r="AU284" s="264" t="s">
        <v>83</v>
      </c>
      <c r="AV284" s="15" t="s">
        <v>81</v>
      </c>
      <c r="AW284" s="15" t="s">
        <v>30</v>
      </c>
      <c r="AX284" s="15" t="s">
        <v>73</v>
      </c>
      <c r="AY284" s="264" t="s">
        <v>122</v>
      </c>
    </row>
    <row r="285" s="13" customFormat="1">
      <c r="A285" s="13"/>
      <c r="B285" s="232"/>
      <c r="C285" s="233"/>
      <c r="D285" s="234" t="s">
        <v>130</v>
      </c>
      <c r="E285" s="235" t="s">
        <v>1</v>
      </c>
      <c r="F285" s="236" t="s">
        <v>266</v>
      </c>
      <c r="G285" s="233"/>
      <c r="H285" s="237">
        <v>2.1000000000000001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130</v>
      </c>
      <c r="AU285" s="243" t="s">
        <v>83</v>
      </c>
      <c r="AV285" s="13" t="s">
        <v>83</v>
      </c>
      <c r="AW285" s="13" t="s">
        <v>30</v>
      </c>
      <c r="AX285" s="13" t="s">
        <v>73</v>
      </c>
      <c r="AY285" s="243" t="s">
        <v>122</v>
      </c>
    </row>
    <row r="286" s="14" customFormat="1">
      <c r="A286" s="14"/>
      <c r="B286" s="244"/>
      <c r="C286" s="245"/>
      <c r="D286" s="234" t="s">
        <v>130</v>
      </c>
      <c r="E286" s="246" t="s">
        <v>1</v>
      </c>
      <c r="F286" s="247" t="s">
        <v>135</v>
      </c>
      <c r="G286" s="245"/>
      <c r="H286" s="248">
        <v>22.252000000000002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130</v>
      </c>
      <c r="AU286" s="254" t="s">
        <v>83</v>
      </c>
      <c r="AV286" s="14" t="s">
        <v>128</v>
      </c>
      <c r="AW286" s="14" t="s">
        <v>30</v>
      </c>
      <c r="AX286" s="14" t="s">
        <v>81</v>
      </c>
      <c r="AY286" s="254" t="s">
        <v>122</v>
      </c>
    </row>
    <row r="287" s="2" customFormat="1" ht="24.15" customHeight="1">
      <c r="A287" s="39"/>
      <c r="B287" s="40"/>
      <c r="C287" s="219" t="s">
        <v>267</v>
      </c>
      <c r="D287" s="219" t="s">
        <v>124</v>
      </c>
      <c r="E287" s="220" t="s">
        <v>268</v>
      </c>
      <c r="F287" s="221" t="s">
        <v>269</v>
      </c>
      <c r="G287" s="222" t="s">
        <v>158</v>
      </c>
      <c r="H287" s="223">
        <v>0.625</v>
      </c>
      <c r="I287" s="224"/>
      <c r="J287" s="225">
        <f>ROUND(I287*H287,2)</f>
        <v>0</v>
      </c>
      <c r="K287" s="221" t="s">
        <v>138</v>
      </c>
      <c r="L287" s="45"/>
      <c r="M287" s="226" t="s">
        <v>1</v>
      </c>
      <c r="N287" s="227" t="s">
        <v>38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128</v>
      </c>
      <c r="AT287" s="230" t="s">
        <v>124</v>
      </c>
      <c r="AU287" s="230" t="s">
        <v>83</v>
      </c>
      <c r="AY287" s="18" t="s">
        <v>122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81</v>
      </c>
      <c r="BK287" s="231">
        <f>ROUND(I287*H287,2)</f>
        <v>0</v>
      </c>
      <c r="BL287" s="18" t="s">
        <v>128</v>
      </c>
      <c r="BM287" s="230" t="s">
        <v>270</v>
      </c>
    </row>
    <row r="288" s="13" customFormat="1">
      <c r="A288" s="13"/>
      <c r="B288" s="232"/>
      <c r="C288" s="233"/>
      <c r="D288" s="234" t="s">
        <v>130</v>
      </c>
      <c r="E288" s="235" t="s">
        <v>1</v>
      </c>
      <c r="F288" s="236" t="s">
        <v>271</v>
      </c>
      <c r="G288" s="233"/>
      <c r="H288" s="237">
        <v>0.625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130</v>
      </c>
      <c r="AU288" s="243" t="s">
        <v>83</v>
      </c>
      <c r="AV288" s="13" t="s">
        <v>83</v>
      </c>
      <c r="AW288" s="13" t="s">
        <v>30</v>
      </c>
      <c r="AX288" s="13" t="s">
        <v>81</v>
      </c>
      <c r="AY288" s="243" t="s">
        <v>122</v>
      </c>
    </row>
    <row r="289" s="2" customFormat="1" ht="24.15" customHeight="1">
      <c r="A289" s="39"/>
      <c r="B289" s="40"/>
      <c r="C289" s="219" t="s">
        <v>7</v>
      </c>
      <c r="D289" s="219" t="s">
        <v>124</v>
      </c>
      <c r="E289" s="220" t="s">
        <v>272</v>
      </c>
      <c r="F289" s="221" t="s">
        <v>273</v>
      </c>
      <c r="G289" s="222" t="s">
        <v>194</v>
      </c>
      <c r="H289" s="223">
        <v>5</v>
      </c>
      <c r="I289" s="224"/>
      <c r="J289" s="225">
        <f>ROUND(I289*H289,2)</f>
        <v>0</v>
      </c>
      <c r="K289" s="221" t="s">
        <v>138</v>
      </c>
      <c r="L289" s="45"/>
      <c r="M289" s="226" t="s">
        <v>1</v>
      </c>
      <c r="N289" s="227" t="s">
        <v>38</v>
      </c>
      <c r="O289" s="92"/>
      <c r="P289" s="228">
        <f>O289*H289</f>
        <v>0</v>
      </c>
      <c r="Q289" s="228">
        <v>0.0063200000000000001</v>
      </c>
      <c r="R289" s="228">
        <f>Q289*H289</f>
        <v>0.031600000000000003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128</v>
      </c>
      <c r="AT289" s="230" t="s">
        <v>124</v>
      </c>
      <c r="AU289" s="230" t="s">
        <v>83</v>
      </c>
      <c r="AY289" s="18" t="s">
        <v>122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81</v>
      </c>
      <c r="BK289" s="231">
        <f>ROUND(I289*H289,2)</f>
        <v>0</v>
      </c>
      <c r="BL289" s="18" t="s">
        <v>128</v>
      </c>
      <c r="BM289" s="230" t="s">
        <v>274</v>
      </c>
    </row>
    <row r="290" s="13" customFormat="1">
      <c r="A290" s="13"/>
      <c r="B290" s="232"/>
      <c r="C290" s="233"/>
      <c r="D290" s="234" t="s">
        <v>130</v>
      </c>
      <c r="E290" s="235" t="s">
        <v>1</v>
      </c>
      <c r="F290" s="236" t="s">
        <v>275</v>
      </c>
      <c r="G290" s="233"/>
      <c r="H290" s="237">
        <v>5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130</v>
      </c>
      <c r="AU290" s="243" t="s">
        <v>83</v>
      </c>
      <c r="AV290" s="13" t="s">
        <v>83</v>
      </c>
      <c r="AW290" s="13" t="s">
        <v>30</v>
      </c>
      <c r="AX290" s="13" t="s">
        <v>81</v>
      </c>
      <c r="AY290" s="243" t="s">
        <v>122</v>
      </c>
    </row>
    <row r="291" s="12" customFormat="1" ht="22.8" customHeight="1">
      <c r="A291" s="12"/>
      <c r="B291" s="203"/>
      <c r="C291" s="204"/>
      <c r="D291" s="205" t="s">
        <v>72</v>
      </c>
      <c r="E291" s="217" t="s">
        <v>187</v>
      </c>
      <c r="F291" s="217" t="s">
        <v>276</v>
      </c>
      <c r="G291" s="204"/>
      <c r="H291" s="204"/>
      <c r="I291" s="207"/>
      <c r="J291" s="218">
        <f>BK291</f>
        <v>0</v>
      </c>
      <c r="K291" s="204"/>
      <c r="L291" s="209"/>
      <c r="M291" s="210"/>
      <c r="N291" s="211"/>
      <c r="O291" s="211"/>
      <c r="P291" s="212">
        <f>SUM(P292:P421)</f>
        <v>0</v>
      </c>
      <c r="Q291" s="211"/>
      <c r="R291" s="212">
        <f>SUM(R292:R421)</f>
        <v>0.93510000000000015</v>
      </c>
      <c r="S291" s="211"/>
      <c r="T291" s="213">
        <f>SUM(T292:T421)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4" t="s">
        <v>81</v>
      </c>
      <c r="AT291" s="215" t="s">
        <v>72</v>
      </c>
      <c r="AU291" s="215" t="s">
        <v>81</v>
      </c>
      <c r="AY291" s="214" t="s">
        <v>122</v>
      </c>
      <c r="BK291" s="216">
        <f>SUM(BK292:BK421)</f>
        <v>0</v>
      </c>
    </row>
    <row r="292" s="2" customFormat="1" ht="24.15" customHeight="1">
      <c r="A292" s="39"/>
      <c r="B292" s="40"/>
      <c r="C292" s="219" t="s">
        <v>277</v>
      </c>
      <c r="D292" s="219" t="s">
        <v>124</v>
      </c>
      <c r="E292" s="220" t="s">
        <v>278</v>
      </c>
      <c r="F292" s="221" t="s">
        <v>279</v>
      </c>
      <c r="G292" s="222" t="s">
        <v>280</v>
      </c>
      <c r="H292" s="223">
        <v>2</v>
      </c>
      <c r="I292" s="224"/>
      <c r="J292" s="225">
        <f>ROUND(I292*H292,2)</f>
        <v>0</v>
      </c>
      <c r="K292" s="221" t="s">
        <v>138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128</v>
      </c>
      <c r="AT292" s="230" t="s">
        <v>124</v>
      </c>
      <c r="AU292" s="230" t="s">
        <v>83</v>
      </c>
      <c r="AY292" s="18" t="s">
        <v>122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81</v>
      </c>
      <c r="BK292" s="231">
        <f>ROUND(I292*H292,2)</f>
        <v>0</v>
      </c>
      <c r="BL292" s="18" t="s">
        <v>128</v>
      </c>
      <c r="BM292" s="230" t="s">
        <v>281</v>
      </c>
    </row>
    <row r="293" s="2" customFormat="1">
      <c r="A293" s="39"/>
      <c r="B293" s="40"/>
      <c r="C293" s="41"/>
      <c r="D293" s="234" t="s">
        <v>282</v>
      </c>
      <c r="E293" s="41"/>
      <c r="F293" s="286" t="s">
        <v>283</v>
      </c>
      <c r="G293" s="41"/>
      <c r="H293" s="41"/>
      <c r="I293" s="287"/>
      <c r="J293" s="41"/>
      <c r="K293" s="41"/>
      <c r="L293" s="45"/>
      <c r="M293" s="288"/>
      <c r="N293" s="289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282</v>
      </c>
      <c r="AU293" s="18" t="s">
        <v>83</v>
      </c>
    </row>
    <row r="294" s="13" customFormat="1">
      <c r="A294" s="13"/>
      <c r="B294" s="232"/>
      <c r="C294" s="233"/>
      <c r="D294" s="234" t="s">
        <v>130</v>
      </c>
      <c r="E294" s="235" t="s">
        <v>1</v>
      </c>
      <c r="F294" s="236" t="s">
        <v>284</v>
      </c>
      <c r="G294" s="233"/>
      <c r="H294" s="237">
        <v>1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130</v>
      </c>
      <c r="AU294" s="243" t="s">
        <v>83</v>
      </c>
      <c r="AV294" s="13" t="s">
        <v>83</v>
      </c>
      <c r="AW294" s="13" t="s">
        <v>30</v>
      </c>
      <c r="AX294" s="13" t="s">
        <v>73</v>
      </c>
      <c r="AY294" s="243" t="s">
        <v>122</v>
      </c>
    </row>
    <row r="295" s="13" customFormat="1">
      <c r="A295" s="13"/>
      <c r="B295" s="232"/>
      <c r="C295" s="233"/>
      <c r="D295" s="234" t="s">
        <v>130</v>
      </c>
      <c r="E295" s="235" t="s">
        <v>1</v>
      </c>
      <c r="F295" s="236" t="s">
        <v>285</v>
      </c>
      <c r="G295" s="233"/>
      <c r="H295" s="237">
        <v>1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130</v>
      </c>
      <c r="AU295" s="243" t="s">
        <v>83</v>
      </c>
      <c r="AV295" s="13" t="s">
        <v>83</v>
      </c>
      <c r="AW295" s="13" t="s">
        <v>30</v>
      </c>
      <c r="AX295" s="13" t="s">
        <v>73</v>
      </c>
      <c r="AY295" s="243" t="s">
        <v>122</v>
      </c>
    </row>
    <row r="296" s="14" customFormat="1">
      <c r="A296" s="14"/>
      <c r="B296" s="244"/>
      <c r="C296" s="245"/>
      <c r="D296" s="234" t="s">
        <v>130</v>
      </c>
      <c r="E296" s="246" t="s">
        <v>1</v>
      </c>
      <c r="F296" s="247" t="s">
        <v>135</v>
      </c>
      <c r="G296" s="245"/>
      <c r="H296" s="248">
        <v>2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130</v>
      </c>
      <c r="AU296" s="254" t="s">
        <v>83</v>
      </c>
      <c r="AV296" s="14" t="s">
        <v>128</v>
      </c>
      <c r="AW296" s="14" t="s">
        <v>30</v>
      </c>
      <c r="AX296" s="14" t="s">
        <v>81</v>
      </c>
      <c r="AY296" s="254" t="s">
        <v>122</v>
      </c>
    </row>
    <row r="297" s="2" customFormat="1" ht="24.15" customHeight="1">
      <c r="A297" s="39"/>
      <c r="B297" s="40"/>
      <c r="C297" s="219" t="s">
        <v>286</v>
      </c>
      <c r="D297" s="219" t="s">
        <v>124</v>
      </c>
      <c r="E297" s="220" t="s">
        <v>287</v>
      </c>
      <c r="F297" s="221" t="s">
        <v>288</v>
      </c>
      <c r="G297" s="222" t="s">
        <v>280</v>
      </c>
      <c r="H297" s="223">
        <v>1</v>
      </c>
      <c r="I297" s="224"/>
      <c r="J297" s="225">
        <f>ROUND(I297*H297,2)</f>
        <v>0</v>
      </c>
      <c r="K297" s="221" t="s">
        <v>138</v>
      </c>
      <c r="L297" s="45"/>
      <c r="M297" s="226" t="s">
        <v>1</v>
      </c>
      <c r="N297" s="227" t="s">
        <v>38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128</v>
      </c>
      <c r="AT297" s="230" t="s">
        <v>124</v>
      </c>
      <c r="AU297" s="230" t="s">
        <v>83</v>
      </c>
      <c r="AY297" s="18" t="s">
        <v>122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81</v>
      </c>
      <c r="BK297" s="231">
        <f>ROUND(I297*H297,2)</f>
        <v>0</v>
      </c>
      <c r="BL297" s="18" t="s">
        <v>128</v>
      </c>
      <c r="BM297" s="230" t="s">
        <v>289</v>
      </c>
    </row>
    <row r="298" s="2" customFormat="1">
      <c r="A298" s="39"/>
      <c r="B298" s="40"/>
      <c r="C298" s="41"/>
      <c r="D298" s="234" t="s">
        <v>282</v>
      </c>
      <c r="E298" s="41"/>
      <c r="F298" s="286" t="s">
        <v>290</v>
      </c>
      <c r="G298" s="41"/>
      <c r="H298" s="41"/>
      <c r="I298" s="287"/>
      <c r="J298" s="41"/>
      <c r="K298" s="41"/>
      <c r="L298" s="45"/>
      <c r="M298" s="288"/>
      <c r="N298" s="289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282</v>
      </c>
      <c r="AU298" s="18" t="s">
        <v>83</v>
      </c>
    </row>
    <row r="299" s="2" customFormat="1" ht="24.15" customHeight="1">
      <c r="A299" s="39"/>
      <c r="B299" s="40"/>
      <c r="C299" s="219" t="s">
        <v>291</v>
      </c>
      <c r="D299" s="219" t="s">
        <v>124</v>
      </c>
      <c r="E299" s="220" t="s">
        <v>292</v>
      </c>
      <c r="F299" s="221" t="s">
        <v>293</v>
      </c>
      <c r="G299" s="222" t="s">
        <v>280</v>
      </c>
      <c r="H299" s="223">
        <v>2</v>
      </c>
      <c r="I299" s="224"/>
      <c r="J299" s="225">
        <f>ROUND(I299*H299,2)</f>
        <v>0</v>
      </c>
      <c r="K299" s="221" t="s">
        <v>138</v>
      </c>
      <c r="L299" s="45"/>
      <c r="M299" s="226" t="s">
        <v>1</v>
      </c>
      <c r="N299" s="227" t="s">
        <v>38</v>
      </c>
      <c r="O299" s="92"/>
      <c r="P299" s="228">
        <f>O299*H299</f>
        <v>0</v>
      </c>
      <c r="Q299" s="228">
        <v>0.00167</v>
      </c>
      <c r="R299" s="228">
        <f>Q299*H299</f>
        <v>0.0033400000000000001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128</v>
      </c>
      <c r="AT299" s="230" t="s">
        <v>124</v>
      </c>
      <c r="AU299" s="230" t="s">
        <v>83</v>
      </c>
      <c r="AY299" s="18" t="s">
        <v>122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81</v>
      </c>
      <c r="BK299" s="231">
        <f>ROUND(I299*H299,2)</f>
        <v>0</v>
      </c>
      <c r="BL299" s="18" t="s">
        <v>128</v>
      </c>
      <c r="BM299" s="230" t="s">
        <v>294</v>
      </c>
    </row>
    <row r="300" s="13" customFormat="1">
      <c r="A300" s="13"/>
      <c r="B300" s="232"/>
      <c r="C300" s="233"/>
      <c r="D300" s="234" t="s">
        <v>130</v>
      </c>
      <c r="E300" s="235" t="s">
        <v>1</v>
      </c>
      <c r="F300" s="236" t="s">
        <v>295</v>
      </c>
      <c r="G300" s="233"/>
      <c r="H300" s="237">
        <v>1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130</v>
      </c>
      <c r="AU300" s="243" t="s">
        <v>83</v>
      </c>
      <c r="AV300" s="13" t="s">
        <v>83</v>
      </c>
      <c r="AW300" s="13" t="s">
        <v>30</v>
      </c>
      <c r="AX300" s="13" t="s">
        <v>73</v>
      </c>
      <c r="AY300" s="243" t="s">
        <v>122</v>
      </c>
    </row>
    <row r="301" s="13" customFormat="1">
      <c r="A301" s="13"/>
      <c r="B301" s="232"/>
      <c r="C301" s="233"/>
      <c r="D301" s="234" t="s">
        <v>130</v>
      </c>
      <c r="E301" s="235" t="s">
        <v>1</v>
      </c>
      <c r="F301" s="236" t="s">
        <v>284</v>
      </c>
      <c r="G301" s="233"/>
      <c r="H301" s="237">
        <v>1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130</v>
      </c>
      <c r="AU301" s="243" t="s">
        <v>83</v>
      </c>
      <c r="AV301" s="13" t="s">
        <v>83</v>
      </c>
      <c r="AW301" s="13" t="s">
        <v>30</v>
      </c>
      <c r="AX301" s="13" t="s">
        <v>73</v>
      </c>
      <c r="AY301" s="243" t="s">
        <v>122</v>
      </c>
    </row>
    <row r="302" s="14" customFormat="1">
      <c r="A302" s="14"/>
      <c r="B302" s="244"/>
      <c r="C302" s="245"/>
      <c r="D302" s="234" t="s">
        <v>130</v>
      </c>
      <c r="E302" s="246" t="s">
        <v>1</v>
      </c>
      <c r="F302" s="247" t="s">
        <v>135</v>
      </c>
      <c r="G302" s="245"/>
      <c r="H302" s="248">
        <v>2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130</v>
      </c>
      <c r="AU302" s="254" t="s">
        <v>83</v>
      </c>
      <c r="AV302" s="14" t="s">
        <v>128</v>
      </c>
      <c r="AW302" s="14" t="s">
        <v>30</v>
      </c>
      <c r="AX302" s="14" t="s">
        <v>81</v>
      </c>
      <c r="AY302" s="254" t="s">
        <v>122</v>
      </c>
    </row>
    <row r="303" s="2" customFormat="1" ht="24.15" customHeight="1">
      <c r="A303" s="39"/>
      <c r="B303" s="40"/>
      <c r="C303" s="219" t="s">
        <v>296</v>
      </c>
      <c r="D303" s="219" t="s">
        <v>124</v>
      </c>
      <c r="E303" s="220" t="s">
        <v>297</v>
      </c>
      <c r="F303" s="221" t="s">
        <v>298</v>
      </c>
      <c r="G303" s="222" t="s">
        <v>280</v>
      </c>
      <c r="H303" s="223">
        <v>1</v>
      </c>
      <c r="I303" s="224"/>
      <c r="J303" s="225">
        <f>ROUND(I303*H303,2)</f>
        <v>0</v>
      </c>
      <c r="K303" s="221" t="s">
        <v>138</v>
      </c>
      <c r="L303" s="45"/>
      <c r="M303" s="226" t="s">
        <v>1</v>
      </c>
      <c r="N303" s="227" t="s">
        <v>38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128</v>
      </c>
      <c r="AT303" s="230" t="s">
        <v>124</v>
      </c>
      <c r="AU303" s="230" t="s">
        <v>83</v>
      </c>
      <c r="AY303" s="18" t="s">
        <v>122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81</v>
      </c>
      <c r="BK303" s="231">
        <f>ROUND(I303*H303,2)</f>
        <v>0</v>
      </c>
      <c r="BL303" s="18" t="s">
        <v>128</v>
      </c>
      <c r="BM303" s="230" t="s">
        <v>299</v>
      </c>
    </row>
    <row r="304" s="13" customFormat="1">
      <c r="A304" s="13"/>
      <c r="B304" s="232"/>
      <c r="C304" s="233"/>
      <c r="D304" s="234" t="s">
        <v>130</v>
      </c>
      <c r="E304" s="235" t="s">
        <v>1</v>
      </c>
      <c r="F304" s="236" t="s">
        <v>284</v>
      </c>
      <c r="G304" s="233"/>
      <c r="H304" s="237">
        <v>1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130</v>
      </c>
      <c r="AU304" s="243" t="s">
        <v>83</v>
      </c>
      <c r="AV304" s="13" t="s">
        <v>83</v>
      </c>
      <c r="AW304" s="13" t="s">
        <v>30</v>
      </c>
      <c r="AX304" s="13" t="s">
        <v>81</v>
      </c>
      <c r="AY304" s="243" t="s">
        <v>122</v>
      </c>
    </row>
    <row r="305" s="2" customFormat="1" ht="24.15" customHeight="1">
      <c r="A305" s="39"/>
      <c r="B305" s="40"/>
      <c r="C305" s="219" t="s">
        <v>300</v>
      </c>
      <c r="D305" s="219" t="s">
        <v>124</v>
      </c>
      <c r="E305" s="220" t="s">
        <v>301</v>
      </c>
      <c r="F305" s="221" t="s">
        <v>302</v>
      </c>
      <c r="G305" s="222" t="s">
        <v>280</v>
      </c>
      <c r="H305" s="223">
        <v>2</v>
      </c>
      <c r="I305" s="224"/>
      <c r="J305" s="225">
        <f>ROUND(I305*H305,2)</f>
        <v>0</v>
      </c>
      <c r="K305" s="221" t="s">
        <v>138</v>
      </c>
      <c r="L305" s="45"/>
      <c r="M305" s="226" t="s">
        <v>1</v>
      </c>
      <c r="N305" s="227" t="s">
        <v>38</v>
      </c>
      <c r="O305" s="92"/>
      <c r="P305" s="228">
        <f>O305*H305</f>
        <v>0</v>
      </c>
      <c r="Q305" s="228">
        <v>0.00167</v>
      </c>
      <c r="R305" s="228">
        <f>Q305*H305</f>
        <v>0.0033400000000000001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128</v>
      </c>
      <c r="AT305" s="230" t="s">
        <v>124</v>
      </c>
      <c r="AU305" s="230" t="s">
        <v>83</v>
      </c>
      <c r="AY305" s="18" t="s">
        <v>122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81</v>
      </c>
      <c r="BK305" s="231">
        <f>ROUND(I305*H305,2)</f>
        <v>0</v>
      </c>
      <c r="BL305" s="18" t="s">
        <v>128</v>
      </c>
      <c r="BM305" s="230" t="s">
        <v>303</v>
      </c>
    </row>
    <row r="306" s="13" customFormat="1">
      <c r="A306" s="13"/>
      <c r="B306" s="232"/>
      <c r="C306" s="233"/>
      <c r="D306" s="234" t="s">
        <v>130</v>
      </c>
      <c r="E306" s="235" t="s">
        <v>1</v>
      </c>
      <c r="F306" s="236" t="s">
        <v>304</v>
      </c>
      <c r="G306" s="233"/>
      <c r="H306" s="237">
        <v>1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130</v>
      </c>
      <c r="AU306" s="243" t="s">
        <v>83</v>
      </c>
      <c r="AV306" s="13" t="s">
        <v>83</v>
      </c>
      <c r="AW306" s="13" t="s">
        <v>30</v>
      </c>
      <c r="AX306" s="13" t="s">
        <v>73</v>
      </c>
      <c r="AY306" s="243" t="s">
        <v>122</v>
      </c>
    </row>
    <row r="307" s="13" customFormat="1">
      <c r="A307" s="13"/>
      <c r="B307" s="232"/>
      <c r="C307" s="233"/>
      <c r="D307" s="234" t="s">
        <v>130</v>
      </c>
      <c r="E307" s="235" t="s">
        <v>1</v>
      </c>
      <c r="F307" s="236" t="s">
        <v>305</v>
      </c>
      <c r="G307" s="233"/>
      <c r="H307" s="237">
        <v>1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130</v>
      </c>
      <c r="AU307" s="243" t="s">
        <v>83</v>
      </c>
      <c r="AV307" s="13" t="s">
        <v>83</v>
      </c>
      <c r="AW307" s="13" t="s">
        <v>30</v>
      </c>
      <c r="AX307" s="13" t="s">
        <v>73</v>
      </c>
      <c r="AY307" s="243" t="s">
        <v>122</v>
      </c>
    </row>
    <row r="308" s="14" customFormat="1">
      <c r="A308" s="14"/>
      <c r="B308" s="244"/>
      <c r="C308" s="245"/>
      <c r="D308" s="234" t="s">
        <v>130</v>
      </c>
      <c r="E308" s="246" t="s">
        <v>1</v>
      </c>
      <c r="F308" s="247" t="s">
        <v>135</v>
      </c>
      <c r="G308" s="245"/>
      <c r="H308" s="248">
        <v>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130</v>
      </c>
      <c r="AU308" s="254" t="s">
        <v>83</v>
      </c>
      <c r="AV308" s="14" t="s">
        <v>128</v>
      </c>
      <c r="AW308" s="14" t="s">
        <v>30</v>
      </c>
      <c r="AX308" s="14" t="s">
        <v>81</v>
      </c>
      <c r="AY308" s="254" t="s">
        <v>122</v>
      </c>
    </row>
    <row r="309" s="2" customFormat="1" ht="24.15" customHeight="1">
      <c r="A309" s="39"/>
      <c r="B309" s="40"/>
      <c r="C309" s="219" t="s">
        <v>306</v>
      </c>
      <c r="D309" s="219" t="s">
        <v>124</v>
      </c>
      <c r="E309" s="220" t="s">
        <v>307</v>
      </c>
      <c r="F309" s="221" t="s">
        <v>308</v>
      </c>
      <c r="G309" s="222" t="s">
        <v>280</v>
      </c>
      <c r="H309" s="223">
        <v>1</v>
      </c>
      <c r="I309" s="224"/>
      <c r="J309" s="225">
        <f>ROUND(I309*H309,2)</f>
        <v>0</v>
      </c>
      <c r="K309" s="221" t="s">
        <v>138</v>
      </c>
      <c r="L309" s="45"/>
      <c r="M309" s="226" t="s">
        <v>1</v>
      </c>
      <c r="N309" s="227" t="s">
        <v>38</v>
      </c>
      <c r="O309" s="92"/>
      <c r="P309" s="228">
        <f>O309*H309</f>
        <v>0</v>
      </c>
      <c r="Q309" s="228">
        <v>0.0017099999999999999</v>
      </c>
      <c r="R309" s="228">
        <f>Q309*H309</f>
        <v>0.0017099999999999999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128</v>
      </c>
      <c r="AT309" s="230" t="s">
        <v>124</v>
      </c>
      <c r="AU309" s="230" t="s">
        <v>83</v>
      </c>
      <c r="AY309" s="18" t="s">
        <v>122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81</v>
      </c>
      <c r="BK309" s="231">
        <f>ROUND(I309*H309,2)</f>
        <v>0</v>
      </c>
      <c r="BL309" s="18" t="s">
        <v>128</v>
      </c>
      <c r="BM309" s="230" t="s">
        <v>309</v>
      </c>
    </row>
    <row r="310" s="13" customFormat="1">
      <c r="A310" s="13"/>
      <c r="B310" s="232"/>
      <c r="C310" s="233"/>
      <c r="D310" s="234" t="s">
        <v>130</v>
      </c>
      <c r="E310" s="235" t="s">
        <v>1</v>
      </c>
      <c r="F310" s="236" t="s">
        <v>284</v>
      </c>
      <c r="G310" s="233"/>
      <c r="H310" s="237">
        <v>1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130</v>
      </c>
      <c r="AU310" s="243" t="s">
        <v>83</v>
      </c>
      <c r="AV310" s="13" t="s">
        <v>83</v>
      </c>
      <c r="AW310" s="13" t="s">
        <v>30</v>
      </c>
      <c r="AX310" s="13" t="s">
        <v>81</v>
      </c>
      <c r="AY310" s="243" t="s">
        <v>122</v>
      </c>
    </row>
    <row r="311" s="2" customFormat="1" ht="24.15" customHeight="1">
      <c r="A311" s="39"/>
      <c r="B311" s="40"/>
      <c r="C311" s="219" t="s">
        <v>310</v>
      </c>
      <c r="D311" s="219" t="s">
        <v>124</v>
      </c>
      <c r="E311" s="220" t="s">
        <v>311</v>
      </c>
      <c r="F311" s="221" t="s">
        <v>312</v>
      </c>
      <c r="G311" s="222" t="s">
        <v>280</v>
      </c>
      <c r="H311" s="223">
        <v>1</v>
      </c>
      <c r="I311" s="224"/>
      <c r="J311" s="225">
        <f>ROUND(I311*H311,2)</f>
        <v>0</v>
      </c>
      <c r="K311" s="221" t="s">
        <v>138</v>
      </c>
      <c r="L311" s="45"/>
      <c r="M311" s="226" t="s">
        <v>1</v>
      </c>
      <c r="N311" s="227" t="s">
        <v>38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128</v>
      </c>
      <c r="AT311" s="230" t="s">
        <v>124</v>
      </c>
      <c r="AU311" s="230" t="s">
        <v>83</v>
      </c>
      <c r="AY311" s="18" t="s">
        <v>122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81</v>
      </c>
      <c r="BK311" s="231">
        <f>ROUND(I311*H311,2)</f>
        <v>0</v>
      </c>
      <c r="BL311" s="18" t="s">
        <v>128</v>
      </c>
      <c r="BM311" s="230" t="s">
        <v>313</v>
      </c>
    </row>
    <row r="312" s="2" customFormat="1" ht="24.15" customHeight="1">
      <c r="A312" s="39"/>
      <c r="B312" s="40"/>
      <c r="C312" s="219" t="s">
        <v>314</v>
      </c>
      <c r="D312" s="219" t="s">
        <v>124</v>
      </c>
      <c r="E312" s="220" t="s">
        <v>315</v>
      </c>
      <c r="F312" s="221" t="s">
        <v>316</v>
      </c>
      <c r="G312" s="222" t="s">
        <v>280</v>
      </c>
      <c r="H312" s="223">
        <v>4</v>
      </c>
      <c r="I312" s="224"/>
      <c r="J312" s="225">
        <f>ROUND(I312*H312,2)</f>
        <v>0</v>
      </c>
      <c r="K312" s="221" t="s">
        <v>138</v>
      </c>
      <c r="L312" s="45"/>
      <c r="M312" s="226" t="s">
        <v>1</v>
      </c>
      <c r="N312" s="227" t="s">
        <v>38</v>
      </c>
      <c r="O312" s="92"/>
      <c r="P312" s="228">
        <f>O312*H312</f>
        <v>0</v>
      </c>
      <c r="Q312" s="228">
        <v>0.00282</v>
      </c>
      <c r="R312" s="228">
        <f>Q312*H312</f>
        <v>0.01128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128</v>
      </c>
      <c r="AT312" s="230" t="s">
        <v>124</v>
      </c>
      <c r="AU312" s="230" t="s">
        <v>83</v>
      </c>
      <c r="AY312" s="18" t="s">
        <v>122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81</v>
      </c>
      <c r="BK312" s="231">
        <f>ROUND(I312*H312,2)</f>
        <v>0</v>
      </c>
      <c r="BL312" s="18" t="s">
        <v>128</v>
      </c>
      <c r="BM312" s="230" t="s">
        <v>317</v>
      </c>
    </row>
    <row r="313" s="13" customFormat="1">
      <c r="A313" s="13"/>
      <c r="B313" s="232"/>
      <c r="C313" s="233"/>
      <c r="D313" s="234" t="s">
        <v>130</v>
      </c>
      <c r="E313" s="235" t="s">
        <v>1</v>
      </c>
      <c r="F313" s="236" t="s">
        <v>318</v>
      </c>
      <c r="G313" s="233"/>
      <c r="H313" s="237">
        <v>2</v>
      </c>
      <c r="I313" s="238"/>
      <c r="J313" s="233"/>
      <c r="K313" s="233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130</v>
      </c>
      <c r="AU313" s="243" t="s">
        <v>83</v>
      </c>
      <c r="AV313" s="13" t="s">
        <v>83</v>
      </c>
      <c r="AW313" s="13" t="s">
        <v>30</v>
      </c>
      <c r="AX313" s="13" t="s">
        <v>73</v>
      </c>
      <c r="AY313" s="243" t="s">
        <v>122</v>
      </c>
    </row>
    <row r="314" s="13" customFormat="1">
      <c r="A314" s="13"/>
      <c r="B314" s="232"/>
      <c r="C314" s="233"/>
      <c r="D314" s="234" t="s">
        <v>130</v>
      </c>
      <c r="E314" s="235" t="s">
        <v>1</v>
      </c>
      <c r="F314" s="236" t="s">
        <v>304</v>
      </c>
      <c r="G314" s="233"/>
      <c r="H314" s="237">
        <v>1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130</v>
      </c>
      <c r="AU314" s="243" t="s">
        <v>83</v>
      </c>
      <c r="AV314" s="13" t="s">
        <v>83</v>
      </c>
      <c r="AW314" s="13" t="s">
        <v>30</v>
      </c>
      <c r="AX314" s="13" t="s">
        <v>73</v>
      </c>
      <c r="AY314" s="243" t="s">
        <v>122</v>
      </c>
    </row>
    <row r="315" s="13" customFormat="1">
      <c r="A315" s="13"/>
      <c r="B315" s="232"/>
      <c r="C315" s="233"/>
      <c r="D315" s="234" t="s">
        <v>130</v>
      </c>
      <c r="E315" s="235" t="s">
        <v>1</v>
      </c>
      <c r="F315" s="236" t="s">
        <v>305</v>
      </c>
      <c r="G315" s="233"/>
      <c r="H315" s="237">
        <v>1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130</v>
      </c>
      <c r="AU315" s="243" t="s">
        <v>83</v>
      </c>
      <c r="AV315" s="13" t="s">
        <v>83</v>
      </c>
      <c r="AW315" s="13" t="s">
        <v>30</v>
      </c>
      <c r="AX315" s="13" t="s">
        <v>73</v>
      </c>
      <c r="AY315" s="243" t="s">
        <v>122</v>
      </c>
    </row>
    <row r="316" s="14" customFormat="1">
      <c r="A316" s="14"/>
      <c r="B316" s="244"/>
      <c r="C316" s="245"/>
      <c r="D316" s="234" t="s">
        <v>130</v>
      </c>
      <c r="E316" s="246" t="s">
        <v>1</v>
      </c>
      <c r="F316" s="247" t="s">
        <v>135</v>
      </c>
      <c r="G316" s="245"/>
      <c r="H316" s="248">
        <v>4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130</v>
      </c>
      <c r="AU316" s="254" t="s">
        <v>83</v>
      </c>
      <c r="AV316" s="14" t="s">
        <v>128</v>
      </c>
      <c r="AW316" s="14" t="s">
        <v>30</v>
      </c>
      <c r="AX316" s="14" t="s">
        <v>81</v>
      </c>
      <c r="AY316" s="254" t="s">
        <v>122</v>
      </c>
    </row>
    <row r="317" s="2" customFormat="1" ht="24.15" customHeight="1">
      <c r="A317" s="39"/>
      <c r="B317" s="40"/>
      <c r="C317" s="219" t="s">
        <v>319</v>
      </c>
      <c r="D317" s="219" t="s">
        <v>124</v>
      </c>
      <c r="E317" s="220" t="s">
        <v>320</v>
      </c>
      <c r="F317" s="221" t="s">
        <v>321</v>
      </c>
      <c r="G317" s="222" t="s">
        <v>280</v>
      </c>
      <c r="H317" s="223">
        <v>3</v>
      </c>
      <c r="I317" s="224"/>
      <c r="J317" s="225">
        <f>ROUND(I317*H317,2)</f>
        <v>0</v>
      </c>
      <c r="K317" s="221" t="s">
        <v>138</v>
      </c>
      <c r="L317" s="45"/>
      <c r="M317" s="226" t="s">
        <v>1</v>
      </c>
      <c r="N317" s="227" t="s">
        <v>38</v>
      </c>
      <c r="O317" s="92"/>
      <c r="P317" s="228">
        <f>O317*H317</f>
        <v>0</v>
      </c>
      <c r="Q317" s="228">
        <v>0.0036600000000000001</v>
      </c>
      <c r="R317" s="228">
        <f>Q317*H317</f>
        <v>0.01098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128</v>
      </c>
      <c r="AT317" s="230" t="s">
        <v>124</v>
      </c>
      <c r="AU317" s="230" t="s">
        <v>83</v>
      </c>
      <c r="AY317" s="18" t="s">
        <v>122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81</v>
      </c>
      <c r="BK317" s="231">
        <f>ROUND(I317*H317,2)</f>
        <v>0</v>
      </c>
      <c r="BL317" s="18" t="s">
        <v>128</v>
      </c>
      <c r="BM317" s="230" t="s">
        <v>322</v>
      </c>
    </row>
    <row r="318" s="13" customFormat="1">
      <c r="A318" s="13"/>
      <c r="B318" s="232"/>
      <c r="C318" s="233"/>
      <c r="D318" s="234" t="s">
        <v>130</v>
      </c>
      <c r="E318" s="235" t="s">
        <v>1</v>
      </c>
      <c r="F318" s="236" t="s">
        <v>323</v>
      </c>
      <c r="G318" s="233"/>
      <c r="H318" s="237">
        <v>3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130</v>
      </c>
      <c r="AU318" s="243" t="s">
        <v>83</v>
      </c>
      <c r="AV318" s="13" t="s">
        <v>83</v>
      </c>
      <c r="AW318" s="13" t="s">
        <v>30</v>
      </c>
      <c r="AX318" s="13" t="s">
        <v>81</v>
      </c>
      <c r="AY318" s="243" t="s">
        <v>122</v>
      </c>
    </row>
    <row r="319" s="2" customFormat="1" ht="24.15" customHeight="1">
      <c r="A319" s="39"/>
      <c r="B319" s="40"/>
      <c r="C319" s="219" t="s">
        <v>324</v>
      </c>
      <c r="D319" s="219" t="s">
        <v>124</v>
      </c>
      <c r="E319" s="220" t="s">
        <v>325</v>
      </c>
      <c r="F319" s="221" t="s">
        <v>326</v>
      </c>
      <c r="G319" s="222" t="s">
        <v>127</v>
      </c>
      <c r="H319" s="223">
        <v>13.4</v>
      </c>
      <c r="I319" s="224"/>
      <c r="J319" s="225">
        <f>ROUND(I319*H319,2)</f>
        <v>0</v>
      </c>
      <c r="K319" s="221" t="s">
        <v>138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128</v>
      </c>
      <c r="AT319" s="230" t="s">
        <v>124</v>
      </c>
      <c r="AU319" s="230" t="s">
        <v>83</v>
      </c>
      <c r="AY319" s="18" t="s">
        <v>122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128</v>
      </c>
      <c r="BM319" s="230" t="s">
        <v>327</v>
      </c>
    </row>
    <row r="320" s="15" customFormat="1">
      <c r="A320" s="15"/>
      <c r="B320" s="255"/>
      <c r="C320" s="256"/>
      <c r="D320" s="234" t="s">
        <v>130</v>
      </c>
      <c r="E320" s="257" t="s">
        <v>1</v>
      </c>
      <c r="F320" s="258" t="s">
        <v>140</v>
      </c>
      <c r="G320" s="256"/>
      <c r="H320" s="257" t="s">
        <v>1</v>
      </c>
      <c r="I320" s="259"/>
      <c r="J320" s="256"/>
      <c r="K320" s="256"/>
      <c r="L320" s="260"/>
      <c r="M320" s="261"/>
      <c r="N320" s="262"/>
      <c r="O320" s="262"/>
      <c r="P320" s="262"/>
      <c r="Q320" s="262"/>
      <c r="R320" s="262"/>
      <c r="S320" s="262"/>
      <c r="T320" s="263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4" t="s">
        <v>130</v>
      </c>
      <c r="AU320" s="264" t="s">
        <v>83</v>
      </c>
      <c r="AV320" s="15" t="s">
        <v>81</v>
      </c>
      <c r="AW320" s="15" t="s">
        <v>30</v>
      </c>
      <c r="AX320" s="15" t="s">
        <v>73</v>
      </c>
      <c r="AY320" s="264" t="s">
        <v>122</v>
      </c>
    </row>
    <row r="321" s="13" customFormat="1">
      <c r="A321" s="13"/>
      <c r="B321" s="232"/>
      <c r="C321" s="233"/>
      <c r="D321" s="234" t="s">
        <v>130</v>
      </c>
      <c r="E321" s="235" t="s">
        <v>1</v>
      </c>
      <c r="F321" s="236" t="s">
        <v>328</v>
      </c>
      <c r="G321" s="233"/>
      <c r="H321" s="237">
        <v>12.4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130</v>
      </c>
      <c r="AU321" s="243" t="s">
        <v>83</v>
      </c>
      <c r="AV321" s="13" t="s">
        <v>83</v>
      </c>
      <c r="AW321" s="13" t="s">
        <v>30</v>
      </c>
      <c r="AX321" s="13" t="s">
        <v>73</v>
      </c>
      <c r="AY321" s="243" t="s">
        <v>122</v>
      </c>
    </row>
    <row r="322" s="15" customFormat="1">
      <c r="A322" s="15"/>
      <c r="B322" s="255"/>
      <c r="C322" s="256"/>
      <c r="D322" s="234" t="s">
        <v>130</v>
      </c>
      <c r="E322" s="257" t="s">
        <v>1</v>
      </c>
      <c r="F322" s="258" t="s">
        <v>143</v>
      </c>
      <c r="G322" s="256"/>
      <c r="H322" s="257" t="s">
        <v>1</v>
      </c>
      <c r="I322" s="259"/>
      <c r="J322" s="256"/>
      <c r="K322" s="256"/>
      <c r="L322" s="260"/>
      <c r="M322" s="261"/>
      <c r="N322" s="262"/>
      <c r="O322" s="262"/>
      <c r="P322" s="262"/>
      <c r="Q322" s="262"/>
      <c r="R322" s="262"/>
      <c r="S322" s="262"/>
      <c r="T322" s="263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4" t="s">
        <v>130</v>
      </c>
      <c r="AU322" s="264" t="s">
        <v>83</v>
      </c>
      <c r="AV322" s="15" t="s">
        <v>81</v>
      </c>
      <c r="AW322" s="15" t="s">
        <v>30</v>
      </c>
      <c r="AX322" s="15" t="s">
        <v>73</v>
      </c>
      <c r="AY322" s="264" t="s">
        <v>122</v>
      </c>
    </row>
    <row r="323" s="13" customFormat="1">
      <c r="A323" s="13"/>
      <c r="B323" s="232"/>
      <c r="C323" s="233"/>
      <c r="D323" s="234" t="s">
        <v>130</v>
      </c>
      <c r="E323" s="235" t="s">
        <v>1</v>
      </c>
      <c r="F323" s="236" t="s">
        <v>81</v>
      </c>
      <c r="G323" s="233"/>
      <c r="H323" s="237">
        <v>1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130</v>
      </c>
      <c r="AU323" s="243" t="s">
        <v>83</v>
      </c>
      <c r="AV323" s="13" t="s">
        <v>83</v>
      </c>
      <c r="AW323" s="13" t="s">
        <v>30</v>
      </c>
      <c r="AX323" s="13" t="s">
        <v>73</v>
      </c>
      <c r="AY323" s="243" t="s">
        <v>122</v>
      </c>
    </row>
    <row r="324" s="14" customFormat="1">
      <c r="A324" s="14"/>
      <c r="B324" s="244"/>
      <c r="C324" s="245"/>
      <c r="D324" s="234" t="s">
        <v>130</v>
      </c>
      <c r="E324" s="246" t="s">
        <v>1</v>
      </c>
      <c r="F324" s="247" t="s">
        <v>135</v>
      </c>
      <c r="G324" s="245"/>
      <c r="H324" s="248">
        <v>13.4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130</v>
      </c>
      <c r="AU324" s="254" t="s">
        <v>83</v>
      </c>
      <c r="AV324" s="14" t="s">
        <v>128</v>
      </c>
      <c r="AW324" s="14" t="s">
        <v>30</v>
      </c>
      <c r="AX324" s="14" t="s">
        <v>81</v>
      </c>
      <c r="AY324" s="254" t="s">
        <v>122</v>
      </c>
    </row>
    <row r="325" s="2" customFormat="1" ht="24.15" customHeight="1">
      <c r="A325" s="39"/>
      <c r="B325" s="40"/>
      <c r="C325" s="219" t="s">
        <v>329</v>
      </c>
      <c r="D325" s="219" t="s">
        <v>124</v>
      </c>
      <c r="E325" s="220" t="s">
        <v>330</v>
      </c>
      <c r="F325" s="221" t="s">
        <v>331</v>
      </c>
      <c r="G325" s="222" t="s">
        <v>127</v>
      </c>
      <c r="H325" s="223">
        <v>7.5999999999999996</v>
      </c>
      <c r="I325" s="224"/>
      <c r="J325" s="225">
        <f>ROUND(I325*H325,2)</f>
        <v>0</v>
      </c>
      <c r="K325" s="221" t="s">
        <v>138</v>
      </c>
      <c r="L325" s="45"/>
      <c r="M325" s="226" t="s">
        <v>1</v>
      </c>
      <c r="N325" s="227" t="s">
        <v>38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128</v>
      </c>
      <c r="AT325" s="230" t="s">
        <v>124</v>
      </c>
      <c r="AU325" s="230" t="s">
        <v>83</v>
      </c>
      <c r="AY325" s="18" t="s">
        <v>122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81</v>
      </c>
      <c r="BK325" s="231">
        <f>ROUND(I325*H325,2)</f>
        <v>0</v>
      </c>
      <c r="BL325" s="18" t="s">
        <v>128</v>
      </c>
      <c r="BM325" s="230" t="s">
        <v>332</v>
      </c>
    </row>
    <row r="326" s="13" customFormat="1">
      <c r="A326" s="13"/>
      <c r="B326" s="232"/>
      <c r="C326" s="233"/>
      <c r="D326" s="234" t="s">
        <v>130</v>
      </c>
      <c r="E326" s="235" t="s">
        <v>1</v>
      </c>
      <c r="F326" s="236" t="s">
        <v>333</v>
      </c>
      <c r="G326" s="233"/>
      <c r="H326" s="237">
        <v>7.5999999999999996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130</v>
      </c>
      <c r="AU326" s="243" t="s">
        <v>83</v>
      </c>
      <c r="AV326" s="13" t="s">
        <v>83</v>
      </c>
      <c r="AW326" s="13" t="s">
        <v>30</v>
      </c>
      <c r="AX326" s="13" t="s">
        <v>81</v>
      </c>
      <c r="AY326" s="243" t="s">
        <v>122</v>
      </c>
    </row>
    <row r="327" s="2" customFormat="1" ht="24.15" customHeight="1">
      <c r="A327" s="39"/>
      <c r="B327" s="40"/>
      <c r="C327" s="219" t="s">
        <v>334</v>
      </c>
      <c r="D327" s="219" t="s">
        <v>124</v>
      </c>
      <c r="E327" s="220" t="s">
        <v>335</v>
      </c>
      <c r="F327" s="221" t="s">
        <v>336</v>
      </c>
      <c r="G327" s="222" t="s">
        <v>127</v>
      </c>
      <c r="H327" s="223">
        <v>28.600000000000001</v>
      </c>
      <c r="I327" s="224"/>
      <c r="J327" s="225">
        <f>ROUND(I327*H327,2)</f>
        <v>0</v>
      </c>
      <c r="K327" s="221" t="s">
        <v>138</v>
      </c>
      <c r="L327" s="45"/>
      <c r="M327" s="226" t="s">
        <v>1</v>
      </c>
      <c r="N327" s="227" t="s">
        <v>38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128</v>
      </c>
      <c r="AT327" s="230" t="s">
        <v>124</v>
      </c>
      <c r="AU327" s="230" t="s">
        <v>83</v>
      </c>
      <c r="AY327" s="18" t="s">
        <v>122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81</v>
      </c>
      <c r="BK327" s="231">
        <f>ROUND(I327*H327,2)</f>
        <v>0</v>
      </c>
      <c r="BL327" s="18" t="s">
        <v>128</v>
      </c>
      <c r="BM327" s="230" t="s">
        <v>337</v>
      </c>
    </row>
    <row r="328" s="13" customFormat="1">
      <c r="A328" s="13"/>
      <c r="B328" s="232"/>
      <c r="C328" s="233"/>
      <c r="D328" s="234" t="s">
        <v>130</v>
      </c>
      <c r="E328" s="235" t="s">
        <v>1</v>
      </c>
      <c r="F328" s="236" t="s">
        <v>338</v>
      </c>
      <c r="G328" s="233"/>
      <c r="H328" s="237">
        <v>8.0999999999999996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130</v>
      </c>
      <c r="AU328" s="243" t="s">
        <v>83</v>
      </c>
      <c r="AV328" s="13" t="s">
        <v>83</v>
      </c>
      <c r="AW328" s="13" t="s">
        <v>30</v>
      </c>
      <c r="AX328" s="13" t="s">
        <v>73</v>
      </c>
      <c r="AY328" s="243" t="s">
        <v>122</v>
      </c>
    </row>
    <row r="329" s="13" customFormat="1">
      <c r="A329" s="13"/>
      <c r="B329" s="232"/>
      <c r="C329" s="233"/>
      <c r="D329" s="234" t="s">
        <v>130</v>
      </c>
      <c r="E329" s="235" t="s">
        <v>1</v>
      </c>
      <c r="F329" s="236" t="s">
        <v>339</v>
      </c>
      <c r="G329" s="233"/>
      <c r="H329" s="237">
        <v>11.6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130</v>
      </c>
      <c r="AU329" s="243" t="s">
        <v>83</v>
      </c>
      <c r="AV329" s="13" t="s">
        <v>83</v>
      </c>
      <c r="AW329" s="13" t="s">
        <v>30</v>
      </c>
      <c r="AX329" s="13" t="s">
        <v>73</v>
      </c>
      <c r="AY329" s="243" t="s">
        <v>122</v>
      </c>
    </row>
    <row r="330" s="13" customFormat="1">
      <c r="A330" s="13"/>
      <c r="B330" s="232"/>
      <c r="C330" s="233"/>
      <c r="D330" s="234" t="s">
        <v>130</v>
      </c>
      <c r="E330" s="235" t="s">
        <v>1</v>
      </c>
      <c r="F330" s="236" t="s">
        <v>340</v>
      </c>
      <c r="G330" s="233"/>
      <c r="H330" s="237">
        <v>8.9000000000000004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130</v>
      </c>
      <c r="AU330" s="243" t="s">
        <v>83</v>
      </c>
      <c r="AV330" s="13" t="s">
        <v>83</v>
      </c>
      <c r="AW330" s="13" t="s">
        <v>30</v>
      </c>
      <c r="AX330" s="13" t="s">
        <v>73</v>
      </c>
      <c r="AY330" s="243" t="s">
        <v>122</v>
      </c>
    </row>
    <row r="331" s="14" customFormat="1">
      <c r="A331" s="14"/>
      <c r="B331" s="244"/>
      <c r="C331" s="245"/>
      <c r="D331" s="234" t="s">
        <v>130</v>
      </c>
      <c r="E331" s="246" t="s">
        <v>1</v>
      </c>
      <c r="F331" s="247" t="s">
        <v>135</v>
      </c>
      <c r="G331" s="245"/>
      <c r="H331" s="248">
        <v>28.600000000000001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130</v>
      </c>
      <c r="AU331" s="254" t="s">
        <v>83</v>
      </c>
      <c r="AV331" s="14" t="s">
        <v>128</v>
      </c>
      <c r="AW331" s="14" t="s">
        <v>30</v>
      </c>
      <c r="AX331" s="14" t="s">
        <v>81</v>
      </c>
      <c r="AY331" s="254" t="s">
        <v>122</v>
      </c>
    </row>
    <row r="332" s="2" customFormat="1" ht="24.15" customHeight="1">
      <c r="A332" s="39"/>
      <c r="B332" s="40"/>
      <c r="C332" s="219" t="s">
        <v>341</v>
      </c>
      <c r="D332" s="219" t="s">
        <v>124</v>
      </c>
      <c r="E332" s="220" t="s">
        <v>342</v>
      </c>
      <c r="F332" s="221" t="s">
        <v>343</v>
      </c>
      <c r="G332" s="222" t="s">
        <v>127</v>
      </c>
      <c r="H332" s="223">
        <v>207</v>
      </c>
      <c r="I332" s="224"/>
      <c r="J332" s="225">
        <f>ROUND(I332*H332,2)</f>
        <v>0</v>
      </c>
      <c r="K332" s="221" t="s">
        <v>138</v>
      </c>
      <c r="L332" s="45"/>
      <c r="M332" s="226" t="s">
        <v>1</v>
      </c>
      <c r="N332" s="227" t="s">
        <v>38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128</v>
      </c>
      <c r="AT332" s="230" t="s">
        <v>124</v>
      </c>
      <c r="AU332" s="230" t="s">
        <v>83</v>
      </c>
      <c r="AY332" s="18" t="s">
        <v>122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81</v>
      </c>
      <c r="BK332" s="231">
        <f>ROUND(I332*H332,2)</f>
        <v>0</v>
      </c>
      <c r="BL332" s="18" t="s">
        <v>128</v>
      </c>
      <c r="BM332" s="230" t="s">
        <v>344</v>
      </c>
    </row>
    <row r="333" s="15" customFormat="1">
      <c r="A333" s="15"/>
      <c r="B333" s="255"/>
      <c r="C333" s="256"/>
      <c r="D333" s="234" t="s">
        <v>130</v>
      </c>
      <c r="E333" s="257" t="s">
        <v>1</v>
      </c>
      <c r="F333" s="258" t="s">
        <v>140</v>
      </c>
      <c r="G333" s="256"/>
      <c r="H333" s="257" t="s">
        <v>1</v>
      </c>
      <c r="I333" s="259"/>
      <c r="J333" s="256"/>
      <c r="K333" s="256"/>
      <c r="L333" s="260"/>
      <c r="M333" s="261"/>
      <c r="N333" s="262"/>
      <c r="O333" s="262"/>
      <c r="P333" s="262"/>
      <c r="Q333" s="262"/>
      <c r="R333" s="262"/>
      <c r="S333" s="262"/>
      <c r="T333" s="263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4" t="s">
        <v>130</v>
      </c>
      <c r="AU333" s="264" t="s">
        <v>83</v>
      </c>
      <c r="AV333" s="15" t="s">
        <v>81</v>
      </c>
      <c r="AW333" s="15" t="s">
        <v>30</v>
      </c>
      <c r="AX333" s="15" t="s">
        <v>73</v>
      </c>
      <c r="AY333" s="264" t="s">
        <v>122</v>
      </c>
    </row>
    <row r="334" s="13" customFormat="1">
      <c r="A334" s="13"/>
      <c r="B334" s="232"/>
      <c r="C334" s="233"/>
      <c r="D334" s="234" t="s">
        <v>130</v>
      </c>
      <c r="E334" s="235" t="s">
        <v>1</v>
      </c>
      <c r="F334" s="236" t="s">
        <v>345</v>
      </c>
      <c r="G334" s="233"/>
      <c r="H334" s="237">
        <v>207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130</v>
      </c>
      <c r="AU334" s="243" t="s">
        <v>83</v>
      </c>
      <c r="AV334" s="13" t="s">
        <v>83</v>
      </c>
      <c r="AW334" s="13" t="s">
        <v>30</v>
      </c>
      <c r="AX334" s="13" t="s">
        <v>81</v>
      </c>
      <c r="AY334" s="243" t="s">
        <v>122</v>
      </c>
    </row>
    <row r="335" s="2" customFormat="1" ht="16.5" customHeight="1">
      <c r="A335" s="39"/>
      <c r="B335" s="40"/>
      <c r="C335" s="219" t="s">
        <v>346</v>
      </c>
      <c r="D335" s="219" t="s">
        <v>124</v>
      </c>
      <c r="E335" s="220" t="s">
        <v>347</v>
      </c>
      <c r="F335" s="221" t="s">
        <v>348</v>
      </c>
      <c r="G335" s="222" t="s">
        <v>280</v>
      </c>
      <c r="H335" s="223">
        <v>5</v>
      </c>
      <c r="I335" s="224"/>
      <c r="J335" s="225">
        <f>ROUND(I335*H335,2)</f>
        <v>0</v>
      </c>
      <c r="K335" s="221" t="s">
        <v>138</v>
      </c>
      <c r="L335" s="45"/>
      <c r="M335" s="226" t="s">
        <v>1</v>
      </c>
      <c r="N335" s="227" t="s">
        <v>38</v>
      </c>
      <c r="O335" s="92"/>
      <c r="P335" s="228">
        <f>O335*H335</f>
        <v>0</v>
      </c>
      <c r="Q335" s="228">
        <v>0.00024000000000000001</v>
      </c>
      <c r="R335" s="228">
        <f>Q335*H335</f>
        <v>0.0012000000000000001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128</v>
      </c>
      <c r="AT335" s="230" t="s">
        <v>124</v>
      </c>
      <c r="AU335" s="230" t="s">
        <v>83</v>
      </c>
      <c r="AY335" s="18" t="s">
        <v>122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81</v>
      </c>
      <c r="BK335" s="231">
        <f>ROUND(I335*H335,2)</f>
        <v>0</v>
      </c>
      <c r="BL335" s="18" t="s">
        <v>128</v>
      </c>
      <c r="BM335" s="230" t="s">
        <v>349</v>
      </c>
    </row>
    <row r="336" s="13" customFormat="1">
      <c r="A336" s="13"/>
      <c r="B336" s="232"/>
      <c r="C336" s="233"/>
      <c r="D336" s="234" t="s">
        <v>130</v>
      </c>
      <c r="E336" s="235" t="s">
        <v>1</v>
      </c>
      <c r="F336" s="236" t="s">
        <v>350</v>
      </c>
      <c r="G336" s="233"/>
      <c r="H336" s="237">
        <v>4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130</v>
      </c>
      <c r="AU336" s="243" t="s">
        <v>83</v>
      </c>
      <c r="AV336" s="13" t="s">
        <v>83</v>
      </c>
      <c r="AW336" s="13" t="s">
        <v>30</v>
      </c>
      <c r="AX336" s="13" t="s">
        <v>73</v>
      </c>
      <c r="AY336" s="243" t="s">
        <v>122</v>
      </c>
    </row>
    <row r="337" s="13" customFormat="1">
      <c r="A337" s="13"/>
      <c r="B337" s="232"/>
      <c r="C337" s="233"/>
      <c r="D337" s="234" t="s">
        <v>130</v>
      </c>
      <c r="E337" s="235" t="s">
        <v>1</v>
      </c>
      <c r="F337" s="236" t="s">
        <v>284</v>
      </c>
      <c r="G337" s="233"/>
      <c r="H337" s="237">
        <v>1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130</v>
      </c>
      <c r="AU337" s="243" t="s">
        <v>83</v>
      </c>
      <c r="AV337" s="13" t="s">
        <v>83</v>
      </c>
      <c r="AW337" s="13" t="s">
        <v>30</v>
      </c>
      <c r="AX337" s="13" t="s">
        <v>73</v>
      </c>
      <c r="AY337" s="243" t="s">
        <v>122</v>
      </c>
    </row>
    <row r="338" s="14" customFormat="1">
      <c r="A338" s="14"/>
      <c r="B338" s="244"/>
      <c r="C338" s="245"/>
      <c r="D338" s="234" t="s">
        <v>130</v>
      </c>
      <c r="E338" s="246" t="s">
        <v>1</v>
      </c>
      <c r="F338" s="247" t="s">
        <v>135</v>
      </c>
      <c r="G338" s="245"/>
      <c r="H338" s="248">
        <v>5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130</v>
      </c>
      <c r="AU338" s="254" t="s">
        <v>83</v>
      </c>
      <c r="AV338" s="14" t="s">
        <v>128</v>
      </c>
      <c r="AW338" s="14" t="s">
        <v>30</v>
      </c>
      <c r="AX338" s="14" t="s">
        <v>81</v>
      </c>
      <c r="AY338" s="254" t="s">
        <v>122</v>
      </c>
    </row>
    <row r="339" s="2" customFormat="1" ht="16.5" customHeight="1">
      <c r="A339" s="39"/>
      <c r="B339" s="40"/>
      <c r="C339" s="219" t="s">
        <v>351</v>
      </c>
      <c r="D339" s="219" t="s">
        <v>124</v>
      </c>
      <c r="E339" s="220" t="s">
        <v>352</v>
      </c>
      <c r="F339" s="221" t="s">
        <v>353</v>
      </c>
      <c r="G339" s="222" t="s">
        <v>280</v>
      </c>
      <c r="H339" s="223">
        <v>1</v>
      </c>
      <c r="I339" s="224"/>
      <c r="J339" s="225">
        <f>ROUND(I339*H339,2)</f>
        <v>0</v>
      </c>
      <c r="K339" s="221" t="s">
        <v>138</v>
      </c>
      <c r="L339" s="45"/>
      <c r="M339" s="226" t="s">
        <v>1</v>
      </c>
      <c r="N339" s="227" t="s">
        <v>38</v>
      </c>
      <c r="O339" s="92"/>
      <c r="P339" s="228">
        <f>O339*H339</f>
        <v>0</v>
      </c>
      <c r="Q339" s="228">
        <v>0.00038000000000000002</v>
      </c>
      <c r="R339" s="228">
        <f>Q339*H339</f>
        <v>0.00038000000000000002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128</v>
      </c>
      <c r="AT339" s="230" t="s">
        <v>124</v>
      </c>
      <c r="AU339" s="230" t="s">
        <v>83</v>
      </c>
      <c r="AY339" s="18" t="s">
        <v>122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81</v>
      </c>
      <c r="BK339" s="231">
        <f>ROUND(I339*H339,2)</f>
        <v>0</v>
      </c>
      <c r="BL339" s="18" t="s">
        <v>128</v>
      </c>
      <c r="BM339" s="230" t="s">
        <v>354</v>
      </c>
    </row>
    <row r="340" s="13" customFormat="1">
      <c r="A340" s="13"/>
      <c r="B340" s="232"/>
      <c r="C340" s="233"/>
      <c r="D340" s="234" t="s">
        <v>130</v>
      </c>
      <c r="E340" s="235" t="s">
        <v>1</v>
      </c>
      <c r="F340" s="236" t="s">
        <v>295</v>
      </c>
      <c r="G340" s="233"/>
      <c r="H340" s="237">
        <v>1</v>
      </c>
      <c r="I340" s="238"/>
      <c r="J340" s="233"/>
      <c r="K340" s="233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130</v>
      </c>
      <c r="AU340" s="243" t="s">
        <v>83</v>
      </c>
      <c r="AV340" s="13" t="s">
        <v>83</v>
      </c>
      <c r="AW340" s="13" t="s">
        <v>30</v>
      </c>
      <c r="AX340" s="13" t="s">
        <v>81</v>
      </c>
      <c r="AY340" s="243" t="s">
        <v>122</v>
      </c>
    </row>
    <row r="341" s="2" customFormat="1" ht="16.5" customHeight="1">
      <c r="A341" s="39"/>
      <c r="B341" s="40"/>
      <c r="C341" s="219" t="s">
        <v>355</v>
      </c>
      <c r="D341" s="219" t="s">
        <v>124</v>
      </c>
      <c r="E341" s="220" t="s">
        <v>356</v>
      </c>
      <c r="F341" s="221" t="s">
        <v>357</v>
      </c>
      <c r="G341" s="222" t="s">
        <v>280</v>
      </c>
      <c r="H341" s="223">
        <v>1</v>
      </c>
      <c r="I341" s="224"/>
      <c r="J341" s="225">
        <f>ROUND(I341*H341,2)</f>
        <v>0</v>
      </c>
      <c r="K341" s="221" t="s">
        <v>138</v>
      </c>
      <c r="L341" s="45"/>
      <c r="M341" s="226" t="s">
        <v>1</v>
      </c>
      <c r="N341" s="227" t="s">
        <v>38</v>
      </c>
      <c r="O341" s="92"/>
      <c r="P341" s="228">
        <f>O341*H341</f>
        <v>0</v>
      </c>
      <c r="Q341" s="228">
        <v>0.0016299999999999999</v>
      </c>
      <c r="R341" s="228">
        <f>Q341*H341</f>
        <v>0.0016299999999999999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128</v>
      </c>
      <c r="AT341" s="230" t="s">
        <v>124</v>
      </c>
      <c r="AU341" s="230" t="s">
        <v>83</v>
      </c>
      <c r="AY341" s="18" t="s">
        <v>122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81</v>
      </c>
      <c r="BK341" s="231">
        <f>ROUND(I341*H341,2)</f>
        <v>0</v>
      </c>
      <c r="BL341" s="18" t="s">
        <v>128</v>
      </c>
      <c r="BM341" s="230" t="s">
        <v>358</v>
      </c>
    </row>
    <row r="342" s="13" customFormat="1">
      <c r="A342" s="13"/>
      <c r="B342" s="232"/>
      <c r="C342" s="233"/>
      <c r="D342" s="234" t="s">
        <v>130</v>
      </c>
      <c r="E342" s="235" t="s">
        <v>1</v>
      </c>
      <c r="F342" s="236" t="s">
        <v>295</v>
      </c>
      <c r="G342" s="233"/>
      <c r="H342" s="237">
        <v>1</v>
      </c>
      <c r="I342" s="238"/>
      <c r="J342" s="233"/>
      <c r="K342" s="233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130</v>
      </c>
      <c r="AU342" s="243" t="s">
        <v>83</v>
      </c>
      <c r="AV342" s="13" t="s">
        <v>83</v>
      </c>
      <c r="AW342" s="13" t="s">
        <v>30</v>
      </c>
      <c r="AX342" s="13" t="s">
        <v>81</v>
      </c>
      <c r="AY342" s="243" t="s">
        <v>122</v>
      </c>
    </row>
    <row r="343" s="2" customFormat="1" ht="24.15" customHeight="1">
      <c r="A343" s="39"/>
      <c r="B343" s="40"/>
      <c r="C343" s="219" t="s">
        <v>359</v>
      </c>
      <c r="D343" s="219" t="s">
        <v>124</v>
      </c>
      <c r="E343" s="220" t="s">
        <v>360</v>
      </c>
      <c r="F343" s="221" t="s">
        <v>361</v>
      </c>
      <c r="G343" s="222" t="s">
        <v>280</v>
      </c>
      <c r="H343" s="223">
        <v>5</v>
      </c>
      <c r="I343" s="224"/>
      <c r="J343" s="225">
        <f>ROUND(I343*H343,2)</f>
        <v>0</v>
      </c>
      <c r="K343" s="221" t="s">
        <v>138</v>
      </c>
      <c r="L343" s="45"/>
      <c r="M343" s="226" t="s">
        <v>1</v>
      </c>
      <c r="N343" s="227" t="s">
        <v>38</v>
      </c>
      <c r="O343" s="92"/>
      <c r="P343" s="228">
        <f>O343*H343</f>
        <v>0</v>
      </c>
      <c r="Q343" s="228">
        <v>0.00016000000000000001</v>
      </c>
      <c r="R343" s="228">
        <f>Q343*H343</f>
        <v>0.00080000000000000004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128</v>
      </c>
      <c r="AT343" s="230" t="s">
        <v>124</v>
      </c>
      <c r="AU343" s="230" t="s">
        <v>83</v>
      </c>
      <c r="AY343" s="18" t="s">
        <v>122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81</v>
      </c>
      <c r="BK343" s="231">
        <f>ROUND(I343*H343,2)</f>
        <v>0</v>
      </c>
      <c r="BL343" s="18" t="s">
        <v>128</v>
      </c>
      <c r="BM343" s="230" t="s">
        <v>362</v>
      </c>
    </row>
    <row r="344" s="13" customFormat="1">
      <c r="A344" s="13"/>
      <c r="B344" s="232"/>
      <c r="C344" s="233"/>
      <c r="D344" s="234" t="s">
        <v>130</v>
      </c>
      <c r="E344" s="235" t="s">
        <v>1</v>
      </c>
      <c r="F344" s="236" t="s">
        <v>350</v>
      </c>
      <c r="G344" s="233"/>
      <c r="H344" s="237">
        <v>4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130</v>
      </c>
      <c r="AU344" s="243" t="s">
        <v>83</v>
      </c>
      <c r="AV344" s="13" t="s">
        <v>83</v>
      </c>
      <c r="AW344" s="13" t="s">
        <v>30</v>
      </c>
      <c r="AX344" s="13" t="s">
        <v>73</v>
      </c>
      <c r="AY344" s="243" t="s">
        <v>122</v>
      </c>
    </row>
    <row r="345" s="13" customFormat="1">
      <c r="A345" s="13"/>
      <c r="B345" s="232"/>
      <c r="C345" s="233"/>
      <c r="D345" s="234" t="s">
        <v>130</v>
      </c>
      <c r="E345" s="235" t="s">
        <v>1</v>
      </c>
      <c r="F345" s="236" t="s">
        <v>284</v>
      </c>
      <c r="G345" s="233"/>
      <c r="H345" s="237">
        <v>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130</v>
      </c>
      <c r="AU345" s="243" t="s">
        <v>83</v>
      </c>
      <c r="AV345" s="13" t="s">
        <v>83</v>
      </c>
      <c r="AW345" s="13" t="s">
        <v>30</v>
      </c>
      <c r="AX345" s="13" t="s">
        <v>73</v>
      </c>
      <c r="AY345" s="243" t="s">
        <v>122</v>
      </c>
    </row>
    <row r="346" s="14" customFormat="1">
      <c r="A346" s="14"/>
      <c r="B346" s="244"/>
      <c r="C346" s="245"/>
      <c r="D346" s="234" t="s">
        <v>130</v>
      </c>
      <c r="E346" s="246" t="s">
        <v>1</v>
      </c>
      <c r="F346" s="247" t="s">
        <v>135</v>
      </c>
      <c r="G346" s="245"/>
      <c r="H346" s="248">
        <v>5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130</v>
      </c>
      <c r="AU346" s="254" t="s">
        <v>83</v>
      </c>
      <c r="AV346" s="14" t="s">
        <v>128</v>
      </c>
      <c r="AW346" s="14" t="s">
        <v>30</v>
      </c>
      <c r="AX346" s="14" t="s">
        <v>81</v>
      </c>
      <c r="AY346" s="254" t="s">
        <v>122</v>
      </c>
    </row>
    <row r="347" s="2" customFormat="1" ht="24.15" customHeight="1">
      <c r="A347" s="39"/>
      <c r="B347" s="40"/>
      <c r="C347" s="219" t="s">
        <v>363</v>
      </c>
      <c r="D347" s="219" t="s">
        <v>124</v>
      </c>
      <c r="E347" s="220" t="s">
        <v>364</v>
      </c>
      <c r="F347" s="221" t="s">
        <v>365</v>
      </c>
      <c r="G347" s="222" t="s">
        <v>280</v>
      </c>
      <c r="H347" s="223">
        <v>1</v>
      </c>
      <c r="I347" s="224"/>
      <c r="J347" s="225">
        <f>ROUND(I347*H347,2)</f>
        <v>0</v>
      </c>
      <c r="K347" s="221" t="s">
        <v>138</v>
      </c>
      <c r="L347" s="45"/>
      <c r="M347" s="226" t="s">
        <v>1</v>
      </c>
      <c r="N347" s="227" t="s">
        <v>38</v>
      </c>
      <c r="O347" s="92"/>
      <c r="P347" s="228">
        <f>O347*H347</f>
        <v>0</v>
      </c>
      <c r="Q347" s="228">
        <v>0.00024000000000000001</v>
      </c>
      <c r="R347" s="228">
        <f>Q347*H347</f>
        <v>0.00024000000000000001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128</v>
      </c>
      <c r="AT347" s="230" t="s">
        <v>124</v>
      </c>
      <c r="AU347" s="230" t="s">
        <v>83</v>
      </c>
      <c r="AY347" s="18" t="s">
        <v>122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81</v>
      </c>
      <c r="BK347" s="231">
        <f>ROUND(I347*H347,2)</f>
        <v>0</v>
      </c>
      <c r="BL347" s="18" t="s">
        <v>128</v>
      </c>
      <c r="BM347" s="230" t="s">
        <v>366</v>
      </c>
    </row>
    <row r="348" s="2" customFormat="1" ht="24.15" customHeight="1">
      <c r="A348" s="39"/>
      <c r="B348" s="40"/>
      <c r="C348" s="219" t="s">
        <v>367</v>
      </c>
      <c r="D348" s="219" t="s">
        <v>124</v>
      </c>
      <c r="E348" s="220" t="s">
        <v>368</v>
      </c>
      <c r="F348" s="221" t="s">
        <v>369</v>
      </c>
      <c r="G348" s="222" t="s">
        <v>280</v>
      </c>
      <c r="H348" s="223">
        <v>1</v>
      </c>
      <c r="I348" s="224"/>
      <c r="J348" s="225">
        <f>ROUND(I348*H348,2)</f>
        <v>0</v>
      </c>
      <c r="K348" s="221" t="s">
        <v>138</v>
      </c>
      <c r="L348" s="45"/>
      <c r="M348" s="226" t="s">
        <v>1</v>
      </c>
      <c r="N348" s="227" t="s">
        <v>38</v>
      </c>
      <c r="O348" s="92"/>
      <c r="P348" s="228">
        <f>O348*H348</f>
        <v>0</v>
      </c>
      <c r="Q348" s="228">
        <v>0.00060999999999999997</v>
      </c>
      <c r="R348" s="228">
        <f>Q348*H348</f>
        <v>0.00060999999999999997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128</v>
      </c>
      <c r="AT348" s="230" t="s">
        <v>124</v>
      </c>
      <c r="AU348" s="230" t="s">
        <v>83</v>
      </c>
      <c r="AY348" s="18" t="s">
        <v>122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81</v>
      </c>
      <c r="BK348" s="231">
        <f>ROUND(I348*H348,2)</f>
        <v>0</v>
      </c>
      <c r="BL348" s="18" t="s">
        <v>128</v>
      </c>
      <c r="BM348" s="230" t="s">
        <v>370</v>
      </c>
    </row>
    <row r="349" s="2" customFormat="1" ht="21.75" customHeight="1">
      <c r="A349" s="39"/>
      <c r="B349" s="40"/>
      <c r="C349" s="219" t="s">
        <v>371</v>
      </c>
      <c r="D349" s="219" t="s">
        <v>124</v>
      </c>
      <c r="E349" s="220" t="s">
        <v>372</v>
      </c>
      <c r="F349" s="221" t="s">
        <v>373</v>
      </c>
      <c r="G349" s="222" t="s">
        <v>280</v>
      </c>
      <c r="H349" s="223">
        <v>2</v>
      </c>
      <c r="I349" s="224"/>
      <c r="J349" s="225">
        <f>ROUND(I349*H349,2)</f>
        <v>0</v>
      </c>
      <c r="K349" s="221" t="s">
        <v>138</v>
      </c>
      <c r="L349" s="45"/>
      <c r="M349" s="226" t="s">
        <v>1</v>
      </c>
      <c r="N349" s="227" t="s">
        <v>38</v>
      </c>
      <c r="O349" s="92"/>
      <c r="P349" s="228">
        <f>O349*H349</f>
        <v>0</v>
      </c>
      <c r="Q349" s="228">
        <v>0.0016199999999999999</v>
      </c>
      <c r="R349" s="228">
        <f>Q349*H349</f>
        <v>0.0032399999999999998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128</v>
      </c>
      <c r="AT349" s="230" t="s">
        <v>124</v>
      </c>
      <c r="AU349" s="230" t="s">
        <v>83</v>
      </c>
      <c r="AY349" s="18" t="s">
        <v>122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81</v>
      </c>
      <c r="BK349" s="231">
        <f>ROUND(I349*H349,2)</f>
        <v>0</v>
      </c>
      <c r="BL349" s="18" t="s">
        <v>128</v>
      </c>
      <c r="BM349" s="230" t="s">
        <v>374</v>
      </c>
    </row>
    <row r="350" s="13" customFormat="1">
      <c r="A350" s="13"/>
      <c r="B350" s="232"/>
      <c r="C350" s="233"/>
      <c r="D350" s="234" t="s">
        <v>130</v>
      </c>
      <c r="E350" s="235" t="s">
        <v>1</v>
      </c>
      <c r="F350" s="236" t="s">
        <v>295</v>
      </c>
      <c r="G350" s="233"/>
      <c r="H350" s="237">
        <v>1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130</v>
      </c>
      <c r="AU350" s="243" t="s">
        <v>83</v>
      </c>
      <c r="AV350" s="13" t="s">
        <v>83</v>
      </c>
      <c r="AW350" s="13" t="s">
        <v>30</v>
      </c>
      <c r="AX350" s="13" t="s">
        <v>73</v>
      </c>
      <c r="AY350" s="243" t="s">
        <v>122</v>
      </c>
    </row>
    <row r="351" s="13" customFormat="1">
      <c r="A351" s="13"/>
      <c r="B351" s="232"/>
      <c r="C351" s="233"/>
      <c r="D351" s="234" t="s">
        <v>130</v>
      </c>
      <c r="E351" s="235" t="s">
        <v>1</v>
      </c>
      <c r="F351" s="236" t="s">
        <v>284</v>
      </c>
      <c r="G351" s="233"/>
      <c r="H351" s="237">
        <v>1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130</v>
      </c>
      <c r="AU351" s="243" t="s">
        <v>83</v>
      </c>
      <c r="AV351" s="13" t="s">
        <v>83</v>
      </c>
      <c r="AW351" s="13" t="s">
        <v>30</v>
      </c>
      <c r="AX351" s="13" t="s">
        <v>73</v>
      </c>
      <c r="AY351" s="243" t="s">
        <v>122</v>
      </c>
    </row>
    <row r="352" s="14" customFormat="1">
      <c r="A352" s="14"/>
      <c r="B352" s="244"/>
      <c r="C352" s="245"/>
      <c r="D352" s="234" t="s">
        <v>130</v>
      </c>
      <c r="E352" s="246" t="s">
        <v>1</v>
      </c>
      <c r="F352" s="247" t="s">
        <v>135</v>
      </c>
      <c r="G352" s="245"/>
      <c r="H352" s="248">
        <v>2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130</v>
      </c>
      <c r="AU352" s="254" t="s">
        <v>83</v>
      </c>
      <c r="AV352" s="14" t="s">
        <v>128</v>
      </c>
      <c r="AW352" s="14" t="s">
        <v>30</v>
      </c>
      <c r="AX352" s="14" t="s">
        <v>81</v>
      </c>
      <c r="AY352" s="254" t="s">
        <v>122</v>
      </c>
    </row>
    <row r="353" s="2" customFormat="1" ht="16.5" customHeight="1">
      <c r="A353" s="39"/>
      <c r="B353" s="40"/>
      <c r="C353" s="219" t="s">
        <v>375</v>
      </c>
      <c r="D353" s="219" t="s">
        <v>124</v>
      </c>
      <c r="E353" s="220" t="s">
        <v>376</v>
      </c>
      <c r="F353" s="221" t="s">
        <v>377</v>
      </c>
      <c r="G353" s="222" t="s">
        <v>280</v>
      </c>
      <c r="H353" s="223">
        <v>2</v>
      </c>
      <c r="I353" s="224"/>
      <c r="J353" s="225">
        <f>ROUND(I353*H353,2)</f>
        <v>0</v>
      </c>
      <c r="K353" s="221" t="s">
        <v>138</v>
      </c>
      <c r="L353" s="45"/>
      <c r="M353" s="226" t="s">
        <v>1</v>
      </c>
      <c r="N353" s="227" t="s">
        <v>38</v>
      </c>
      <c r="O353" s="92"/>
      <c r="P353" s="228">
        <f>O353*H353</f>
        <v>0</v>
      </c>
      <c r="Q353" s="228">
        <v>0.0013600000000000001</v>
      </c>
      <c r="R353" s="228">
        <f>Q353*H353</f>
        <v>0.0027200000000000002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128</v>
      </c>
      <c r="AT353" s="230" t="s">
        <v>124</v>
      </c>
      <c r="AU353" s="230" t="s">
        <v>83</v>
      </c>
      <c r="AY353" s="18" t="s">
        <v>122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81</v>
      </c>
      <c r="BK353" s="231">
        <f>ROUND(I353*H353,2)</f>
        <v>0</v>
      </c>
      <c r="BL353" s="18" t="s">
        <v>128</v>
      </c>
      <c r="BM353" s="230" t="s">
        <v>378</v>
      </c>
    </row>
    <row r="354" s="13" customFormat="1">
      <c r="A354" s="13"/>
      <c r="B354" s="232"/>
      <c r="C354" s="233"/>
      <c r="D354" s="234" t="s">
        <v>130</v>
      </c>
      <c r="E354" s="235" t="s">
        <v>1</v>
      </c>
      <c r="F354" s="236" t="s">
        <v>295</v>
      </c>
      <c r="G354" s="233"/>
      <c r="H354" s="237">
        <v>1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130</v>
      </c>
      <c r="AU354" s="243" t="s">
        <v>83</v>
      </c>
      <c r="AV354" s="13" t="s">
        <v>83</v>
      </c>
      <c r="AW354" s="13" t="s">
        <v>30</v>
      </c>
      <c r="AX354" s="13" t="s">
        <v>73</v>
      </c>
      <c r="AY354" s="243" t="s">
        <v>122</v>
      </c>
    </row>
    <row r="355" s="13" customFormat="1">
      <c r="A355" s="13"/>
      <c r="B355" s="232"/>
      <c r="C355" s="233"/>
      <c r="D355" s="234" t="s">
        <v>130</v>
      </c>
      <c r="E355" s="235" t="s">
        <v>1</v>
      </c>
      <c r="F355" s="236" t="s">
        <v>379</v>
      </c>
      <c r="G355" s="233"/>
      <c r="H355" s="237">
        <v>1</v>
      </c>
      <c r="I355" s="238"/>
      <c r="J355" s="233"/>
      <c r="K355" s="233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130</v>
      </c>
      <c r="AU355" s="243" t="s">
        <v>83</v>
      </c>
      <c r="AV355" s="13" t="s">
        <v>83</v>
      </c>
      <c r="AW355" s="13" t="s">
        <v>30</v>
      </c>
      <c r="AX355" s="13" t="s">
        <v>73</v>
      </c>
      <c r="AY355" s="243" t="s">
        <v>122</v>
      </c>
    </row>
    <row r="356" s="14" customFormat="1">
      <c r="A356" s="14"/>
      <c r="B356" s="244"/>
      <c r="C356" s="245"/>
      <c r="D356" s="234" t="s">
        <v>130</v>
      </c>
      <c r="E356" s="246" t="s">
        <v>1</v>
      </c>
      <c r="F356" s="247" t="s">
        <v>135</v>
      </c>
      <c r="G356" s="245"/>
      <c r="H356" s="248">
        <v>2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130</v>
      </c>
      <c r="AU356" s="254" t="s">
        <v>83</v>
      </c>
      <c r="AV356" s="14" t="s">
        <v>128</v>
      </c>
      <c r="AW356" s="14" t="s">
        <v>30</v>
      </c>
      <c r="AX356" s="14" t="s">
        <v>81</v>
      </c>
      <c r="AY356" s="254" t="s">
        <v>122</v>
      </c>
    </row>
    <row r="357" s="2" customFormat="1" ht="21.75" customHeight="1">
      <c r="A357" s="39"/>
      <c r="B357" s="40"/>
      <c r="C357" s="219" t="s">
        <v>380</v>
      </c>
      <c r="D357" s="219" t="s">
        <v>124</v>
      </c>
      <c r="E357" s="220" t="s">
        <v>381</v>
      </c>
      <c r="F357" s="221" t="s">
        <v>382</v>
      </c>
      <c r="G357" s="222" t="s">
        <v>280</v>
      </c>
      <c r="H357" s="223">
        <v>3</v>
      </c>
      <c r="I357" s="224"/>
      <c r="J357" s="225">
        <f>ROUND(I357*H357,2)</f>
        <v>0</v>
      </c>
      <c r="K357" s="221" t="s">
        <v>138</v>
      </c>
      <c r="L357" s="45"/>
      <c r="M357" s="226" t="s">
        <v>1</v>
      </c>
      <c r="N357" s="227" t="s">
        <v>38</v>
      </c>
      <c r="O357" s="92"/>
      <c r="P357" s="228">
        <f>O357*H357</f>
        <v>0</v>
      </c>
      <c r="Q357" s="228">
        <v>0.00165</v>
      </c>
      <c r="R357" s="228">
        <f>Q357*H357</f>
        <v>0.0049499999999999995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128</v>
      </c>
      <c r="AT357" s="230" t="s">
        <v>124</v>
      </c>
      <c r="AU357" s="230" t="s">
        <v>83</v>
      </c>
      <c r="AY357" s="18" t="s">
        <v>122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81</v>
      </c>
      <c r="BK357" s="231">
        <f>ROUND(I357*H357,2)</f>
        <v>0</v>
      </c>
      <c r="BL357" s="18" t="s">
        <v>128</v>
      </c>
      <c r="BM357" s="230" t="s">
        <v>383</v>
      </c>
    </row>
    <row r="358" s="13" customFormat="1">
      <c r="A358" s="13"/>
      <c r="B358" s="232"/>
      <c r="C358" s="233"/>
      <c r="D358" s="234" t="s">
        <v>130</v>
      </c>
      <c r="E358" s="235" t="s">
        <v>1</v>
      </c>
      <c r="F358" s="236" t="s">
        <v>284</v>
      </c>
      <c r="G358" s="233"/>
      <c r="H358" s="237">
        <v>1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130</v>
      </c>
      <c r="AU358" s="243" t="s">
        <v>83</v>
      </c>
      <c r="AV358" s="13" t="s">
        <v>83</v>
      </c>
      <c r="AW358" s="13" t="s">
        <v>30</v>
      </c>
      <c r="AX358" s="13" t="s">
        <v>73</v>
      </c>
      <c r="AY358" s="243" t="s">
        <v>122</v>
      </c>
    </row>
    <row r="359" s="13" customFormat="1">
      <c r="A359" s="13"/>
      <c r="B359" s="232"/>
      <c r="C359" s="233"/>
      <c r="D359" s="234" t="s">
        <v>130</v>
      </c>
      <c r="E359" s="235" t="s">
        <v>1</v>
      </c>
      <c r="F359" s="236" t="s">
        <v>304</v>
      </c>
      <c r="G359" s="233"/>
      <c r="H359" s="237">
        <v>1</v>
      </c>
      <c r="I359" s="238"/>
      <c r="J359" s="233"/>
      <c r="K359" s="233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130</v>
      </c>
      <c r="AU359" s="243" t="s">
        <v>83</v>
      </c>
      <c r="AV359" s="13" t="s">
        <v>83</v>
      </c>
      <c r="AW359" s="13" t="s">
        <v>30</v>
      </c>
      <c r="AX359" s="13" t="s">
        <v>73</v>
      </c>
      <c r="AY359" s="243" t="s">
        <v>122</v>
      </c>
    </row>
    <row r="360" s="13" customFormat="1">
      <c r="A360" s="13"/>
      <c r="B360" s="232"/>
      <c r="C360" s="233"/>
      <c r="D360" s="234" t="s">
        <v>130</v>
      </c>
      <c r="E360" s="235" t="s">
        <v>1</v>
      </c>
      <c r="F360" s="236" t="s">
        <v>384</v>
      </c>
      <c r="G360" s="233"/>
      <c r="H360" s="237">
        <v>1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130</v>
      </c>
      <c r="AU360" s="243" t="s">
        <v>83</v>
      </c>
      <c r="AV360" s="13" t="s">
        <v>83</v>
      </c>
      <c r="AW360" s="13" t="s">
        <v>30</v>
      </c>
      <c r="AX360" s="13" t="s">
        <v>73</v>
      </c>
      <c r="AY360" s="243" t="s">
        <v>122</v>
      </c>
    </row>
    <row r="361" s="14" customFormat="1">
      <c r="A361" s="14"/>
      <c r="B361" s="244"/>
      <c r="C361" s="245"/>
      <c r="D361" s="234" t="s">
        <v>130</v>
      </c>
      <c r="E361" s="246" t="s">
        <v>1</v>
      </c>
      <c r="F361" s="247" t="s">
        <v>135</v>
      </c>
      <c r="G361" s="245"/>
      <c r="H361" s="248">
        <v>3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130</v>
      </c>
      <c r="AU361" s="254" t="s">
        <v>83</v>
      </c>
      <c r="AV361" s="14" t="s">
        <v>128</v>
      </c>
      <c r="AW361" s="14" t="s">
        <v>30</v>
      </c>
      <c r="AX361" s="14" t="s">
        <v>81</v>
      </c>
      <c r="AY361" s="254" t="s">
        <v>122</v>
      </c>
    </row>
    <row r="362" s="2" customFormat="1" ht="24.15" customHeight="1">
      <c r="A362" s="39"/>
      <c r="B362" s="40"/>
      <c r="C362" s="219" t="s">
        <v>385</v>
      </c>
      <c r="D362" s="219" t="s">
        <v>124</v>
      </c>
      <c r="E362" s="220" t="s">
        <v>386</v>
      </c>
      <c r="F362" s="221" t="s">
        <v>387</v>
      </c>
      <c r="G362" s="222" t="s">
        <v>280</v>
      </c>
      <c r="H362" s="223">
        <v>1</v>
      </c>
      <c r="I362" s="224"/>
      <c r="J362" s="225">
        <f>ROUND(I362*H362,2)</f>
        <v>0</v>
      </c>
      <c r="K362" s="221" t="s">
        <v>138</v>
      </c>
      <c r="L362" s="45"/>
      <c r="M362" s="226" t="s">
        <v>1</v>
      </c>
      <c r="N362" s="227" t="s">
        <v>38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128</v>
      </c>
      <c r="AT362" s="230" t="s">
        <v>124</v>
      </c>
      <c r="AU362" s="230" t="s">
        <v>83</v>
      </c>
      <c r="AY362" s="18" t="s">
        <v>122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81</v>
      </c>
      <c r="BK362" s="231">
        <f>ROUND(I362*H362,2)</f>
        <v>0</v>
      </c>
      <c r="BL362" s="18" t="s">
        <v>128</v>
      </c>
      <c r="BM362" s="230" t="s">
        <v>388</v>
      </c>
    </row>
    <row r="363" s="13" customFormat="1">
      <c r="A363" s="13"/>
      <c r="B363" s="232"/>
      <c r="C363" s="233"/>
      <c r="D363" s="234" t="s">
        <v>130</v>
      </c>
      <c r="E363" s="235" t="s">
        <v>1</v>
      </c>
      <c r="F363" s="236" t="s">
        <v>284</v>
      </c>
      <c r="G363" s="233"/>
      <c r="H363" s="237">
        <v>1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130</v>
      </c>
      <c r="AU363" s="243" t="s">
        <v>83</v>
      </c>
      <c r="AV363" s="13" t="s">
        <v>83</v>
      </c>
      <c r="AW363" s="13" t="s">
        <v>30</v>
      </c>
      <c r="AX363" s="13" t="s">
        <v>81</v>
      </c>
      <c r="AY363" s="243" t="s">
        <v>122</v>
      </c>
    </row>
    <row r="364" s="2" customFormat="1" ht="21.75" customHeight="1">
      <c r="A364" s="39"/>
      <c r="B364" s="40"/>
      <c r="C364" s="219" t="s">
        <v>389</v>
      </c>
      <c r="D364" s="219" t="s">
        <v>124</v>
      </c>
      <c r="E364" s="220" t="s">
        <v>390</v>
      </c>
      <c r="F364" s="221" t="s">
        <v>391</v>
      </c>
      <c r="G364" s="222" t="s">
        <v>280</v>
      </c>
      <c r="H364" s="223">
        <v>5</v>
      </c>
      <c r="I364" s="224"/>
      <c r="J364" s="225">
        <f>ROUND(I364*H364,2)</f>
        <v>0</v>
      </c>
      <c r="K364" s="221" t="s">
        <v>138</v>
      </c>
      <c r="L364" s="45"/>
      <c r="M364" s="226" t="s">
        <v>1</v>
      </c>
      <c r="N364" s="227" t="s">
        <v>38</v>
      </c>
      <c r="O364" s="92"/>
      <c r="P364" s="228">
        <f>O364*H364</f>
        <v>0</v>
      </c>
      <c r="Q364" s="228">
        <v>0.00281</v>
      </c>
      <c r="R364" s="228">
        <f>Q364*H364</f>
        <v>0.01405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128</v>
      </c>
      <c r="AT364" s="230" t="s">
        <v>124</v>
      </c>
      <c r="AU364" s="230" t="s">
        <v>83</v>
      </c>
      <c r="AY364" s="18" t="s">
        <v>122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81</v>
      </c>
      <c r="BK364" s="231">
        <f>ROUND(I364*H364,2)</f>
        <v>0</v>
      </c>
      <c r="BL364" s="18" t="s">
        <v>128</v>
      </c>
      <c r="BM364" s="230" t="s">
        <v>392</v>
      </c>
    </row>
    <row r="365" s="2" customFormat="1" ht="24.15" customHeight="1">
      <c r="A365" s="39"/>
      <c r="B365" s="40"/>
      <c r="C365" s="219" t="s">
        <v>393</v>
      </c>
      <c r="D365" s="219" t="s">
        <v>124</v>
      </c>
      <c r="E365" s="220" t="s">
        <v>394</v>
      </c>
      <c r="F365" s="221" t="s">
        <v>395</v>
      </c>
      <c r="G365" s="222" t="s">
        <v>280</v>
      </c>
      <c r="H365" s="223">
        <v>6</v>
      </c>
      <c r="I365" s="224"/>
      <c r="J365" s="225">
        <f>ROUND(I365*H365,2)</f>
        <v>0</v>
      </c>
      <c r="K365" s="221" t="s">
        <v>138</v>
      </c>
      <c r="L365" s="45"/>
      <c r="M365" s="226" t="s">
        <v>1</v>
      </c>
      <c r="N365" s="227" t="s">
        <v>38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128</v>
      </c>
      <c r="AT365" s="230" t="s">
        <v>124</v>
      </c>
      <c r="AU365" s="230" t="s">
        <v>83</v>
      </c>
      <c r="AY365" s="18" t="s">
        <v>122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81</v>
      </c>
      <c r="BK365" s="231">
        <f>ROUND(I365*H365,2)</f>
        <v>0</v>
      </c>
      <c r="BL365" s="18" t="s">
        <v>128</v>
      </c>
      <c r="BM365" s="230" t="s">
        <v>396</v>
      </c>
    </row>
    <row r="366" s="13" customFormat="1">
      <c r="A366" s="13"/>
      <c r="B366" s="232"/>
      <c r="C366" s="233"/>
      <c r="D366" s="234" t="s">
        <v>130</v>
      </c>
      <c r="E366" s="235" t="s">
        <v>1</v>
      </c>
      <c r="F366" s="236" t="s">
        <v>397</v>
      </c>
      <c r="G366" s="233"/>
      <c r="H366" s="237">
        <v>6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130</v>
      </c>
      <c r="AU366" s="243" t="s">
        <v>83</v>
      </c>
      <c r="AV366" s="13" t="s">
        <v>83</v>
      </c>
      <c r="AW366" s="13" t="s">
        <v>30</v>
      </c>
      <c r="AX366" s="13" t="s">
        <v>81</v>
      </c>
      <c r="AY366" s="243" t="s">
        <v>122</v>
      </c>
    </row>
    <row r="367" s="2" customFormat="1" ht="24.15" customHeight="1">
      <c r="A367" s="39"/>
      <c r="B367" s="40"/>
      <c r="C367" s="219" t="s">
        <v>398</v>
      </c>
      <c r="D367" s="219" t="s">
        <v>124</v>
      </c>
      <c r="E367" s="220" t="s">
        <v>399</v>
      </c>
      <c r="F367" s="221" t="s">
        <v>400</v>
      </c>
      <c r="G367" s="222" t="s">
        <v>127</v>
      </c>
      <c r="H367" s="223">
        <v>28.600000000000001</v>
      </c>
      <c r="I367" s="224"/>
      <c r="J367" s="225">
        <f>ROUND(I367*H367,2)</f>
        <v>0</v>
      </c>
      <c r="K367" s="221" t="s">
        <v>1</v>
      </c>
      <c r="L367" s="45"/>
      <c r="M367" s="226" t="s">
        <v>1</v>
      </c>
      <c r="N367" s="227" t="s">
        <v>38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128</v>
      </c>
      <c r="AT367" s="230" t="s">
        <v>124</v>
      </c>
      <c r="AU367" s="230" t="s">
        <v>83</v>
      </c>
      <c r="AY367" s="18" t="s">
        <v>122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81</v>
      </c>
      <c r="BK367" s="231">
        <f>ROUND(I367*H367,2)</f>
        <v>0</v>
      </c>
      <c r="BL367" s="18" t="s">
        <v>128</v>
      </c>
      <c r="BM367" s="230" t="s">
        <v>401</v>
      </c>
    </row>
    <row r="368" s="13" customFormat="1">
      <c r="A368" s="13"/>
      <c r="B368" s="232"/>
      <c r="C368" s="233"/>
      <c r="D368" s="234" t="s">
        <v>130</v>
      </c>
      <c r="E368" s="235" t="s">
        <v>1</v>
      </c>
      <c r="F368" s="236" t="s">
        <v>338</v>
      </c>
      <c r="G368" s="233"/>
      <c r="H368" s="237">
        <v>8.0999999999999996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130</v>
      </c>
      <c r="AU368" s="243" t="s">
        <v>83</v>
      </c>
      <c r="AV368" s="13" t="s">
        <v>83</v>
      </c>
      <c r="AW368" s="13" t="s">
        <v>30</v>
      </c>
      <c r="AX368" s="13" t="s">
        <v>73</v>
      </c>
      <c r="AY368" s="243" t="s">
        <v>122</v>
      </c>
    </row>
    <row r="369" s="13" customFormat="1">
      <c r="A369" s="13"/>
      <c r="B369" s="232"/>
      <c r="C369" s="233"/>
      <c r="D369" s="234" t="s">
        <v>130</v>
      </c>
      <c r="E369" s="235" t="s">
        <v>1</v>
      </c>
      <c r="F369" s="236" t="s">
        <v>339</v>
      </c>
      <c r="G369" s="233"/>
      <c r="H369" s="237">
        <v>11.6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130</v>
      </c>
      <c r="AU369" s="243" t="s">
        <v>83</v>
      </c>
      <c r="AV369" s="13" t="s">
        <v>83</v>
      </c>
      <c r="AW369" s="13" t="s">
        <v>30</v>
      </c>
      <c r="AX369" s="13" t="s">
        <v>73</v>
      </c>
      <c r="AY369" s="243" t="s">
        <v>122</v>
      </c>
    </row>
    <row r="370" s="13" customFormat="1">
      <c r="A370" s="13"/>
      <c r="B370" s="232"/>
      <c r="C370" s="233"/>
      <c r="D370" s="234" t="s">
        <v>130</v>
      </c>
      <c r="E370" s="235" t="s">
        <v>1</v>
      </c>
      <c r="F370" s="236" t="s">
        <v>340</v>
      </c>
      <c r="G370" s="233"/>
      <c r="H370" s="237">
        <v>8.9000000000000004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130</v>
      </c>
      <c r="AU370" s="243" t="s">
        <v>83</v>
      </c>
      <c r="AV370" s="13" t="s">
        <v>83</v>
      </c>
      <c r="AW370" s="13" t="s">
        <v>30</v>
      </c>
      <c r="AX370" s="13" t="s">
        <v>73</v>
      </c>
      <c r="AY370" s="243" t="s">
        <v>122</v>
      </c>
    </row>
    <row r="371" s="14" customFormat="1">
      <c r="A371" s="14"/>
      <c r="B371" s="244"/>
      <c r="C371" s="245"/>
      <c r="D371" s="234" t="s">
        <v>130</v>
      </c>
      <c r="E371" s="246" t="s">
        <v>1</v>
      </c>
      <c r="F371" s="247" t="s">
        <v>135</v>
      </c>
      <c r="G371" s="245"/>
      <c r="H371" s="248">
        <v>28.600000000000001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130</v>
      </c>
      <c r="AU371" s="254" t="s">
        <v>83</v>
      </c>
      <c r="AV371" s="14" t="s">
        <v>128</v>
      </c>
      <c r="AW371" s="14" t="s">
        <v>30</v>
      </c>
      <c r="AX371" s="14" t="s">
        <v>81</v>
      </c>
      <c r="AY371" s="254" t="s">
        <v>122</v>
      </c>
    </row>
    <row r="372" s="2" customFormat="1" ht="24.15" customHeight="1">
      <c r="A372" s="39"/>
      <c r="B372" s="40"/>
      <c r="C372" s="219" t="s">
        <v>402</v>
      </c>
      <c r="D372" s="219" t="s">
        <v>124</v>
      </c>
      <c r="E372" s="220" t="s">
        <v>403</v>
      </c>
      <c r="F372" s="221" t="s">
        <v>404</v>
      </c>
      <c r="G372" s="222" t="s">
        <v>127</v>
      </c>
      <c r="H372" s="223">
        <v>28.600000000000001</v>
      </c>
      <c r="I372" s="224"/>
      <c r="J372" s="225">
        <f>ROUND(I372*H372,2)</f>
        <v>0</v>
      </c>
      <c r="K372" s="221" t="s">
        <v>138</v>
      </c>
      <c r="L372" s="45"/>
      <c r="M372" s="226" t="s">
        <v>1</v>
      </c>
      <c r="N372" s="227" t="s">
        <v>38</v>
      </c>
      <c r="O372" s="92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0" t="s">
        <v>128</v>
      </c>
      <c r="AT372" s="230" t="s">
        <v>124</v>
      </c>
      <c r="AU372" s="230" t="s">
        <v>83</v>
      </c>
      <c r="AY372" s="18" t="s">
        <v>122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8" t="s">
        <v>81</v>
      </c>
      <c r="BK372" s="231">
        <f>ROUND(I372*H372,2)</f>
        <v>0</v>
      </c>
      <c r="BL372" s="18" t="s">
        <v>128</v>
      </c>
      <c r="BM372" s="230" t="s">
        <v>405</v>
      </c>
    </row>
    <row r="373" s="13" customFormat="1">
      <c r="A373" s="13"/>
      <c r="B373" s="232"/>
      <c r="C373" s="233"/>
      <c r="D373" s="234" t="s">
        <v>130</v>
      </c>
      <c r="E373" s="235" t="s">
        <v>1</v>
      </c>
      <c r="F373" s="236" t="s">
        <v>338</v>
      </c>
      <c r="G373" s="233"/>
      <c r="H373" s="237">
        <v>8.0999999999999996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130</v>
      </c>
      <c r="AU373" s="243" t="s">
        <v>83</v>
      </c>
      <c r="AV373" s="13" t="s">
        <v>83</v>
      </c>
      <c r="AW373" s="13" t="s">
        <v>30</v>
      </c>
      <c r="AX373" s="13" t="s">
        <v>73</v>
      </c>
      <c r="AY373" s="243" t="s">
        <v>122</v>
      </c>
    </row>
    <row r="374" s="13" customFormat="1">
      <c r="A374" s="13"/>
      <c r="B374" s="232"/>
      <c r="C374" s="233"/>
      <c r="D374" s="234" t="s">
        <v>130</v>
      </c>
      <c r="E374" s="235" t="s">
        <v>1</v>
      </c>
      <c r="F374" s="236" t="s">
        <v>339</v>
      </c>
      <c r="G374" s="233"/>
      <c r="H374" s="237">
        <v>11.6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130</v>
      </c>
      <c r="AU374" s="243" t="s">
        <v>83</v>
      </c>
      <c r="AV374" s="13" t="s">
        <v>83</v>
      </c>
      <c r="AW374" s="13" t="s">
        <v>30</v>
      </c>
      <c r="AX374" s="13" t="s">
        <v>73</v>
      </c>
      <c r="AY374" s="243" t="s">
        <v>122</v>
      </c>
    </row>
    <row r="375" s="13" customFormat="1">
      <c r="A375" s="13"/>
      <c r="B375" s="232"/>
      <c r="C375" s="233"/>
      <c r="D375" s="234" t="s">
        <v>130</v>
      </c>
      <c r="E375" s="235" t="s">
        <v>1</v>
      </c>
      <c r="F375" s="236" t="s">
        <v>340</v>
      </c>
      <c r="G375" s="233"/>
      <c r="H375" s="237">
        <v>8.9000000000000004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130</v>
      </c>
      <c r="AU375" s="243" t="s">
        <v>83</v>
      </c>
      <c r="AV375" s="13" t="s">
        <v>83</v>
      </c>
      <c r="AW375" s="13" t="s">
        <v>30</v>
      </c>
      <c r="AX375" s="13" t="s">
        <v>73</v>
      </c>
      <c r="AY375" s="243" t="s">
        <v>122</v>
      </c>
    </row>
    <row r="376" s="14" customFormat="1">
      <c r="A376" s="14"/>
      <c r="B376" s="244"/>
      <c r="C376" s="245"/>
      <c r="D376" s="234" t="s">
        <v>130</v>
      </c>
      <c r="E376" s="246" t="s">
        <v>1</v>
      </c>
      <c r="F376" s="247" t="s">
        <v>135</v>
      </c>
      <c r="G376" s="245"/>
      <c r="H376" s="248">
        <v>28.600000000000001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130</v>
      </c>
      <c r="AU376" s="254" t="s">
        <v>83</v>
      </c>
      <c r="AV376" s="14" t="s">
        <v>128</v>
      </c>
      <c r="AW376" s="14" t="s">
        <v>30</v>
      </c>
      <c r="AX376" s="14" t="s">
        <v>81</v>
      </c>
      <c r="AY376" s="254" t="s">
        <v>122</v>
      </c>
    </row>
    <row r="377" s="2" customFormat="1" ht="24.15" customHeight="1">
      <c r="A377" s="39"/>
      <c r="B377" s="40"/>
      <c r="C377" s="219" t="s">
        <v>406</v>
      </c>
      <c r="D377" s="219" t="s">
        <v>124</v>
      </c>
      <c r="E377" s="220" t="s">
        <v>407</v>
      </c>
      <c r="F377" s="221" t="s">
        <v>408</v>
      </c>
      <c r="G377" s="222" t="s">
        <v>127</v>
      </c>
      <c r="H377" s="223">
        <v>210</v>
      </c>
      <c r="I377" s="224"/>
      <c r="J377" s="225">
        <f>ROUND(I377*H377,2)</f>
        <v>0</v>
      </c>
      <c r="K377" s="221" t="s">
        <v>1</v>
      </c>
      <c r="L377" s="45"/>
      <c r="M377" s="226" t="s">
        <v>1</v>
      </c>
      <c r="N377" s="227" t="s">
        <v>38</v>
      </c>
      <c r="O377" s="92"/>
      <c r="P377" s="228">
        <f>O377*H377</f>
        <v>0</v>
      </c>
      <c r="Q377" s="228">
        <v>0</v>
      </c>
      <c r="R377" s="228">
        <f>Q377*H377</f>
        <v>0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128</v>
      </c>
      <c r="AT377" s="230" t="s">
        <v>124</v>
      </c>
      <c r="AU377" s="230" t="s">
        <v>83</v>
      </c>
      <c r="AY377" s="18" t="s">
        <v>122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81</v>
      </c>
      <c r="BK377" s="231">
        <f>ROUND(I377*H377,2)</f>
        <v>0</v>
      </c>
      <c r="BL377" s="18" t="s">
        <v>128</v>
      </c>
      <c r="BM377" s="230" t="s">
        <v>409</v>
      </c>
    </row>
    <row r="378" s="2" customFormat="1" ht="24.15" customHeight="1">
      <c r="A378" s="39"/>
      <c r="B378" s="40"/>
      <c r="C378" s="219" t="s">
        <v>410</v>
      </c>
      <c r="D378" s="219" t="s">
        <v>124</v>
      </c>
      <c r="E378" s="220" t="s">
        <v>411</v>
      </c>
      <c r="F378" s="221" t="s">
        <v>412</v>
      </c>
      <c r="G378" s="222" t="s">
        <v>127</v>
      </c>
      <c r="H378" s="223">
        <v>210</v>
      </c>
      <c r="I378" s="224"/>
      <c r="J378" s="225">
        <f>ROUND(I378*H378,2)</f>
        <v>0</v>
      </c>
      <c r="K378" s="221" t="s">
        <v>138</v>
      </c>
      <c r="L378" s="45"/>
      <c r="M378" s="226" t="s">
        <v>1</v>
      </c>
      <c r="N378" s="227" t="s">
        <v>38</v>
      </c>
      <c r="O378" s="92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128</v>
      </c>
      <c r="AT378" s="230" t="s">
        <v>124</v>
      </c>
      <c r="AU378" s="230" t="s">
        <v>83</v>
      </c>
      <c r="AY378" s="18" t="s">
        <v>122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81</v>
      </c>
      <c r="BK378" s="231">
        <f>ROUND(I378*H378,2)</f>
        <v>0</v>
      </c>
      <c r="BL378" s="18" t="s">
        <v>128</v>
      </c>
      <c r="BM378" s="230" t="s">
        <v>413</v>
      </c>
    </row>
    <row r="379" s="13" customFormat="1">
      <c r="A379" s="13"/>
      <c r="B379" s="232"/>
      <c r="C379" s="233"/>
      <c r="D379" s="234" t="s">
        <v>130</v>
      </c>
      <c r="E379" s="235" t="s">
        <v>1</v>
      </c>
      <c r="F379" s="236" t="s">
        <v>131</v>
      </c>
      <c r="G379" s="233"/>
      <c r="H379" s="237">
        <v>210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130</v>
      </c>
      <c r="AU379" s="243" t="s">
        <v>83</v>
      </c>
      <c r="AV379" s="13" t="s">
        <v>83</v>
      </c>
      <c r="AW379" s="13" t="s">
        <v>30</v>
      </c>
      <c r="AX379" s="13" t="s">
        <v>81</v>
      </c>
      <c r="AY379" s="243" t="s">
        <v>122</v>
      </c>
    </row>
    <row r="380" s="2" customFormat="1" ht="16.5" customHeight="1">
      <c r="A380" s="39"/>
      <c r="B380" s="40"/>
      <c r="C380" s="219" t="s">
        <v>414</v>
      </c>
      <c r="D380" s="219" t="s">
        <v>124</v>
      </c>
      <c r="E380" s="220" t="s">
        <v>415</v>
      </c>
      <c r="F380" s="221" t="s">
        <v>416</v>
      </c>
      <c r="G380" s="222" t="s">
        <v>280</v>
      </c>
      <c r="H380" s="223">
        <v>7</v>
      </c>
      <c r="I380" s="224"/>
      <c r="J380" s="225">
        <f>ROUND(I380*H380,2)</f>
        <v>0</v>
      </c>
      <c r="K380" s="221" t="s">
        <v>138</v>
      </c>
      <c r="L380" s="45"/>
      <c r="M380" s="226" t="s">
        <v>1</v>
      </c>
      <c r="N380" s="227" t="s">
        <v>38</v>
      </c>
      <c r="O380" s="92"/>
      <c r="P380" s="228">
        <f>O380*H380</f>
        <v>0</v>
      </c>
      <c r="Q380" s="228">
        <v>0.040000000000000001</v>
      </c>
      <c r="R380" s="228">
        <f>Q380*H380</f>
        <v>0.28000000000000003</v>
      </c>
      <c r="S380" s="228">
        <v>0</v>
      </c>
      <c r="T380" s="22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128</v>
      </c>
      <c r="AT380" s="230" t="s">
        <v>124</v>
      </c>
      <c r="AU380" s="230" t="s">
        <v>83</v>
      </c>
      <c r="AY380" s="18" t="s">
        <v>122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81</v>
      </c>
      <c r="BK380" s="231">
        <f>ROUND(I380*H380,2)</f>
        <v>0</v>
      </c>
      <c r="BL380" s="18" t="s">
        <v>128</v>
      </c>
      <c r="BM380" s="230" t="s">
        <v>417</v>
      </c>
    </row>
    <row r="381" s="15" customFormat="1">
      <c r="A381" s="15"/>
      <c r="B381" s="255"/>
      <c r="C381" s="256"/>
      <c r="D381" s="234" t="s">
        <v>130</v>
      </c>
      <c r="E381" s="257" t="s">
        <v>1</v>
      </c>
      <c r="F381" s="258" t="s">
        <v>140</v>
      </c>
      <c r="G381" s="256"/>
      <c r="H381" s="257" t="s">
        <v>1</v>
      </c>
      <c r="I381" s="259"/>
      <c r="J381" s="256"/>
      <c r="K381" s="256"/>
      <c r="L381" s="260"/>
      <c r="M381" s="261"/>
      <c r="N381" s="262"/>
      <c r="O381" s="262"/>
      <c r="P381" s="262"/>
      <c r="Q381" s="262"/>
      <c r="R381" s="262"/>
      <c r="S381" s="262"/>
      <c r="T381" s="263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4" t="s">
        <v>130</v>
      </c>
      <c r="AU381" s="264" t="s">
        <v>83</v>
      </c>
      <c r="AV381" s="15" t="s">
        <v>81</v>
      </c>
      <c r="AW381" s="15" t="s">
        <v>30</v>
      </c>
      <c r="AX381" s="15" t="s">
        <v>73</v>
      </c>
      <c r="AY381" s="264" t="s">
        <v>122</v>
      </c>
    </row>
    <row r="382" s="13" customFormat="1">
      <c r="A382" s="13"/>
      <c r="B382" s="232"/>
      <c r="C382" s="233"/>
      <c r="D382" s="234" t="s">
        <v>130</v>
      </c>
      <c r="E382" s="235" t="s">
        <v>1</v>
      </c>
      <c r="F382" s="236" t="s">
        <v>173</v>
      </c>
      <c r="G382" s="233"/>
      <c r="H382" s="237">
        <v>6</v>
      </c>
      <c r="I382" s="238"/>
      <c r="J382" s="233"/>
      <c r="K382" s="233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130</v>
      </c>
      <c r="AU382" s="243" t="s">
        <v>83</v>
      </c>
      <c r="AV382" s="13" t="s">
        <v>83</v>
      </c>
      <c r="AW382" s="13" t="s">
        <v>30</v>
      </c>
      <c r="AX382" s="13" t="s">
        <v>73</v>
      </c>
      <c r="AY382" s="243" t="s">
        <v>122</v>
      </c>
    </row>
    <row r="383" s="15" customFormat="1">
      <c r="A383" s="15"/>
      <c r="B383" s="255"/>
      <c r="C383" s="256"/>
      <c r="D383" s="234" t="s">
        <v>130</v>
      </c>
      <c r="E383" s="257" t="s">
        <v>1</v>
      </c>
      <c r="F383" s="258" t="s">
        <v>143</v>
      </c>
      <c r="G383" s="256"/>
      <c r="H383" s="257" t="s">
        <v>1</v>
      </c>
      <c r="I383" s="259"/>
      <c r="J383" s="256"/>
      <c r="K383" s="256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130</v>
      </c>
      <c r="AU383" s="264" t="s">
        <v>83</v>
      </c>
      <c r="AV383" s="15" t="s">
        <v>81</v>
      </c>
      <c r="AW383" s="15" t="s">
        <v>30</v>
      </c>
      <c r="AX383" s="15" t="s">
        <v>73</v>
      </c>
      <c r="AY383" s="264" t="s">
        <v>122</v>
      </c>
    </row>
    <row r="384" s="13" customFormat="1">
      <c r="A384" s="13"/>
      <c r="B384" s="232"/>
      <c r="C384" s="233"/>
      <c r="D384" s="234" t="s">
        <v>130</v>
      </c>
      <c r="E384" s="235" t="s">
        <v>1</v>
      </c>
      <c r="F384" s="236" t="s">
        <v>81</v>
      </c>
      <c r="G384" s="233"/>
      <c r="H384" s="237">
        <v>1</v>
      </c>
      <c r="I384" s="238"/>
      <c r="J384" s="233"/>
      <c r="K384" s="233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130</v>
      </c>
      <c r="AU384" s="243" t="s">
        <v>83</v>
      </c>
      <c r="AV384" s="13" t="s">
        <v>83</v>
      </c>
      <c r="AW384" s="13" t="s">
        <v>30</v>
      </c>
      <c r="AX384" s="13" t="s">
        <v>73</v>
      </c>
      <c r="AY384" s="243" t="s">
        <v>122</v>
      </c>
    </row>
    <row r="385" s="14" customFormat="1">
      <c r="A385" s="14"/>
      <c r="B385" s="244"/>
      <c r="C385" s="245"/>
      <c r="D385" s="234" t="s">
        <v>130</v>
      </c>
      <c r="E385" s="246" t="s">
        <v>1</v>
      </c>
      <c r="F385" s="247" t="s">
        <v>135</v>
      </c>
      <c r="G385" s="245"/>
      <c r="H385" s="248">
        <v>7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130</v>
      </c>
      <c r="AU385" s="254" t="s">
        <v>83</v>
      </c>
      <c r="AV385" s="14" t="s">
        <v>128</v>
      </c>
      <c r="AW385" s="14" t="s">
        <v>30</v>
      </c>
      <c r="AX385" s="14" t="s">
        <v>81</v>
      </c>
      <c r="AY385" s="254" t="s">
        <v>122</v>
      </c>
    </row>
    <row r="386" s="2" customFormat="1" ht="16.5" customHeight="1">
      <c r="A386" s="39"/>
      <c r="B386" s="40"/>
      <c r="C386" s="219" t="s">
        <v>418</v>
      </c>
      <c r="D386" s="219" t="s">
        <v>124</v>
      </c>
      <c r="E386" s="220" t="s">
        <v>419</v>
      </c>
      <c r="F386" s="221" t="s">
        <v>420</v>
      </c>
      <c r="G386" s="222" t="s">
        <v>280</v>
      </c>
      <c r="H386" s="223">
        <v>10</v>
      </c>
      <c r="I386" s="224"/>
      <c r="J386" s="225">
        <f>ROUND(I386*H386,2)</f>
        <v>0</v>
      </c>
      <c r="K386" s="221" t="s">
        <v>138</v>
      </c>
      <c r="L386" s="45"/>
      <c r="M386" s="226" t="s">
        <v>1</v>
      </c>
      <c r="N386" s="227" t="s">
        <v>38</v>
      </c>
      <c r="O386" s="92"/>
      <c r="P386" s="228">
        <f>O386*H386</f>
        <v>0</v>
      </c>
      <c r="Q386" s="228">
        <v>0.040000000000000001</v>
      </c>
      <c r="R386" s="228">
        <f>Q386*H386</f>
        <v>0.40000000000000002</v>
      </c>
      <c r="S386" s="228">
        <v>0</v>
      </c>
      <c r="T386" s="22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0" t="s">
        <v>128</v>
      </c>
      <c r="AT386" s="230" t="s">
        <v>124</v>
      </c>
      <c r="AU386" s="230" t="s">
        <v>83</v>
      </c>
      <c r="AY386" s="18" t="s">
        <v>122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8" t="s">
        <v>81</v>
      </c>
      <c r="BK386" s="231">
        <f>ROUND(I386*H386,2)</f>
        <v>0</v>
      </c>
      <c r="BL386" s="18" t="s">
        <v>128</v>
      </c>
      <c r="BM386" s="230" t="s">
        <v>421</v>
      </c>
    </row>
    <row r="387" s="13" customFormat="1">
      <c r="A387" s="13"/>
      <c r="B387" s="232"/>
      <c r="C387" s="233"/>
      <c r="D387" s="234" t="s">
        <v>130</v>
      </c>
      <c r="E387" s="235" t="s">
        <v>1</v>
      </c>
      <c r="F387" s="236" t="s">
        <v>422</v>
      </c>
      <c r="G387" s="233"/>
      <c r="H387" s="237">
        <v>6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130</v>
      </c>
      <c r="AU387" s="243" t="s">
        <v>83</v>
      </c>
      <c r="AV387" s="13" t="s">
        <v>83</v>
      </c>
      <c r="AW387" s="13" t="s">
        <v>30</v>
      </c>
      <c r="AX387" s="13" t="s">
        <v>73</v>
      </c>
      <c r="AY387" s="243" t="s">
        <v>122</v>
      </c>
    </row>
    <row r="388" s="13" customFormat="1">
      <c r="A388" s="13"/>
      <c r="B388" s="232"/>
      <c r="C388" s="233"/>
      <c r="D388" s="234" t="s">
        <v>130</v>
      </c>
      <c r="E388" s="235" t="s">
        <v>1</v>
      </c>
      <c r="F388" s="236" t="s">
        <v>423</v>
      </c>
      <c r="G388" s="233"/>
      <c r="H388" s="237">
        <v>2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130</v>
      </c>
      <c r="AU388" s="243" t="s">
        <v>83</v>
      </c>
      <c r="AV388" s="13" t="s">
        <v>83</v>
      </c>
      <c r="AW388" s="13" t="s">
        <v>30</v>
      </c>
      <c r="AX388" s="13" t="s">
        <v>73</v>
      </c>
      <c r="AY388" s="243" t="s">
        <v>122</v>
      </c>
    </row>
    <row r="389" s="13" customFormat="1">
      <c r="A389" s="13"/>
      <c r="B389" s="232"/>
      <c r="C389" s="233"/>
      <c r="D389" s="234" t="s">
        <v>130</v>
      </c>
      <c r="E389" s="235" t="s">
        <v>1</v>
      </c>
      <c r="F389" s="236" t="s">
        <v>304</v>
      </c>
      <c r="G389" s="233"/>
      <c r="H389" s="237">
        <v>1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130</v>
      </c>
      <c r="AU389" s="243" t="s">
        <v>83</v>
      </c>
      <c r="AV389" s="13" t="s">
        <v>83</v>
      </c>
      <c r="AW389" s="13" t="s">
        <v>30</v>
      </c>
      <c r="AX389" s="13" t="s">
        <v>73</v>
      </c>
      <c r="AY389" s="243" t="s">
        <v>122</v>
      </c>
    </row>
    <row r="390" s="13" customFormat="1">
      <c r="A390" s="13"/>
      <c r="B390" s="232"/>
      <c r="C390" s="233"/>
      <c r="D390" s="234" t="s">
        <v>130</v>
      </c>
      <c r="E390" s="235" t="s">
        <v>1</v>
      </c>
      <c r="F390" s="236" t="s">
        <v>305</v>
      </c>
      <c r="G390" s="233"/>
      <c r="H390" s="237">
        <v>1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130</v>
      </c>
      <c r="AU390" s="243" t="s">
        <v>83</v>
      </c>
      <c r="AV390" s="13" t="s">
        <v>83</v>
      </c>
      <c r="AW390" s="13" t="s">
        <v>30</v>
      </c>
      <c r="AX390" s="13" t="s">
        <v>73</v>
      </c>
      <c r="AY390" s="243" t="s">
        <v>122</v>
      </c>
    </row>
    <row r="391" s="14" customFormat="1">
      <c r="A391" s="14"/>
      <c r="B391" s="244"/>
      <c r="C391" s="245"/>
      <c r="D391" s="234" t="s">
        <v>130</v>
      </c>
      <c r="E391" s="246" t="s">
        <v>1</v>
      </c>
      <c r="F391" s="247" t="s">
        <v>135</v>
      </c>
      <c r="G391" s="245"/>
      <c r="H391" s="248">
        <v>10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130</v>
      </c>
      <c r="AU391" s="254" t="s">
        <v>83</v>
      </c>
      <c r="AV391" s="14" t="s">
        <v>128</v>
      </c>
      <c r="AW391" s="14" t="s">
        <v>30</v>
      </c>
      <c r="AX391" s="14" t="s">
        <v>81</v>
      </c>
      <c r="AY391" s="254" t="s">
        <v>122</v>
      </c>
    </row>
    <row r="392" s="2" customFormat="1" ht="16.5" customHeight="1">
      <c r="A392" s="39"/>
      <c r="B392" s="40"/>
      <c r="C392" s="219" t="s">
        <v>424</v>
      </c>
      <c r="D392" s="219" t="s">
        <v>124</v>
      </c>
      <c r="E392" s="220" t="s">
        <v>425</v>
      </c>
      <c r="F392" s="221" t="s">
        <v>426</v>
      </c>
      <c r="G392" s="222" t="s">
        <v>280</v>
      </c>
      <c r="H392" s="223">
        <v>2</v>
      </c>
      <c r="I392" s="224"/>
      <c r="J392" s="225">
        <f>ROUND(I392*H392,2)</f>
        <v>0</v>
      </c>
      <c r="K392" s="221" t="s">
        <v>138</v>
      </c>
      <c r="L392" s="45"/>
      <c r="M392" s="226" t="s">
        <v>1</v>
      </c>
      <c r="N392" s="227" t="s">
        <v>38</v>
      </c>
      <c r="O392" s="92"/>
      <c r="P392" s="228">
        <f>O392*H392</f>
        <v>0</v>
      </c>
      <c r="Q392" s="228">
        <v>0.050000000000000003</v>
      </c>
      <c r="R392" s="228">
        <f>Q392*H392</f>
        <v>0.10000000000000001</v>
      </c>
      <c r="S392" s="228">
        <v>0</v>
      </c>
      <c r="T392" s="22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128</v>
      </c>
      <c r="AT392" s="230" t="s">
        <v>124</v>
      </c>
      <c r="AU392" s="230" t="s">
        <v>83</v>
      </c>
      <c r="AY392" s="18" t="s">
        <v>122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81</v>
      </c>
      <c r="BK392" s="231">
        <f>ROUND(I392*H392,2)</f>
        <v>0</v>
      </c>
      <c r="BL392" s="18" t="s">
        <v>128</v>
      </c>
      <c r="BM392" s="230" t="s">
        <v>427</v>
      </c>
    </row>
    <row r="393" s="15" customFormat="1">
      <c r="A393" s="15"/>
      <c r="B393" s="255"/>
      <c r="C393" s="256"/>
      <c r="D393" s="234" t="s">
        <v>130</v>
      </c>
      <c r="E393" s="257" t="s">
        <v>1</v>
      </c>
      <c r="F393" s="258" t="s">
        <v>140</v>
      </c>
      <c r="G393" s="256"/>
      <c r="H393" s="257" t="s">
        <v>1</v>
      </c>
      <c r="I393" s="259"/>
      <c r="J393" s="256"/>
      <c r="K393" s="256"/>
      <c r="L393" s="260"/>
      <c r="M393" s="261"/>
      <c r="N393" s="262"/>
      <c r="O393" s="262"/>
      <c r="P393" s="262"/>
      <c r="Q393" s="262"/>
      <c r="R393" s="262"/>
      <c r="S393" s="262"/>
      <c r="T393" s="263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4" t="s">
        <v>130</v>
      </c>
      <c r="AU393" s="264" t="s">
        <v>83</v>
      </c>
      <c r="AV393" s="15" t="s">
        <v>81</v>
      </c>
      <c r="AW393" s="15" t="s">
        <v>30</v>
      </c>
      <c r="AX393" s="15" t="s">
        <v>73</v>
      </c>
      <c r="AY393" s="264" t="s">
        <v>122</v>
      </c>
    </row>
    <row r="394" s="13" customFormat="1">
      <c r="A394" s="13"/>
      <c r="B394" s="232"/>
      <c r="C394" s="233"/>
      <c r="D394" s="234" t="s">
        <v>130</v>
      </c>
      <c r="E394" s="235" t="s">
        <v>1</v>
      </c>
      <c r="F394" s="236" t="s">
        <v>81</v>
      </c>
      <c r="G394" s="233"/>
      <c r="H394" s="237">
        <v>1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130</v>
      </c>
      <c r="AU394" s="243" t="s">
        <v>83</v>
      </c>
      <c r="AV394" s="13" t="s">
        <v>83</v>
      </c>
      <c r="AW394" s="13" t="s">
        <v>30</v>
      </c>
      <c r="AX394" s="13" t="s">
        <v>73</v>
      </c>
      <c r="AY394" s="243" t="s">
        <v>122</v>
      </c>
    </row>
    <row r="395" s="15" customFormat="1">
      <c r="A395" s="15"/>
      <c r="B395" s="255"/>
      <c r="C395" s="256"/>
      <c r="D395" s="234" t="s">
        <v>130</v>
      </c>
      <c r="E395" s="257" t="s">
        <v>1</v>
      </c>
      <c r="F395" s="258" t="s">
        <v>143</v>
      </c>
      <c r="G395" s="256"/>
      <c r="H395" s="257" t="s">
        <v>1</v>
      </c>
      <c r="I395" s="259"/>
      <c r="J395" s="256"/>
      <c r="K395" s="256"/>
      <c r="L395" s="260"/>
      <c r="M395" s="261"/>
      <c r="N395" s="262"/>
      <c r="O395" s="262"/>
      <c r="P395" s="262"/>
      <c r="Q395" s="262"/>
      <c r="R395" s="262"/>
      <c r="S395" s="262"/>
      <c r="T395" s="26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4" t="s">
        <v>130</v>
      </c>
      <c r="AU395" s="264" t="s">
        <v>83</v>
      </c>
      <c r="AV395" s="15" t="s">
        <v>81</v>
      </c>
      <c r="AW395" s="15" t="s">
        <v>30</v>
      </c>
      <c r="AX395" s="15" t="s">
        <v>73</v>
      </c>
      <c r="AY395" s="264" t="s">
        <v>122</v>
      </c>
    </row>
    <row r="396" s="13" customFormat="1">
      <c r="A396" s="13"/>
      <c r="B396" s="232"/>
      <c r="C396" s="233"/>
      <c r="D396" s="234" t="s">
        <v>130</v>
      </c>
      <c r="E396" s="235" t="s">
        <v>1</v>
      </c>
      <c r="F396" s="236" t="s">
        <v>81</v>
      </c>
      <c r="G396" s="233"/>
      <c r="H396" s="237">
        <v>1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130</v>
      </c>
      <c r="AU396" s="243" t="s">
        <v>83</v>
      </c>
      <c r="AV396" s="13" t="s">
        <v>83</v>
      </c>
      <c r="AW396" s="13" t="s">
        <v>30</v>
      </c>
      <c r="AX396" s="13" t="s">
        <v>73</v>
      </c>
      <c r="AY396" s="243" t="s">
        <v>122</v>
      </c>
    </row>
    <row r="397" s="14" customFormat="1">
      <c r="A397" s="14"/>
      <c r="B397" s="244"/>
      <c r="C397" s="245"/>
      <c r="D397" s="234" t="s">
        <v>130</v>
      </c>
      <c r="E397" s="246" t="s">
        <v>1</v>
      </c>
      <c r="F397" s="247" t="s">
        <v>135</v>
      </c>
      <c r="G397" s="245"/>
      <c r="H397" s="248">
        <v>2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130</v>
      </c>
      <c r="AU397" s="254" t="s">
        <v>83</v>
      </c>
      <c r="AV397" s="14" t="s">
        <v>128</v>
      </c>
      <c r="AW397" s="14" t="s">
        <v>30</v>
      </c>
      <c r="AX397" s="14" t="s">
        <v>81</v>
      </c>
      <c r="AY397" s="254" t="s">
        <v>122</v>
      </c>
    </row>
    <row r="398" s="2" customFormat="1" ht="24.15" customHeight="1">
      <c r="A398" s="39"/>
      <c r="B398" s="40"/>
      <c r="C398" s="219" t="s">
        <v>428</v>
      </c>
      <c r="D398" s="219" t="s">
        <v>124</v>
      </c>
      <c r="E398" s="220" t="s">
        <v>429</v>
      </c>
      <c r="F398" s="221" t="s">
        <v>430</v>
      </c>
      <c r="G398" s="222" t="s">
        <v>280</v>
      </c>
      <c r="H398" s="223">
        <v>12</v>
      </c>
      <c r="I398" s="224"/>
      <c r="J398" s="225">
        <f>ROUND(I398*H398,2)</f>
        <v>0</v>
      </c>
      <c r="K398" s="221" t="s">
        <v>1</v>
      </c>
      <c r="L398" s="45"/>
      <c r="M398" s="226" t="s">
        <v>1</v>
      </c>
      <c r="N398" s="227" t="s">
        <v>38</v>
      </c>
      <c r="O398" s="92"/>
      <c r="P398" s="228">
        <f>O398*H398</f>
        <v>0</v>
      </c>
      <c r="Q398" s="228">
        <v>0.00016000000000000001</v>
      </c>
      <c r="R398" s="228">
        <f>Q398*H398</f>
        <v>0.0019200000000000003</v>
      </c>
      <c r="S398" s="228">
        <v>0</v>
      </c>
      <c r="T398" s="22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128</v>
      </c>
      <c r="AT398" s="230" t="s">
        <v>124</v>
      </c>
      <c r="AU398" s="230" t="s">
        <v>83</v>
      </c>
      <c r="AY398" s="18" t="s">
        <v>122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81</v>
      </c>
      <c r="BK398" s="231">
        <f>ROUND(I398*H398,2)</f>
        <v>0</v>
      </c>
      <c r="BL398" s="18" t="s">
        <v>128</v>
      </c>
      <c r="BM398" s="230" t="s">
        <v>431</v>
      </c>
    </row>
    <row r="399" s="15" customFormat="1">
      <c r="A399" s="15"/>
      <c r="B399" s="255"/>
      <c r="C399" s="256"/>
      <c r="D399" s="234" t="s">
        <v>130</v>
      </c>
      <c r="E399" s="257" t="s">
        <v>1</v>
      </c>
      <c r="F399" s="258" t="s">
        <v>140</v>
      </c>
      <c r="G399" s="256"/>
      <c r="H399" s="257" t="s">
        <v>1</v>
      </c>
      <c r="I399" s="259"/>
      <c r="J399" s="256"/>
      <c r="K399" s="256"/>
      <c r="L399" s="260"/>
      <c r="M399" s="261"/>
      <c r="N399" s="262"/>
      <c r="O399" s="262"/>
      <c r="P399" s="262"/>
      <c r="Q399" s="262"/>
      <c r="R399" s="262"/>
      <c r="S399" s="262"/>
      <c r="T399" s="263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4" t="s">
        <v>130</v>
      </c>
      <c r="AU399" s="264" t="s">
        <v>83</v>
      </c>
      <c r="AV399" s="15" t="s">
        <v>81</v>
      </c>
      <c r="AW399" s="15" t="s">
        <v>30</v>
      </c>
      <c r="AX399" s="15" t="s">
        <v>73</v>
      </c>
      <c r="AY399" s="264" t="s">
        <v>122</v>
      </c>
    </row>
    <row r="400" s="13" customFormat="1">
      <c r="A400" s="13"/>
      <c r="B400" s="232"/>
      <c r="C400" s="233"/>
      <c r="D400" s="234" t="s">
        <v>130</v>
      </c>
      <c r="E400" s="235" t="s">
        <v>1</v>
      </c>
      <c r="F400" s="236" t="s">
        <v>178</v>
      </c>
      <c r="G400" s="233"/>
      <c r="H400" s="237">
        <v>7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130</v>
      </c>
      <c r="AU400" s="243" t="s">
        <v>83</v>
      </c>
      <c r="AV400" s="13" t="s">
        <v>83</v>
      </c>
      <c r="AW400" s="13" t="s">
        <v>30</v>
      </c>
      <c r="AX400" s="13" t="s">
        <v>73</v>
      </c>
      <c r="AY400" s="243" t="s">
        <v>122</v>
      </c>
    </row>
    <row r="401" s="15" customFormat="1">
      <c r="A401" s="15"/>
      <c r="B401" s="255"/>
      <c r="C401" s="256"/>
      <c r="D401" s="234" t="s">
        <v>130</v>
      </c>
      <c r="E401" s="257" t="s">
        <v>1</v>
      </c>
      <c r="F401" s="258" t="s">
        <v>143</v>
      </c>
      <c r="G401" s="256"/>
      <c r="H401" s="257" t="s">
        <v>1</v>
      </c>
      <c r="I401" s="259"/>
      <c r="J401" s="256"/>
      <c r="K401" s="256"/>
      <c r="L401" s="260"/>
      <c r="M401" s="261"/>
      <c r="N401" s="262"/>
      <c r="O401" s="262"/>
      <c r="P401" s="262"/>
      <c r="Q401" s="262"/>
      <c r="R401" s="262"/>
      <c r="S401" s="262"/>
      <c r="T401" s="263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4" t="s">
        <v>130</v>
      </c>
      <c r="AU401" s="264" t="s">
        <v>83</v>
      </c>
      <c r="AV401" s="15" t="s">
        <v>81</v>
      </c>
      <c r="AW401" s="15" t="s">
        <v>30</v>
      </c>
      <c r="AX401" s="15" t="s">
        <v>73</v>
      </c>
      <c r="AY401" s="264" t="s">
        <v>122</v>
      </c>
    </row>
    <row r="402" s="13" customFormat="1">
      <c r="A402" s="13"/>
      <c r="B402" s="232"/>
      <c r="C402" s="233"/>
      <c r="D402" s="234" t="s">
        <v>130</v>
      </c>
      <c r="E402" s="235" t="s">
        <v>1</v>
      </c>
      <c r="F402" s="236" t="s">
        <v>149</v>
      </c>
      <c r="G402" s="233"/>
      <c r="H402" s="237">
        <v>3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130</v>
      </c>
      <c r="AU402" s="243" t="s">
        <v>83</v>
      </c>
      <c r="AV402" s="13" t="s">
        <v>83</v>
      </c>
      <c r="AW402" s="13" t="s">
        <v>30</v>
      </c>
      <c r="AX402" s="13" t="s">
        <v>73</v>
      </c>
      <c r="AY402" s="243" t="s">
        <v>122</v>
      </c>
    </row>
    <row r="403" s="15" customFormat="1">
      <c r="A403" s="15"/>
      <c r="B403" s="255"/>
      <c r="C403" s="256"/>
      <c r="D403" s="234" t="s">
        <v>130</v>
      </c>
      <c r="E403" s="257" t="s">
        <v>1</v>
      </c>
      <c r="F403" s="258" t="s">
        <v>145</v>
      </c>
      <c r="G403" s="256"/>
      <c r="H403" s="257" t="s">
        <v>1</v>
      </c>
      <c r="I403" s="259"/>
      <c r="J403" s="256"/>
      <c r="K403" s="256"/>
      <c r="L403" s="260"/>
      <c r="M403" s="261"/>
      <c r="N403" s="262"/>
      <c r="O403" s="262"/>
      <c r="P403" s="262"/>
      <c r="Q403" s="262"/>
      <c r="R403" s="262"/>
      <c r="S403" s="262"/>
      <c r="T403" s="263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4" t="s">
        <v>130</v>
      </c>
      <c r="AU403" s="264" t="s">
        <v>83</v>
      </c>
      <c r="AV403" s="15" t="s">
        <v>81</v>
      </c>
      <c r="AW403" s="15" t="s">
        <v>30</v>
      </c>
      <c r="AX403" s="15" t="s">
        <v>73</v>
      </c>
      <c r="AY403" s="264" t="s">
        <v>122</v>
      </c>
    </row>
    <row r="404" s="13" customFormat="1">
      <c r="A404" s="13"/>
      <c r="B404" s="232"/>
      <c r="C404" s="233"/>
      <c r="D404" s="234" t="s">
        <v>130</v>
      </c>
      <c r="E404" s="235" t="s">
        <v>1</v>
      </c>
      <c r="F404" s="236" t="s">
        <v>81</v>
      </c>
      <c r="G404" s="233"/>
      <c r="H404" s="237">
        <v>1</v>
      </c>
      <c r="I404" s="238"/>
      <c r="J404" s="233"/>
      <c r="K404" s="233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130</v>
      </c>
      <c r="AU404" s="243" t="s">
        <v>83</v>
      </c>
      <c r="AV404" s="13" t="s">
        <v>83</v>
      </c>
      <c r="AW404" s="13" t="s">
        <v>30</v>
      </c>
      <c r="AX404" s="13" t="s">
        <v>73</v>
      </c>
      <c r="AY404" s="243" t="s">
        <v>122</v>
      </c>
    </row>
    <row r="405" s="15" customFormat="1">
      <c r="A405" s="15"/>
      <c r="B405" s="255"/>
      <c r="C405" s="256"/>
      <c r="D405" s="234" t="s">
        <v>130</v>
      </c>
      <c r="E405" s="257" t="s">
        <v>1</v>
      </c>
      <c r="F405" s="258" t="s">
        <v>146</v>
      </c>
      <c r="G405" s="256"/>
      <c r="H405" s="257" t="s">
        <v>1</v>
      </c>
      <c r="I405" s="259"/>
      <c r="J405" s="256"/>
      <c r="K405" s="256"/>
      <c r="L405" s="260"/>
      <c r="M405" s="261"/>
      <c r="N405" s="262"/>
      <c r="O405" s="262"/>
      <c r="P405" s="262"/>
      <c r="Q405" s="262"/>
      <c r="R405" s="262"/>
      <c r="S405" s="262"/>
      <c r="T405" s="263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4" t="s">
        <v>130</v>
      </c>
      <c r="AU405" s="264" t="s">
        <v>83</v>
      </c>
      <c r="AV405" s="15" t="s">
        <v>81</v>
      </c>
      <c r="AW405" s="15" t="s">
        <v>30</v>
      </c>
      <c r="AX405" s="15" t="s">
        <v>73</v>
      </c>
      <c r="AY405" s="264" t="s">
        <v>122</v>
      </c>
    </row>
    <row r="406" s="13" customFormat="1">
      <c r="A406" s="13"/>
      <c r="B406" s="232"/>
      <c r="C406" s="233"/>
      <c r="D406" s="234" t="s">
        <v>130</v>
      </c>
      <c r="E406" s="235" t="s">
        <v>1</v>
      </c>
      <c r="F406" s="236" t="s">
        <v>81</v>
      </c>
      <c r="G406" s="233"/>
      <c r="H406" s="237">
        <v>1</v>
      </c>
      <c r="I406" s="238"/>
      <c r="J406" s="233"/>
      <c r="K406" s="233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130</v>
      </c>
      <c r="AU406" s="243" t="s">
        <v>83</v>
      </c>
      <c r="AV406" s="13" t="s">
        <v>83</v>
      </c>
      <c r="AW406" s="13" t="s">
        <v>30</v>
      </c>
      <c r="AX406" s="13" t="s">
        <v>73</v>
      </c>
      <c r="AY406" s="243" t="s">
        <v>122</v>
      </c>
    </row>
    <row r="407" s="14" customFormat="1">
      <c r="A407" s="14"/>
      <c r="B407" s="244"/>
      <c r="C407" s="245"/>
      <c r="D407" s="234" t="s">
        <v>130</v>
      </c>
      <c r="E407" s="246" t="s">
        <v>1</v>
      </c>
      <c r="F407" s="247" t="s">
        <v>135</v>
      </c>
      <c r="G407" s="245"/>
      <c r="H407" s="248">
        <v>12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130</v>
      </c>
      <c r="AU407" s="254" t="s">
        <v>83</v>
      </c>
      <c r="AV407" s="14" t="s">
        <v>128</v>
      </c>
      <c r="AW407" s="14" t="s">
        <v>30</v>
      </c>
      <c r="AX407" s="14" t="s">
        <v>81</v>
      </c>
      <c r="AY407" s="254" t="s">
        <v>122</v>
      </c>
    </row>
    <row r="408" s="2" customFormat="1" ht="21.75" customHeight="1">
      <c r="A408" s="39"/>
      <c r="B408" s="40"/>
      <c r="C408" s="219" t="s">
        <v>432</v>
      </c>
      <c r="D408" s="219" t="s">
        <v>124</v>
      </c>
      <c r="E408" s="220" t="s">
        <v>433</v>
      </c>
      <c r="F408" s="221" t="s">
        <v>434</v>
      </c>
      <c r="G408" s="222" t="s">
        <v>127</v>
      </c>
      <c r="H408" s="223">
        <v>295</v>
      </c>
      <c r="I408" s="224"/>
      <c r="J408" s="225">
        <f>ROUND(I408*H408,2)</f>
        <v>0</v>
      </c>
      <c r="K408" s="221" t="s">
        <v>1</v>
      </c>
      <c r="L408" s="45"/>
      <c r="M408" s="226" t="s">
        <v>1</v>
      </c>
      <c r="N408" s="227" t="s">
        <v>38</v>
      </c>
      <c r="O408" s="92"/>
      <c r="P408" s="228">
        <f>O408*H408</f>
        <v>0</v>
      </c>
      <c r="Q408" s="228">
        <v>0.00019000000000000001</v>
      </c>
      <c r="R408" s="228">
        <f>Q408*H408</f>
        <v>0.056050000000000003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128</v>
      </c>
      <c r="AT408" s="230" t="s">
        <v>124</v>
      </c>
      <c r="AU408" s="230" t="s">
        <v>83</v>
      </c>
      <c r="AY408" s="18" t="s">
        <v>122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81</v>
      </c>
      <c r="BK408" s="231">
        <f>ROUND(I408*H408,2)</f>
        <v>0</v>
      </c>
      <c r="BL408" s="18" t="s">
        <v>128</v>
      </c>
      <c r="BM408" s="230" t="s">
        <v>435</v>
      </c>
    </row>
    <row r="409" s="13" customFormat="1">
      <c r="A409" s="13"/>
      <c r="B409" s="232"/>
      <c r="C409" s="233"/>
      <c r="D409" s="234" t="s">
        <v>130</v>
      </c>
      <c r="E409" s="235" t="s">
        <v>1</v>
      </c>
      <c r="F409" s="236" t="s">
        <v>436</v>
      </c>
      <c r="G409" s="233"/>
      <c r="H409" s="237">
        <v>250</v>
      </c>
      <c r="I409" s="238"/>
      <c r="J409" s="233"/>
      <c r="K409" s="233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130</v>
      </c>
      <c r="AU409" s="243" t="s">
        <v>83</v>
      </c>
      <c r="AV409" s="13" t="s">
        <v>83</v>
      </c>
      <c r="AW409" s="13" t="s">
        <v>30</v>
      </c>
      <c r="AX409" s="13" t="s">
        <v>73</v>
      </c>
      <c r="AY409" s="243" t="s">
        <v>122</v>
      </c>
    </row>
    <row r="410" s="13" customFormat="1">
      <c r="A410" s="13"/>
      <c r="B410" s="232"/>
      <c r="C410" s="233"/>
      <c r="D410" s="234" t="s">
        <v>130</v>
      </c>
      <c r="E410" s="235" t="s">
        <v>1</v>
      </c>
      <c r="F410" s="236" t="s">
        <v>437</v>
      </c>
      <c r="G410" s="233"/>
      <c r="H410" s="237">
        <v>15</v>
      </c>
      <c r="I410" s="238"/>
      <c r="J410" s="233"/>
      <c r="K410" s="233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130</v>
      </c>
      <c r="AU410" s="243" t="s">
        <v>83</v>
      </c>
      <c r="AV410" s="13" t="s">
        <v>83</v>
      </c>
      <c r="AW410" s="13" t="s">
        <v>30</v>
      </c>
      <c r="AX410" s="13" t="s">
        <v>73</v>
      </c>
      <c r="AY410" s="243" t="s">
        <v>122</v>
      </c>
    </row>
    <row r="411" s="13" customFormat="1">
      <c r="A411" s="13"/>
      <c r="B411" s="232"/>
      <c r="C411" s="233"/>
      <c r="D411" s="234" t="s">
        <v>130</v>
      </c>
      <c r="E411" s="235" t="s">
        <v>1</v>
      </c>
      <c r="F411" s="236" t="s">
        <v>133</v>
      </c>
      <c r="G411" s="233"/>
      <c r="H411" s="237">
        <v>15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130</v>
      </c>
      <c r="AU411" s="243" t="s">
        <v>83</v>
      </c>
      <c r="AV411" s="13" t="s">
        <v>83</v>
      </c>
      <c r="AW411" s="13" t="s">
        <v>30</v>
      </c>
      <c r="AX411" s="13" t="s">
        <v>73</v>
      </c>
      <c r="AY411" s="243" t="s">
        <v>122</v>
      </c>
    </row>
    <row r="412" s="13" customFormat="1">
      <c r="A412" s="13"/>
      <c r="B412" s="232"/>
      <c r="C412" s="233"/>
      <c r="D412" s="234" t="s">
        <v>130</v>
      </c>
      <c r="E412" s="235" t="s">
        <v>1</v>
      </c>
      <c r="F412" s="236" t="s">
        <v>438</v>
      </c>
      <c r="G412" s="233"/>
      <c r="H412" s="237">
        <v>15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130</v>
      </c>
      <c r="AU412" s="243" t="s">
        <v>83</v>
      </c>
      <c r="AV412" s="13" t="s">
        <v>83</v>
      </c>
      <c r="AW412" s="13" t="s">
        <v>30</v>
      </c>
      <c r="AX412" s="13" t="s">
        <v>73</v>
      </c>
      <c r="AY412" s="243" t="s">
        <v>122</v>
      </c>
    </row>
    <row r="413" s="14" customFormat="1">
      <c r="A413" s="14"/>
      <c r="B413" s="244"/>
      <c r="C413" s="245"/>
      <c r="D413" s="234" t="s">
        <v>130</v>
      </c>
      <c r="E413" s="246" t="s">
        <v>1</v>
      </c>
      <c r="F413" s="247" t="s">
        <v>135</v>
      </c>
      <c r="G413" s="245"/>
      <c r="H413" s="248">
        <v>295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130</v>
      </c>
      <c r="AU413" s="254" t="s">
        <v>83</v>
      </c>
      <c r="AV413" s="14" t="s">
        <v>128</v>
      </c>
      <c r="AW413" s="14" t="s">
        <v>30</v>
      </c>
      <c r="AX413" s="14" t="s">
        <v>81</v>
      </c>
      <c r="AY413" s="254" t="s">
        <v>122</v>
      </c>
    </row>
    <row r="414" s="2" customFormat="1" ht="24.15" customHeight="1">
      <c r="A414" s="39"/>
      <c r="B414" s="40"/>
      <c r="C414" s="219" t="s">
        <v>439</v>
      </c>
      <c r="D414" s="219" t="s">
        <v>124</v>
      </c>
      <c r="E414" s="220" t="s">
        <v>440</v>
      </c>
      <c r="F414" s="221" t="s">
        <v>441</v>
      </c>
      <c r="G414" s="222" t="s">
        <v>127</v>
      </c>
      <c r="H414" s="223">
        <v>242</v>
      </c>
      <c r="I414" s="224"/>
      <c r="J414" s="225">
        <f>ROUND(I414*H414,2)</f>
        <v>0</v>
      </c>
      <c r="K414" s="221" t="s">
        <v>1</v>
      </c>
      <c r="L414" s="45"/>
      <c r="M414" s="226" t="s">
        <v>1</v>
      </c>
      <c r="N414" s="227" t="s">
        <v>38</v>
      </c>
      <c r="O414" s="92"/>
      <c r="P414" s="228">
        <f>O414*H414</f>
        <v>0</v>
      </c>
      <c r="Q414" s="228">
        <v>0.00012999999999999999</v>
      </c>
      <c r="R414" s="228">
        <f>Q414*H414</f>
        <v>0.031459999999999995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128</v>
      </c>
      <c r="AT414" s="230" t="s">
        <v>124</v>
      </c>
      <c r="AU414" s="230" t="s">
        <v>83</v>
      </c>
      <c r="AY414" s="18" t="s">
        <v>122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81</v>
      </c>
      <c r="BK414" s="231">
        <f>ROUND(I414*H414,2)</f>
        <v>0</v>
      </c>
      <c r="BL414" s="18" t="s">
        <v>128</v>
      </c>
      <c r="BM414" s="230" t="s">
        <v>442</v>
      </c>
    </row>
    <row r="415" s="13" customFormat="1">
      <c r="A415" s="13"/>
      <c r="B415" s="232"/>
      <c r="C415" s="233"/>
      <c r="D415" s="234" t="s">
        <v>130</v>
      </c>
      <c r="E415" s="235" t="s">
        <v>1</v>
      </c>
      <c r="F415" s="236" t="s">
        <v>131</v>
      </c>
      <c r="G415" s="233"/>
      <c r="H415" s="237">
        <v>210</v>
      </c>
      <c r="I415" s="238"/>
      <c r="J415" s="233"/>
      <c r="K415" s="233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130</v>
      </c>
      <c r="AU415" s="243" t="s">
        <v>83</v>
      </c>
      <c r="AV415" s="13" t="s">
        <v>83</v>
      </c>
      <c r="AW415" s="13" t="s">
        <v>30</v>
      </c>
      <c r="AX415" s="13" t="s">
        <v>73</v>
      </c>
      <c r="AY415" s="243" t="s">
        <v>122</v>
      </c>
    </row>
    <row r="416" s="13" customFormat="1">
      <c r="A416" s="13"/>
      <c r="B416" s="232"/>
      <c r="C416" s="233"/>
      <c r="D416" s="234" t="s">
        <v>130</v>
      </c>
      <c r="E416" s="235" t="s">
        <v>1</v>
      </c>
      <c r="F416" s="236" t="s">
        <v>132</v>
      </c>
      <c r="G416" s="233"/>
      <c r="H416" s="237">
        <v>10</v>
      </c>
      <c r="I416" s="238"/>
      <c r="J416" s="233"/>
      <c r="K416" s="233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130</v>
      </c>
      <c r="AU416" s="243" t="s">
        <v>83</v>
      </c>
      <c r="AV416" s="13" t="s">
        <v>83</v>
      </c>
      <c r="AW416" s="13" t="s">
        <v>30</v>
      </c>
      <c r="AX416" s="13" t="s">
        <v>73</v>
      </c>
      <c r="AY416" s="243" t="s">
        <v>122</v>
      </c>
    </row>
    <row r="417" s="13" customFormat="1">
      <c r="A417" s="13"/>
      <c r="B417" s="232"/>
      <c r="C417" s="233"/>
      <c r="D417" s="234" t="s">
        <v>130</v>
      </c>
      <c r="E417" s="235" t="s">
        <v>1</v>
      </c>
      <c r="F417" s="236" t="s">
        <v>443</v>
      </c>
      <c r="G417" s="233"/>
      <c r="H417" s="237">
        <v>12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130</v>
      </c>
      <c r="AU417" s="243" t="s">
        <v>83</v>
      </c>
      <c r="AV417" s="13" t="s">
        <v>83</v>
      </c>
      <c r="AW417" s="13" t="s">
        <v>30</v>
      </c>
      <c r="AX417" s="13" t="s">
        <v>73</v>
      </c>
      <c r="AY417" s="243" t="s">
        <v>122</v>
      </c>
    </row>
    <row r="418" s="13" customFormat="1">
      <c r="A418" s="13"/>
      <c r="B418" s="232"/>
      <c r="C418" s="233"/>
      <c r="D418" s="234" t="s">
        <v>130</v>
      </c>
      <c r="E418" s="235" t="s">
        <v>1</v>
      </c>
      <c r="F418" s="236" t="s">
        <v>134</v>
      </c>
      <c r="G418" s="233"/>
      <c r="H418" s="237">
        <v>10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130</v>
      </c>
      <c r="AU418" s="243" t="s">
        <v>83</v>
      </c>
      <c r="AV418" s="13" t="s">
        <v>83</v>
      </c>
      <c r="AW418" s="13" t="s">
        <v>30</v>
      </c>
      <c r="AX418" s="13" t="s">
        <v>73</v>
      </c>
      <c r="AY418" s="243" t="s">
        <v>122</v>
      </c>
    </row>
    <row r="419" s="14" customFormat="1">
      <c r="A419" s="14"/>
      <c r="B419" s="244"/>
      <c r="C419" s="245"/>
      <c r="D419" s="234" t="s">
        <v>130</v>
      </c>
      <c r="E419" s="246" t="s">
        <v>1</v>
      </c>
      <c r="F419" s="247" t="s">
        <v>135</v>
      </c>
      <c r="G419" s="245"/>
      <c r="H419" s="248">
        <v>242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130</v>
      </c>
      <c r="AU419" s="254" t="s">
        <v>83</v>
      </c>
      <c r="AV419" s="14" t="s">
        <v>128</v>
      </c>
      <c r="AW419" s="14" t="s">
        <v>30</v>
      </c>
      <c r="AX419" s="14" t="s">
        <v>81</v>
      </c>
      <c r="AY419" s="254" t="s">
        <v>122</v>
      </c>
    </row>
    <row r="420" s="2" customFormat="1" ht="24.15" customHeight="1">
      <c r="A420" s="39"/>
      <c r="B420" s="40"/>
      <c r="C420" s="219" t="s">
        <v>444</v>
      </c>
      <c r="D420" s="219" t="s">
        <v>124</v>
      </c>
      <c r="E420" s="220" t="s">
        <v>445</v>
      </c>
      <c r="F420" s="221" t="s">
        <v>446</v>
      </c>
      <c r="G420" s="222" t="s">
        <v>280</v>
      </c>
      <c r="H420" s="223">
        <v>4</v>
      </c>
      <c r="I420" s="224"/>
      <c r="J420" s="225">
        <f>ROUND(I420*H420,2)</f>
        <v>0</v>
      </c>
      <c r="K420" s="221" t="s">
        <v>1</v>
      </c>
      <c r="L420" s="45"/>
      <c r="M420" s="226" t="s">
        <v>1</v>
      </c>
      <c r="N420" s="227" t="s">
        <v>38</v>
      </c>
      <c r="O420" s="92"/>
      <c r="P420" s="228">
        <f>O420*H420</f>
        <v>0</v>
      </c>
      <c r="Q420" s="228">
        <v>0.00069999999999999999</v>
      </c>
      <c r="R420" s="228">
        <f>Q420*H420</f>
        <v>0.0028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128</v>
      </c>
      <c r="AT420" s="230" t="s">
        <v>124</v>
      </c>
      <c r="AU420" s="230" t="s">
        <v>83</v>
      </c>
      <c r="AY420" s="18" t="s">
        <v>122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81</v>
      </c>
      <c r="BK420" s="231">
        <f>ROUND(I420*H420,2)</f>
        <v>0</v>
      </c>
      <c r="BL420" s="18" t="s">
        <v>128</v>
      </c>
      <c r="BM420" s="230" t="s">
        <v>447</v>
      </c>
    </row>
    <row r="421" s="2" customFormat="1" ht="24.15" customHeight="1">
      <c r="A421" s="39"/>
      <c r="B421" s="40"/>
      <c r="C421" s="219" t="s">
        <v>448</v>
      </c>
      <c r="D421" s="219" t="s">
        <v>124</v>
      </c>
      <c r="E421" s="220" t="s">
        <v>449</v>
      </c>
      <c r="F421" s="221" t="s">
        <v>450</v>
      </c>
      <c r="G421" s="222" t="s">
        <v>280</v>
      </c>
      <c r="H421" s="223">
        <v>2</v>
      </c>
      <c r="I421" s="224"/>
      <c r="J421" s="225">
        <f>ROUND(I421*H421,2)</f>
        <v>0</v>
      </c>
      <c r="K421" s="221" t="s">
        <v>1</v>
      </c>
      <c r="L421" s="45"/>
      <c r="M421" s="226" t="s">
        <v>1</v>
      </c>
      <c r="N421" s="227" t="s">
        <v>38</v>
      </c>
      <c r="O421" s="92"/>
      <c r="P421" s="228">
        <f>O421*H421</f>
        <v>0</v>
      </c>
      <c r="Q421" s="228">
        <v>0.0011999999999999999</v>
      </c>
      <c r="R421" s="228">
        <f>Q421*H421</f>
        <v>0.0023999999999999998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128</v>
      </c>
      <c r="AT421" s="230" t="s">
        <v>124</v>
      </c>
      <c r="AU421" s="230" t="s">
        <v>83</v>
      </c>
      <c r="AY421" s="18" t="s">
        <v>122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81</v>
      </c>
      <c r="BK421" s="231">
        <f>ROUND(I421*H421,2)</f>
        <v>0</v>
      </c>
      <c r="BL421" s="18" t="s">
        <v>128</v>
      </c>
      <c r="BM421" s="230" t="s">
        <v>451</v>
      </c>
    </row>
    <row r="422" s="12" customFormat="1" ht="22.8" customHeight="1">
      <c r="A422" s="12"/>
      <c r="B422" s="203"/>
      <c r="C422" s="204"/>
      <c r="D422" s="205" t="s">
        <v>72</v>
      </c>
      <c r="E422" s="217" t="s">
        <v>452</v>
      </c>
      <c r="F422" s="217" t="s">
        <v>453</v>
      </c>
      <c r="G422" s="204"/>
      <c r="H422" s="204"/>
      <c r="I422" s="207"/>
      <c r="J422" s="218">
        <f>BK422</f>
        <v>0</v>
      </c>
      <c r="K422" s="204"/>
      <c r="L422" s="209"/>
      <c r="M422" s="210"/>
      <c r="N422" s="211"/>
      <c r="O422" s="211"/>
      <c r="P422" s="212">
        <f>P423</f>
        <v>0</v>
      </c>
      <c r="Q422" s="211"/>
      <c r="R422" s="212">
        <f>R423</f>
        <v>0</v>
      </c>
      <c r="S422" s="211"/>
      <c r="T422" s="213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81</v>
      </c>
      <c r="AT422" s="215" t="s">
        <v>72</v>
      </c>
      <c r="AU422" s="215" t="s">
        <v>81</v>
      </c>
      <c r="AY422" s="214" t="s">
        <v>122</v>
      </c>
      <c r="BK422" s="216">
        <f>BK423</f>
        <v>0</v>
      </c>
    </row>
    <row r="423" s="2" customFormat="1" ht="24.15" customHeight="1">
      <c r="A423" s="39"/>
      <c r="B423" s="40"/>
      <c r="C423" s="219" t="s">
        <v>454</v>
      </c>
      <c r="D423" s="219" t="s">
        <v>124</v>
      </c>
      <c r="E423" s="220" t="s">
        <v>455</v>
      </c>
      <c r="F423" s="221" t="s">
        <v>456</v>
      </c>
      <c r="G423" s="222" t="s">
        <v>218</v>
      </c>
      <c r="H423" s="223">
        <v>7.3719999999999999</v>
      </c>
      <c r="I423" s="224"/>
      <c r="J423" s="225">
        <f>ROUND(I423*H423,2)</f>
        <v>0</v>
      </c>
      <c r="K423" s="221" t="s">
        <v>138</v>
      </c>
      <c r="L423" s="45"/>
      <c r="M423" s="290" t="s">
        <v>1</v>
      </c>
      <c r="N423" s="291" t="s">
        <v>38</v>
      </c>
      <c r="O423" s="292"/>
      <c r="P423" s="293">
        <f>O423*H423</f>
        <v>0</v>
      </c>
      <c r="Q423" s="293">
        <v>0</v>
      </c>
      <c r="R423" s="293">
        <f>Q423*H423</f>
        <v>0</v>
      </c>
      <c r="S423" s="293">
        <v>0</v>
      </c>
      <c r="T423" s="294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128</v>
      </c>
      <c r="AT423" s="230" t="s">
        <v>124</v>
      </c>
      <c r="AU423" s="230" t="s">
        <v>83</v>
      </c>
      <c r="AY423" s="18" t="s">
        <v>122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81</v>
      </c>
      <c r="BK423" s="231">
        <f>ROUND(I423*H423,2)</f>
        <v>0</v>
      </c>
      <c r="BL423" s="18" t="s">
        <v>128</v>
      </c>
      <c r="BM423" s="230" t="s">
        <v>457</v>
      </c>
    </row>
    <row r="424" s="2" customFormat="1" ht="6.96" customHeight="1">
      <c r="A424" s="39"/>
      <c r="B424" s="67"/>
      <c r="C424" s="68"/>
      <c r="D424" s="68"/>
      <c r="E424" s="68"/>
      <c r="F424" s="68"/>
      <c r="G424" s="68"/>
      <c r="H424" s="68"/>
      <c r="I424" s="68"/>
      <c r="J424" s="68"/>
      <c r="K424" s="68"/>
      <c r="L424" s="45"/>
      <c r="M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</row>
  </sheetData>
  <sheetProtection sheet="1" autoFilter="0" formatColumns="0" formatRows="0" objects="1" scenarios="1" spinCount="100000" saltValue="gh3EML0CS/Bpmz5sTSSNM403tOiSYlCYr5VJo3xtnFy2GJ0YVj9xMGJy94g/6YaE8mxn+W/ekPwDDKLC2dIUpw==" hashValue="vuTxedZXduPb2JhM0kh3uiJdcXqAFBhh1t7UYNn/w37MWBs3GjcbLbr4kJmpYzbB43zQ686OMQYbILsAeF26pA==" algorithmName="SHA-512" password="CC35"/>
  <autoFilter ref="C121:K42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Světlá nad Sázavou, ul. Čapkova I. etapa - rekonstrukce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458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27.11.2023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ROUND((SUM(BE125:BE343)),  2)</f>
        <v>0</v>
      </c>
      <c r="G33" s="39"/>
      <c r="H33" s="39"/>
      <c r="I33" s="156">
        <v>0.20999999999999999</v>
      </c>
      <c r="J33" s="155">
        <f>ROUND(((SUM(BE125:BE343))*I33),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ROUND((SUM(BF125:BF343)),  2)</f>
        <v>0</v>
      </c>
      <c r="G34" s="39"/>
      <c r="H34" s="39"/>
      <c r="I34" s="156">
        <v>0.14999999999999999</v>
      </c>
      <c r="J34" s="155">
        <f>ROUND(((SUM(BF125:BF343))*I34),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ROUND((SUM(BG125:BG343)),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ROUND((SUM(BH125:BH343)),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ROUND((SUM(BI125:BI343)),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Světlá nad Sázavou, ul. Čapkova I. etapa - rekonstrukce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Rekonstrukce kanalizace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27.11.2023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J278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459</v>
      </c>
      <c r="E100" s="189"/>
      <c r="F100" s="189"/>
      <c r="G100" s="189"/>
      <c r="H100" s="189"/>
      <c r="I100" s="189"/>
      <c r="J100" s="190">
        <f>J284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</v>
      </c>
      <c r="E101" s="189"/>
      <c r="F101" s="189"/>
      <c r="G101" s="189"/>
      <c r="H101" s="189"/>
      <c r="I101" s="189"/>
      <c r="J101" s="190">
        <f>J295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460</v>
      </c>
      <c r="E102" s="189"/>
      <c r="F102" s="189"/>
      <c r="G102" s="189"/>
      <c r="H102" s="189"/>
      <c r="I102" s="189"/>
      <c r="J102" s="190">
        <f>J308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105</v>
      </c>
      <c r="E103" s="189"/>
      <c r="F103" s="189"/>
      <c r="G103" s="189"/>
      <c r="H103" s="189"/>
      <c r="I103" s="189"/>
      <c r="J103" s="190">
        <f>J311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461</v>
      </c>
      <c r="E104" s="189"/>
      <c r="F104" s="189"/>
      <c r="G104" s="189"/>
      <c r="H104" s="189"/>
      <c r="I104" s="189"/>
      <c r="J104" s="190">
        <f>J339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J342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107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75" t="str">
        <f>E7</f>
        <v>Světlá nad Sázavou, ul. Čapkova I. etapa - rekonstrukce vodovodu a kanalizace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94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02 - Rekonstrukce kanalizace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 xml:space="preserve"> </v>
      </c>
      <c r="G119" s="41"/>
      <c r="H119" s="41"/>
      <c r="I119" s="33" t="s">
        <v>22</v>
      </c>
      <c r="J119" s="80" t="str">
        <f>IF(J12="","",J12)</f>
        <v>27.11.2023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 xml:space="preserve"> </v>
      </c>
      <c r="G121" s="41"/>
      <c r="H121" s="41"/>
      <c r="I121" s="33" t="s">
        <v>29</v>
      </c>
      <c r="J121" s="37" t="str">
        <f>E21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108</v>
      </c>
      <c r="D124" s="195" t="s">
        <v>58</v>
      </c>
      <c r="E124" s="195" t="s">
        <v>54</v>
      </c>
      <c r="F124" s="195" t="s">
        <v>55</v>
      </c>
      <c r="G124" s="195" t="s">
        <v>109</v>
      </c>
      <c r="H124" s="195" t="s">
        <v>110</v>
      </c>
      <c r="I124" s="195" t="s">
        <v>111</v>
      </c>
      <c r="J124" s="195" t="s">
        <v>98</v>
      </c>
      <c r="K124" s="196" t="s">
        <v>112</v>
      </c>
      <c r="L124" s="197"/>
      <c r="M124" s="101" t="s">
        <v>1</v>
      </c>
      <c r="N124" s="102" t="s">
        <v>37</v>
      </c>
      <c r="O124" s="102" t="s">
        <v>113</v>
      </c>
      <c r="P124" s="102" t="s">
        <v>114</v>
      </c>
      <c r="Q124" s="102" t="s">
        <v>115</v>
      </c>
      <c r="R124" s="102" t="s">
        <v>116</v>
      </c>
      <c r="S124" s="102" t="s">
        <v>117</v>
      </c>
      <c r="T124" s="103" t="s">
        <v>118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119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45.669139850000008</v>
      </c>
      <c r="S125" s="105"/>
      <c r="T125" s="201">
        <f>T126</f>
        <v>38.756360000000001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72</v>
      </c>
      <c r="AU125" s="18" t="s">
        <v>100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72</v>
      </c>
      <c r="E126" s="206" t="s">
        <v>120</v>
      </c>
      <c r="F126" s="206" t="s">
        <v>121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P127+P278+P284+P295+P308+P311+P339+P342</f>
        <v>0</v>
      </c>
      <c r="Q126" s="211"/>
      <c r="R126" s="212">
        <f>R127+R278+R284+R295+R308+R311+R339+R342</f>
        <v>45.669139850000008</v>
      </c>
      <c r="S126" s="211"/>
      <c r="T126" s="213">
        <f>T127+T278+T284+T295+T308+T311+T339+T342</f>
        <v>38.756360000000001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72</v>
      </c>
      <c r="AU126" s="215" t="s">
        <v>73</v>
      </c>
      <c r="AY126" s="214" t="s">
        <v>122</v>
      </c>
      <c r="BK126" s="216">
        <f>BK127+BK278+BK284+BK295+BK308+BK311+BK339+BK342</f>
        <v>0</v>
      </c>
    </row>
    <row r="127" s="12" customFormat="1" ht="22.8" customHeight="1">
      <c r="A127" s="12"/>
      <c r="B127" s="203"/>
      <c r="C127" s="204"/>
      <c r="D127" s="205" t="s">
        <v>72</v>
      </c>
      <c r="E127" s="217" t="s">
        <v>81</v>
      </c>
      <c r="F127" s="217" t="s">
        <v>123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SUM(P128:P277)</f>
        <v>0</v>
      </c>
      <c r="Q127" s="211"/>
      <c r="R127" s="212">
        <f>SUM(R128:R277)</f>
        <v>6.6123478500000008</v>
      </c>
      <c r="S127" s="211"/>
      <c r="T127" s="213">
        <f>SUM(T128:T277)</f>
        <v>8.3399999999999999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81</v>
      </c>
      <c r="AT127" s="215" t="s">
        <v>72</v>
      </c>
      <c r="AU127" s="215" t="s">
        <v>81</v>
      </c>
      <c r="AY127" s="214" t="s">
        <v>122</v>
      </c>
      <c r="BK127" s="216">
        <f>SUM(BK128:BK277)</f>
        <v>0</v>
      </c>
    </row>
    <row r="128" s="2" customFormat="1" ht="24.15" customHeight="1">
      <c r="A128" s="39"/>
      <c r="B128" s="40"/>
      <c r="C128" s="219" t="s">
        <v>81</v>
      </c>
      <c r="D128" s="219" t="s">
        <v>124</v>
      </c>
      <c r="E128" s="220" t="s">
        <v>462</v>
      </c>
      <c r="F128" s="221" t="s">
        <v>463</v>
      </c>
      <c r="G128" s="222" t="s">
        <v>194</v>
      </c>
      <c r="H128" s="223">
        <v>20</v>
      </c>
      <c r="I128" s="224"/>
      <c r="J128" s="225">
        <f>ROUND(I128*H128,2)</f>
        <v>0</v>
      </c>
      <c r="K128" s="221" t="s">
        <v>138</v>
      </c>
      <c r="L128" s="45"/>
      <c r="M128" s="226" t="s">
        <v>1</v>
      </c>
      <c r="N128" s="227" t="s">
        <v>38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0.41699999999999998</v>
      </c>
      <c r="T128" s="229">
        <f>S128*H128</f>
        <v>8.3399999999999999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128</v>
      </c>
      <c r="AT128" s="230" t="s">
        <v>124</v>
      </c>
      <c r="AU128" s="230" t="s">
        <v>83</v>
      </c>
      <c r="AY128" s="18" t="s">
        <v>122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81</v>
      </c>
      <c r="BK128" s="231">
        <f>ROUND(I128*H128,2)</f>
        <v>0</v>
      </c>
      <c r="BL128" s="18" t="s">
        <v>128</v>
      </c>
      <c r="BM128" s="230" t="s">
        <v>464</v>
      </c>
    </row>
    <row r="129" s="13" customFormat="1">
      <c r="A129" s="13"/>
      <c r="B129" s="232"/>
      <c r="C129" s="233"/>
      <c r="D129" s="234" t="s">
        <v>130</v>
      </c>
      <c r="E129" s="235" t="s">
        <v>1</v>
      </c>
      <c r="F129" s="236" t="s">
        <v>465</v>
      </c>
      <c r="G129" s="233"/>
      <c r="H129" s="237">
        <v>20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83</v>
      </c>
      <c r="AV129" s="13" t="s">
        <v>83</v>
      </c>
      <c r="AW129" s="13" t="s">
        <v>30</v>
      </c>
      <c r="AX129" s="13" t="s">
        <v>81</v>
      </c>
      <c r="AY129" s="243" t="s">
        <v>122</v>
      </c>
    </row>
    <row r="130" s="2" customFormat="1" ht="24.15" customHeight="1">
      <c r="A130" s="39"/>
      <c r="B130" s="40"/>
      <c r="C130" s="219" t="s">
        <v>83</v>
      </c>
      <c r="D130" s="219" t="s">
        <v>124</v>
      </c>
      <c r="E130" s="220" t="s">
        <v>466</v>
      </c>
      <c r="F130" s="221" t="s">
        <v>467</v>
      </c>
      <c r="G130" s="222" t="s">
        <v>127</v>
      </c>
      <c r="H130" s="223">
        <v>226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38</v>
      </c>
      <c r="O130" s="92"/>
      <c r="P130" s="228">
        <f>O130*H130</f>
        <v>0</v>
      </c>
      <c r="Q130" s="228">
        <v>0.017500000000000002</v>
      </c>
      <c r="R130" s="228">
        <f>Q130*H130</f>
        <v>3.9550000000000005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128</v>
      </c>
      <c r="AT130" s="230" t="s">
        <v>124</v>
      </c>
      <c r="AU130" s="230" t="s">
        <v>83</v>
      </c>
      <c r="AY130" s="18" t="s">
        <v>122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81</v>
      </c>
      <c r="BK130" s="231">
        <f>ROUND(I130*H130,2)</f>
        <v>0</v>
      </c>
      <c r="BL130" s="18" t="s">
        <v>128</v>
      </c>
      <c r="BM130" s="230" t="s">
        <v>468</v>
      </c>
    </row>
    <row r="131" s="13" customFormat="1">
      <c r="A131" s="13"/>
      <c r="B131" s="232"/>
      <c r="C131" s="233"/>
      <c r="D131" s="234" t="s">
        <v>130</v>
      </c>
      <c r="E131" s="235" t="s">
        <v>1</v>
      </c>
      <c r="F131" s="236" t="s">
        <v>469</v>
      </c>
      <c r="G131" s="233"/>
      <c r="H131" s="237">
        <v>210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130</v>
      </c>
      <c r="AU131" s="243" t="s">
        <v>83</v>
      </c>
      <c r="AV131" s="13" t="s">
        <v>83</v>
      </c>
      <c r="AW131" s="13" t="s">
        <v>30</v>
      </c>
      <c r="AX131" s="13" t="s">
        <v>73</v>
      </c>
      <c r="AY131" s="243" t="s">
        <v>122</v>
      </c>
    </row>
    <row r="132" s="13" customFormat="1">
      <c r="A132" s="13"/>
      <c r="B132" s="232"/>
      <c r="C132" s="233"/>
      <c r="D132" s="234" t="s">
        <v>130</v>
      </c>
      <c r="E132" s="235" t="s">
        <v>1</v>
      </c>
      <c r="F132" s="236" t="s">
        <v>470</v>
      </c>
      <c r="G132" s="233"/>
      <c r="H132" s="237">
        <v>5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83</v>
      </c>
      <c r="AV132" s="13" t="s">
        <v>83</v>
      </c>
      <c r="AW132" s="13" t="s">
        <v>30</v>
      </c>
      <c r="AX132" s="13" t="s">
        <v>73</v>
      </c>
      <c r="AY132" s="243" t="s">
        <v>122</v>
      </c>
    </row>
    <row r="133" s="13" customFormat="1">
      <c r="A133" s="13"/>
      <c r="B133" s="232"/>
      <c r="C133" s="233"/>
      <c r="D133" s="234" t="s">
        <v>130</v>
      </c>
      <c r="E133" s="235" t="s">
        <v>1</v>
      </c>
      <c r="F133" s="236" t="s">
        <v>471</v>
      </c>
      <c r="G133" s="233"/>
      <c r="H133" s="237">
        <v>11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130</v>
      </c>
      <c r="AU133" s="243" t="s">
        <v>83</v>
      </c>
      <c r="AV133" s="13" t="s">
        <v>83</v>
      </c>
      <c r="AW133" s="13" t="s">
        <v>30</v>
      </c>
      <c r="AX133" s="13" t="s">
        <v>73</v>
      </c>
      <c r="AY133" s="243" t="s">
        <v>122</v>
      </c>
    </row>
    <row r="134" s="14" customFormat="1">
      <c r="A134" s="14"/>
      <c r="B134" s="244"/>
      <c r="C134" s="245"/>
      <c r="D134" s="234" t="s">
        <v>130</v>
      </c>
      <c r="E134" s="246" t="s">
        <v>1</v>
      </c>
      <c r="F134" s="247" t="s">
        <v>135</v>
      </c>
      <c r="G134" s="245"/>
      <c r="H134" s="248">
        <v>226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130</v>
      </c>
      <c r="AU134" s="254" t="s">
        <v>83</v>
      </c>
      <c r="AV134" s="14" t="s">
        <v>128</v>
      </c>
      <c r="AW134" s="14" t="s">
        <v>30</v>
      </c>
      <c r="AX134" s="14" t="s">
        <v>81</v>
      </c>
      <c r="AY134" s="254" t="s">
        <v>122</v>
      </c>
    </row>
    <row r="135" s="2" customFormat="1" ht="24.15" customHeight="1">
      <c r="A135" s="39"/>
      <c r="B135" s="40"/>
      <c r="C135" s="219" t="s">
        <v>149</v>
      </c>
      <c r="D135" s="219" t="s">
        <v>124</v>
      </c>
      <c r="E135" s="220" t="s">
        <v>136</v>
      </c>
      <c r="F135" s="221" t="s">
        <v>137</v>
      </c>
      <c r="G135" s="222" t="s">
        <v>127</v>
      </c>
      <c r="H135" s="223">
        <v>25</v>
      </c>
      <c r="I135" s="224"/>
      <c r="J135" s="225">
        <f>ROUND(I135*H135,2)</f>
        <v>0</v>
      </c>
      <c r="K135" s="221" t="s">
        <v>138</v>
      </c>
      <c r="L135" s="45"/>
      <c r="M135" s="226" t="s">
        <v>1</v>
      </c>
      <c r="N135" s="227" t="s">
        <v>38</v>
      </c>
      <c r="O135" s="92"/>
      <c r="P135" s="228">
        <f>O135*H135</f>
        <v>0</v>
      </c>
      <c r="Q135" s="228">
        <v>0.0086800000000000002</v>
      </c>
      <c r="R135" s="228">
        <f>Q135*H135</f>
        <v>0.217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128</v>
      </c>
      <c r="AT135" s="230" t="s">
        <v>124</v>
      </c>
      <c r="AU135" s="230" t="s">
        <v>83</v>
      </c>
      <c r="AY135" s="18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81</v>
      </c>
      <c r="BK135" s="231">
        <f>ROUND(I135*H135,2)</f>
        <v>0</v>
      </c>
      <c r="BL135" s="18" t="s">
        <v>128</v>
      </c>
      <c r="BM135" s="230" t="s">
        <v>472</v>
      </c>
    </row>
    <row r="136" s="15" customFormat="1">
      <c r="A136" s="15"/>
      <c r="B136" s="255"/>
      <c r="C136" s="256"/>
      <c r="D136" s="234" t="s">
        <v>130</v>
      </c>
      <c r="E136" s="257" t="s">
        <v>1</v>
      </c>
      <c r="F136" s="258" t="s">
        <v>473</v>
      </c>
      <c r="G136" s="256"/>
      <c r="H136" s="257" t="s">
        <v>1</v>
      </c>
      <c r="I136" s="259"/>
      <c r="J136" s="256"/>
      <c r="K136" s="256"/>
      <c r="L136" s="260"/>
      <c r="M136" s="261"/>
      <c r="N136" s="262"/>
      <c r="O136" s="262"/>
      <c r="P136" s="262"/>
      <c r="Q136" s="262"/>
      <c r="R136" s="262"/>
      <c r="S136" s="262"/>
      <c r="T136" s="26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4" t="s">
        <v>130</v>
      </c>
      <c r="AU136" s="264" t="s">
        <v>83</v>
      </c>
      <c r="AV136" s="15" t="s">
        <v>81</v>
      </c>
      <c r="AW136" s="15" t="s">
        <v>30</v>
      </c>
      <c r="AX136" s="15" t="s">
        <v>73</v>
      </c>
      <c r="AY136" s="264" t="s">
        <v>122</v>
      </c>
    </row>
    <row r="137" s="13" customFormat="1">
      <c r="A137" s="13"/>
      <c r="B137" s="232"/>
      <c r="C137" s="233"/>
      <c r="D137" s="234" t="s">
        <v>130</v>
      </c>
      <c r="E137" s="235" t="s">
        <v>1</v>
      </c>
      <c r="F137" s="236" t="s">
        <v>474</v>
      </c>
      <c r="G137" s="233"/>
      <c r="H137" s="237">
        <v>4.5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83</v>
      </c>
      <c r="AV137" s="13" t="s">
        <v>83</v>
      </c>
      <c r="AW137" s="13" t="s">
        <v>30</v>
      </c>
      <c r="AX137" s="13" t="s">
        <v>73</v>
      </c>
      <c r="AY137" s="243" t="s">
        <v>122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475</v>
      </c>
      <c r="G138" s="233"/>
      <c r="H138" s="237">
        <v>4.5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73</v>
      </c>
      <c r="AY138" s="243" t="s">
        <v>122</v>
      </c>
    </row>
    <row r="139" s="15" customFormat="1">
      <c r="A139" s="15"/>
      <c r="B139" s="255"/>
      <c r="C139" s="256"/>
      <c r="D139" s="234" t="s">
        <v>130</v>
      </c>
      <c r="E139" s="257" t="s">
        <v>1</v>
      </c>
      <c r="F139" s="258" t="s">
        <v>476</v>
      </c>
      <c r="G139" s="256"/>
      <c r="H139" s="257" t="s">
        <v>1</v>
      </c>
      <c r="I139" s="259"/>
      <c r="J139" s="256"/>
      <c r="K139" s="256"/>
      <c r="L139" s="260"/>
      <c r="M139" s="261"/>
      <c r="N139" s="262"/>
      <c r="O139" s="262"/>
      <c r="P139" s="262"/>
      <c r="Q139" s="262"/>
      <c r="R139" s="262"/>
      <c r="S139" s="262"/>
      <c r="T139" s="26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4" t="s">
        <v>130</v>
      </c>
      <c r="AU139" s="264" t="s">
        <v>83</v>
      </c>
      <c r="AV139" s="15" t="s">
        <v>81</v>
      </c>
      <c r="AW139" s="15" t="s">
        <v>30</v>
      </c>
      <c r="AX139" s="15" t="s">
        <v>73</v>
      </c>
      <c r="AY139" s="264" t="s">
        <v>122</v>
      </c>
    </row>
    <row r="140" s="13" customFormat="1">
      <c r="A140" s="13"/>
      <c r="B140" s="232"/>
      <c r="C140" s="233"/>
      <c r="D140" s="234" t="s">
        <v>130</v>
      </c>
      <c r="E140" s="235" t="s">
        <v>1</v>
      </c>
      <c r="F140" s="236" t="s">
        <v>477</v>
      </c>
      <c r="G140" s="233"/>
      <c r="H140" s="237">
        <v>1.5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130</v>
      </c>
      <c r="AU140" s="243" t="s">
        <v>83</v>
      </c>
      <c r="AV140" s="13" t="s">
        <v>83</v>
      </c>
      <c r="AW140" s="13" t="s">
        <v>30</v>
      </c>
      <c r="AX140" s="13" t="s">
        <v>73</v>
      </c>
      <c r="AY140" s="243" t="s">
        <v>122</v>
      </c>
    </row>
    <row r="141" s="15" customFormat="1">
      <c r="A141" s="15"/>
      <c r="B141" s="255"/>
      <c r="C141" s="256"/>
      <c r="D141" s="234" t="s">
        <v>130</v>
      </c>
      <c r="E141" s="257" t="s">
        <v>1</v>
      </c>
      <c r="F141" s="258" t="s">
        <v>478</v>
      </c>
      <c r="G141" s="256"/>
      <c r="H141" s="257" t="s">
        <v>1</v>
      </c>
      <c r="I141" s="259"/>
      <c r="J141" s="256"/>
      <c r="K141" s="256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130</v>
      </c>
      <c r="AU141" s="264" t="s">
        <v>83</v>
      </c>
      <c r="AV141" s="15" t="s">
        <v>81</v>
      </c>
      <c r="AW141" s="15" t="s">
        <v>30</v>
      </c>
      <c r="AX141" s="15" t="s">
        <v>73</v>
      </c>
      <c r="AY141" s="264" t="s">
        <v>122</v>
      </c>
    </row>
    <row r="142" s="13" customFormat="1">
      <c r="A142" s="13"/>
      <c r="B142" s="232"/>
      <c r="C142" s="233"/>
      <c r="D142" s="234" t="s">
        <v>130</v>
      </c>
      <c r="E142" s="235" t="s">
        <v>1</v>
      </c>
      <c r="F142" s="236" t="s">
        <v>477</v>
      </c>
      <c r="G142" s="233"/>
      <c r="H142" s="237">
        <v>1.5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83</v>
      </c>
      <c r="AV142" s="13" t="s">
        <v>83</v>
      </c>
      <c r="AW142" s="13" t="s">
        <v>30</v>
      </c>
      <c r="AX142" s="13" t="s">
        <v>73</v>
      </c>
      <c r="AY142" s="243" t="s">
        <v>122</v>
      </c>
    </row>
    <row r="143" s="15" customFormat="1">
      <c r="A143" s="15"/>
      <c r="B143" s="255"/>
      <c r="C143" s="256"/>
      <c r="D143" s="234" t="s">
        <v>130</v>
      </c>
      <c r="E143" s="257" t="s">
        <v>1</v>
      </c>
      <c r="F143" s="258" t="s">
        <v>148</v>
      </c>
      <c r="G143" s="256"/>
      <c r="H143" s="257" t="s">
        <v>1</v>
      </c>
      <c r="I143" s="259"/>
      <c r="J143" s="256"/>
      <c r="K143" s="256"/>
      <c r="L143" s="260"/>
      <c r="M143" s="261"/>
      <c r="N143" s="262"/>
      <c r="O143" s="262"/>
      <c r="P143" s="262"/>
      <c r="Q143" s="262"/>
      <c r="R143" s="262"/>
      <c r="S143" s="262"/>
      <c r="T143" s="26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4" t="s">
        <v>130</v>
      </c>
      <c r="AU143" s="264" t="s">
        <v>83</v>
      </c>
      <c r="AV143" s="15" t="s">
        <v>81</v>
      </c>
      <c r="AW143" s="15" t="s">
        <v>30</v>
      </c>
      <c r="AX143" s="15" t="s">
        <v>73</v>
      </c>
      <c r="AY143" s="264" t="s">
        <v>122</v>
      </c>
    </row>
    <row r="144" s="13" customFormat="1">
      <c r="A144" s="13"/>
      <c r="B144" s="232"/>
      <c r="C144" s="233"/>
      <c r="D144" s="234" t="s">
        <v>130</v>
      </c>
      <c r="E144" s="235" t="s">
        <v>1</v>
      </c>
      <c r="F144" s="236" t="s">
        <v>479</v>
      </c>
      <c r="G144" s="233"/>
      <c r="H144" s="237">
        <v>11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130</v>
      </c>
      <c r="AU144" s="243" t="s">
        <v>83</v>
      </c>
      <c r="AV144" s="13" t="s">
        <v>83</v>
      </c>
      <c r="AW144" s="13" t="s">
        <v>30</v>
      </c>
      <c r="AX144" s="13" t="s">
        <v>73</v>
      </c>
      <c r="AY144" s="243" t="s">
        <v>122</v>
      </c>
    </row>
    <row r="145" s="13" customFormat="1">
      <c r="A145" s="13"/>
      <c r="B145" s="232"/>
      <c r="C145" s="233"/>
      <c r="D145" s="234" t="s">
        <v>130</v>
      </c>
      <c r="E145" s="235" t="s">
        <v>1</v>
      </c>
      <c r="F145" s="236" t="s">
        <v>480</v>
      </c>
      <c r="G145" s="233"/>
      <c r="H145" s="237">
        <v>2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83</v>
      </c>
      <c r="AV145" s="13" t="s">
        <v>83</v>
      </c>
      <c r="AW145" s="13" t="s">
        <v>30</v>
      </c>
      <c r="AX145" s="13" t="s">
        <v>73</v>
      </c>
      <c r="AY145" s="243" t="s">
        <v>122</v>
      </c>
    </row>
    <row r="146" s="14" customFormat="1">
      <c r="A146" s="14"/>
      <c r="B146" s="244"/>
      <c r="C146" s="245"/>
      <c r="D146" s="234" t="s">
        <v>130</v>
      </c>
      <c r="E146" s="246" t="s">
        <v>1</v>
      </c>
      <c r="F146" s="247" t="s">
        <v>135</v>
      </c>
      <c r="G146" s="245"/>
      <c r="H146" s="248">
        <v>25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130</v>
      </c>
      <c r="AU146" s="254" t="s">
        <v>83</v>
      </c>
      <c r="AV146" s="14" t="s">
        <v>128</v>
      </c>
      <c r="AW146" s="14" t="s">
        <v>30</v>
      </c>
      <c r="AX146" s="14" t="s">
        <v>81</v>
      </c>
      <c r="AY146" s="254" t="s">
        <v>122</v>
      </c>
    </row>
    <row r="147" s="2" customFormat="1" ht="24.15" customHeight="1">
      <c r="A147" s="39"/>
      <c r="B147" s="40"/>
      <c r="C147" s="219" t="s">
        <v>128</v>
      </c>
      <c r="D147" s="219" t="s">
        <v>124</v>
      </c>
      <c r="E147" s="220" t="s">
        <v>150</v>
      </c>
      <c r="F147" s="221" t="s">
        <v>151</v>
      </c>
      <c r="G147" s="222" t="s">
        <v>127</v>
      </c>
      <c r="H147" s="223">
        <v>26.5</v>
      </c>
      <c r="I147" s="224"/>
      <c r="J147" s="225">
        <f>ROUND(I147*H147,2)</f>
        <v>0</v>
      </c>
      <c r="K147" s="221" t="s">
        <v>138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0.06053</v>
      </c>
      <c r="R147" s="228">
        <f>Q147*H147</f>
        <v>1.6040449999999999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128</v>
      </c>
      <c r="AT147" s="230" t="s">
        <v>124</v>
      </c>
      <c r="AU147" s="230" t="s">
        <v>83</v>
      </c>
      <c r="AY147" s="18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128</v>
      </c>
      <c r="BM147" s="230" t="s">
        <v>481</v>
      </c>
    </row>
    <row r="148" s="15" customFormat="1">
      <c r="A148" s="15"/>
      <c r="B148" s="255"/>
      <c r="C148" s="256"/>
      <c r="D148" s="234" t="s">
        <v>130</v>
      </c>
      <c r="E148" s="257" t="s">
        <v>1</v>
      </c>
      <c r="F148" s="258" t="s">
        <v>473</v>
      </c>
      <c r="G148" s="256"/>
      <c r="H148" s="257" t="s">
        <v>1</v>
      </c>
      <c r="I148" s="259"/>
      <c r="J148" s="256"/>
      <c r="K148" s="256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130</v>
      </c>
      <c r="AU148" s="264" t="s">
        <v>83</v>
      </c>
      <c r="AV148" s="15" t="s">
        <v>81</v>
      </c>
      <c r="AW148" s="15" t="s">
        <v>30</v>
      </c>
      <c r="AX148" s="15" t="s">
        <v>73</v>
      </c>
      <c r="AY148" s="264" t="s">
        <v>122</v>
      </c>
    </row>
    <row r="149" s="13" customFormat="1">
      <c r="A149" s="13"/>
      <c r="B149" s="232"/>
      <c r="C149" s="233"/>
      <c r="D149" s="234" t="s">
        <v>130</v>
      </c>
      <c r="E149" s="235" t="s">
        <v>1</v>
      </c>
      <c r="F149" s="236" t="s">
        <v>482</v>
      </c>
      <c r="G149" s="233"/>
      <c r="H149" s="237">
        <v>10.5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130</v>
      </c>
      <c r="AU149" s="243" t="s">
        <v>83</v>
      </c>
      <c r="AV149" s="13" t="s">
        <v>83</v>
      </c>
      <c r="AW149" s="13" t="s">
        <v>30</v>
      </c>
      <c r="AX149" s="13" t="s">
        <v>73</v>
      </c>
      <c r="AY149" s="243" t="s">
        <v>122</v>
      </c>
    </row>
    <row r="150" s="15" customFormat="1">
      <c r="A150" s="15"/>
      <c r="B150" s="255"/>
      <c r="C150" s="256"/>
      <c r="D150" s="234" t="s">
        <v>130</v>
      </c>
      <c r="E150" s="257" t="s">
        <v>1</v>
      </c>
      <c r="F150" s="258" t="s">
        <v>148</v>
      </c>
      <c r="G150" s="256"/>
      <c r="H150" s="257" t="s">
        <v>1</v>
      </c>
      <c r="I150" s="259"/>
      <c r="J150" s="256"/>
      <c r="K150" s="256"/>
      <c r="L150" s="260"/>
      <c r="M150" s="261"/>
      <c r="N150" s="262"/>
      <c r="O150" s="262"/>
      <c r="P150" s="262"/>
      <c r="Q150" s="262"/>
      <c r="R150" s="262"/>
      <c r="S150" s="262"/>
      <c r="T150" s="26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4" t="s">
        <v>130</v>
      </c>
      <c r="AU150" s="264" t="s">
        <v>83</v>
      </c>
      <c r="AV150" s="15" t="s">
        <v>81</v>
      </c>
      <c r="AW150" s="15" t="s">
        <v>30</v>
      </c>
      <c r="AX150" s="15" t="s">
        <v>73</v>
      </c>
      <c r="AY150" s="264" t="s">
        <v>122</v>
      </c>
    </row>
    <row r="151" s="13" customFormat="1">
      <c r="A151" s="13"/>
      <c r="B151" s="232"/>
      <c r="C151" s="233"/>
      <c r="D151" s="234" t="s">
        <v>130</v>
      </c>
      <c r="E151" s="235" t="s">
        <v>1</v>
      </c>
      <c r="F151" s="236" t="s">
        <v>483</v>
      </c>
      <c r="G151" s="233"/>
      <c r="H151" s="237">
        <v>16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130</v>
      </c>
      <c r="AU151" s="243" t="s">
        <v>83</v>
      </c>
      <c r="AV151" s="13" t="s">
        <v>83</v>
      </c>
      <c r="AW151" s="13" t="s">
        <v>30</v>
      </c>
      <c r="AX151" s="13" t="s">
        <v>73</v>
      </c>
      <c r="AY151" s="243" t="s">
        <v>122</v>
      </c>
    </row>
    <row r="152" s="14" customFormat="1">
      <c r="A152" s="14"/>
      <c r="B152" s="244"/>
      <c r="C152" s="245"/>
      <c r="D152" s="234" t="s">
        <v>130</v>
      </c>
      <c r="E152" s="246" t="s">
        <v>1</v>
      </c>
      <c r="F152" s="247" t="s">
        <v>135</v>
      </c>
      <c r="G152" s="245"/>
      <c r="H152" s="248">
        <v>26.5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130</v>
      </c>
      <c r="AU152" s="254" t="s">
        <v>83</v>
      </c>
      <c r="AV152" s="14" t="s">
        <v>128</v>
      </c>
      <c r="AW152" s="14" t="s">
        <v>30</v>
      </c>
      <c r="AX152" s="14" t="s">
        <v>81</v>
      </c>
      <c r="AY152" s="254" t="s">
        <v>122</v>
      </c>
    </row>
    <row r="153" s="2" customFormat="1" ht="33" customHeight="1">
      <c r="A153" s="39"/>
      <c r="B153" s="40"/>
      <c r="C153" s="219" t="s">
        <v>168</v>
      </c>
      <c r="D153" s="219" t="s">
        <v>124</v>
      </c>
      <c r="E153" s="220" t="s">
        <v>156</v>
      </c>
      <c r="F153" s="221" t="s">
        <v>157</v>
      </c>
      <c r="G153" s="222" t="s">
        <v>158</v>
      </c>
      <c r="H153" s="223">
        <v>298.041</v>
      </c>
      <c r="I153" s="224"/>
      <c r="J153" s="225">
        <f>ROUND(I153*H153,2)</f>
        <v>0</v>
      </c>
      <c r="K153" s="221" t="s">
        <v>138</v>
      </c>
      <c r="L153" s="45"/>
      <c r="M153" s="226" t="s">
        <v>1</v>
      </c>
      <c r="N153" s="227" t="s">
        <v>38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128</v>
      </c>
      <c r="AT153" s="230" t="s">
        <v>124</v>
      </c>
      <c r="AU153" s="230" t="s">
        <v>83</v>
      </c>
      <c r="AY153" s="18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81</v>
      </c>
      <c r="BK153" s="231">
        <f>ROUND(I153*H153,2)</f>
        <v>0</v>
      </c>
      <c r="BL153" s="18" t="s">
        <v>128</v>
      </c>
      <c r="BM153" s="230" t="s">
        <v>484</v>
      </c>
    </row>
    <row r="154" s="15" customFormat="1">
      <c r="A154" s="15"/>
      <c r="B154" s="255"/>
      <c r="C154" s="256"/>
      <c r="D154" s="234" t="s">
        <v>130</v>
      </c>
      <c r="E154" s="257" t="s">
        <v>1</v>
      </c>
      <c r="F154" s="258" t="s">
        <v>473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130</v>
      </c>
      <c r="AU154" s="264" t="s">
        <v>83</v>
      </c>
      <c r="AV154" s="15" t="s">
        <v>81</v>
      </c>
      <c r="AW154" s="15" t="s">
        <v>30</v>
      </c>
      <c r="AX154" s="15" t="s">
        <v>73</v>
      </c>
      <c r="AY154" s="264" t="s">
        <v>122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485</v>
      </c>
      <c r="G155" s="233"/>
      <c r="H155" s="237">
        <v>25.771999999999998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73</v>
      </c>
      <c r="AY155" s="243" t="s">
        <v>122</v>
      </c>
    </row>
    <row r="156" s="13" customFormat="1">
      <c r="A156" s="13"/>
      <c r="B156" s="232"/>
      <c r="C156" s="233"/>
      <c r="D156" s="234" t="s">
        <v>130</v>
      </c>
      <c r="E156" s="235" t="s">
        <v>1</v>
      </c>
      <c r="F156" s="236" t="s">
        <v>486</v>
      </c>
      <c r="G156" s="233"/>
      <c r="H156" s="237">
        <v>708.00699999999995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130</v>
      </c>
      <c r="AU156" s="243" t="s">
        <v>83</v>
      </c>
      <c r="AV156" s="13" t="s">
        <v>83</v>
      </c>
      <c r="AW156" s="13" t="s">
        <v>30</v>
      </c>
      <c r="AX156" s="13" t="s">
        <v>73</v>
      </c>
      <c r="AY156" s="243" t="s">
        <v>122</v>
      </c>
    </row>
    <row r="157" s="15" customFormat="1">
      <c r="A157" s="15"/>
      <c r="B157" s="255"/>
      <c r="C157" s="256"/>
      <c r="D157" s="234" t="s">
        <v>130</v>
      </c>
      <c r="E157" s="257" t="s">
        <v>1</v>
      </c>
      <c r="F157" s="258" t="s">
        <v>487</v>
      </c>
      <c r="G157" s="256"/>
      <c r="H157" s="257" t="s">
        <v>1</v>
      </c>
      <c r="I157" s="259"/>
      <c r="J157" s="256"/>
      <c r="K157" s="256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130</v>
      </c>
      <c r="AU157" s="264" t="s">
        <v>83</v>
      </c>
      <c r="AV157" s="15" t="s">
        <v>81</v>
      </c>
      <c r="AW157" s="15" t="s">
        <v>30</v>
      </c>
      <c r="AX157" s="15" t="s">
        <v>73</v>
      </c>
      <c r="AY157" s="264" t="s">
        <v>122</v>
      </c>
    </row>
    <row r="158" s="13" customFormat="1">
      <c r="A158" s="13"/>
      <c r="B158" s="232"/>
      <c r="C158" s="233"/>
      <c r="D158" s="234" t="s">
        <v>130</v>
      </c>
      <c r="E158" s="235" t="s">
        <v>1</v>
      </c>
      <c r="F158" s="236" t="s">
        <v>488</v>
      </c>
      <c r="G158" s="233"/>
      <c r="H158" s="237">
        <v>24.899999999999999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130</v>
      </c>
      <c r="AU158" s="243" t="s">
        <v>83</v>
      </c>
      <c r="AV158" s="13" t="s">
        <v>83</v>
      </c>
      <c r="AW158" s="13" t="s">
        <v>30</v>
      </c>
      <c r="AX158" s="13" t="s">
        <v>73</v>
      </c>
      <c r="AY158" s="243" t="s">
        <v>122</v>
      </c>
    </row>
    <row r="159" s="15" customFormat="1">
      <c r="A159" s="15"/>
      <c r="B159" s="255"/>
      <c r="C159" s="256"/>
      <c r="D159" s="234" t="s">
        <v>130</v>
      </c>
      <c r="E159" s="257" t="s">
        <v>1</v>
      </c>
      <c r="F159" s="258" t="s">
        <v>476</v>
      </c>
      <c r="G159" s="256"/>
      <c r="H159" s="257" t="s">
        <v>1</v>
      </c>
      <c r="I159" s="259"/>
      <c r="J159" s="256"/>
      <c r="K159" s="256"/>
      <c r="L159" s="260"/>
      <c r="M159" s="261"/>
      <c r="N159" s="262"/>
      <c r="O159" s="262"/>
      <c r="P159" s="262"/>
      <c r="Q159" s="262"/>
      <c r="R159" s="262"/>
      <c r="S159" s="262"/>
      <c r="T159" s="26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4" t="s">
        <v>130</v>
      </c>
      <c r="AU159" s="264" t="s">
        <v>83</v>
      </c>
      <c r="AV159" s="15" t="s">
        <v>81</v>
      </c>
      <c r="AW159" s="15" t="s">
        <v>30</v>
      </c>
      <c r="AX159" s="15" t="s">
        <v>73</v>
      </c>
      <c r="AY159" s="264" t="s">
        <v>122</v>
      </c>
    </row>
    <row r="160" s="13" customFormat="1">
      <c r="A160" s="13"/>
      <c r="B160" s="232"/>
      <c r="C160" s="233"/>
      <c r="D160" s="234" t="s">
        <v>130</v>
      </c>
      <c r="E160" s="235" t="s">
        <v>1</v>
      </c>
      <c r="F160" s="236" t="s">
        <v>489</v>
      </c>
      <c r="G160" s="233"/>
      <c r="H160" s="237">
        <v>18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83</v>
      </c>
      <c r="AV160" s="13" t="s">
        <v>83</v>
      </c>
      <c r="AW160" s="13" t="s">
        <v>30</v>
      </c>
      <c r="AX160" s="13" t="s">
        <v>73</v>
      </c>
      <c r="AY160" s="243" t="s">
        <v>122</v>
      </c>
    </row>
    <row r="161" s="13" customFormat="1">
      <c r="A161" s="13"/>
      <c r="B161" s="232"/>
      <c r="C161" s="233"/>
      <c r="D161" s="234" t="s">
        <v>130</v>
      </c>
      <c r="E161" s="235" t="s">
        <v>1</v>
      </c>
      <c r="F161" s="236" t="s">
        <v>490</v>
      </c>
      <c r="G161" s="233"/>
      <c r="H161" s="237">
        <v>1.296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130</v>
      </c>
      <c r="AU161" s="243" t="s">
        <v>83</v>
      </c>
      <c r="AV161" s="13" t="s">
        <v>83</v>
      </c>
      <c r="AW161" s="13" t="s">
        <v>30</v>
      </c>
      <c r="AX161" s="13" t="s">
        <v>73</v>
      </c>
      <c r="AY161" s="243" t="s">
        <v>122</v>
      </c>
    </row>
    <row r="162" s="15" customFormat="1">
      <c r="A162" s="15"/>
      <c r="B162" s="255"/>
      <c r="C162" s="256"/>
      <c r="D162" s="234" t="s">
        <v>130</v>
      </c>
      <c r="E162" s="257" t="s">
        <v>1</v>
      </c>
      <c r="F162" s="258" t="s">
        <v>478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4" t="s">
        <v>130</v>
      </c>
      <c r="AU162" s="264" t="s">
        <v>83</v>
      </c>
      <c r="AV162" s="15" t="s">
        <v>81</v>
      </c>
      <c r="AW162" s="15" t="s">
        <v>30</v>
      </c>
      <c r="AX162" s="15" t="s">
        <v>73</v>
      </c>
      <c r="AY162" s="264" t="s">
        <v>122</v>
      </c>
    </row>
    <row r="163" s="13" customFormat="1">
      <c r="A163" s="13"/>
      <c r="B163" s="232"/>
      <c r="C163" s="233"/>
      <c r="D163" s="234" t="s">
        <v>130</v>
      </c>
      <c r="E163" s="235" t="s">
        <v>1</v>
      </c>
      <c r="F163" s="236" t="s">
        <v>491</v>
      </c>
      <c r="G163" s="233"/>
      <c r="H163" s="237">
        <v>31.350000000000001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130</v>
      </c>
      <c r="AU163" s="243" t="s">
        <v>83</v>
      </c>
      <c r="AV163" s="13" t="s">
        <v>83</v>
      </c>
      <c r="AW163" s="13" t="s">
        <v>30</v>
      </c>
      <c r="AX163" s="13" t="s">
        <v>73</v>
      </c>
      <c r="AY163" s="243" t="s">
        <v>122</v>
      </c>
    </row>
    <row r="164" s="13" customFormat="1">
      <c r="A164" s="13"/>
      <c r="B164" s="232"/>
      <c r="C164" s="233"/>
      <c r="D164" s="234" t="s">
        <v>130</v>
      </c>
      <c r="E164" s="235" t="s">
        <v>1</v>
      </c>
      <c r="F164" s="236" t="s">
        <v>492</v>
      </c>
      <c r="G164" s="233"/>
      <c r="H164" s="237">
        <v>1.026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130</v>
      </c>
      <c r="AU164" s="243" t="s">
        <v>83</v>
      </c>
      <c r="AV164" s="13" t="s">
        <v>83</v>
      </c>
      <c r="AW164" s="13" t="s">
        <v>30</v>
      </c>
      <c r="AX164" s="13" t="s">
        <v>73</v>
      </c>
      <c r="AY164" s="243" t="s">
        <v>122</v>
      </c>
    </row>
    <row r="165" s="15" customFormat="1">
      <c r="A165" s="15"/>
      <c r="B165" s="255"/>
      <c r="C165" s="256"/>
      <c r="D165" s="234" t="s">
        <v>130</v>
      </c>
      <c r="E165" s="257" t="s">
        <v>1</v>
      </c>
      <c r="F165" s="258" t="s">
        <v>148</v>
      </c>
      <c r="G165" s="256"/>
      <c r="H165" s="257" t="s">
        <v>1</v>
      </c>
      <c r="I165" s="259"/>
      <c r="J165" s="256"/>
      <c r="K165" s="256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130</v>
      </c>
      <c r="AU165" s="264" t="s">
        <v>83</v>
      </c>
      <c r="AV165" s="15" t="s">
        <v>81</v>
      </c>
      <c r="AW165" s="15" t="s">
        <v>30</v>
      </c>
      <c r="AX165" s="15" t="s">
        <v>73</v>
      </c>
      <c r="AY165" s="264" t="s">
        <v>122</v>
      </c>
    </row>
    <row r="166" s="13" customFormat="1">
      <c r="A166" s="13"/>
      <c r="B166" s="232"/>
      <c r="C166" s="233"/>
      <c r="D166" s="234" t="s">
        <v>130</v>
      </c>
      <c r="E166" s="235" t="s">
        <v>1</v>
      </c>
      <c r="F166" s="236" t="s">
        <v>493</v>
      </c>
      <c r="G166" s="233"/>
      <c r="H166" s="237">
        <v>183.12000000000001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130</v>
      </c>
      <c r="AU166" s="243" t="s">
        <v>83</v>
      </c>
      <c r="AV166" s="13" t="s">
        <v>83</v>
      </c>
      <c r="AW166" s="13" t="s">
        <v>30</v>
      </c>
      <c r="AX166" s="13" t="s">
        <v>73</v>
      </c>
      <c r="AY166" s="243" t="s">
        <v>122</v>
      </c>
    </row>
    <row r="167" s="16" customFormat="1">
      <c r="A167" s="16"/>
      <c r="B167" s="265"/>
      <c r="C167" s="266"/>
      <c r="D167" s="234" t="s">
        <v>130</v>
      </c>
      <c r="E167" s="267" t="s">
        <v>1</v>
      </c>
      <c r="F167" s="268" t="s">
        <v>166</v>
      </c>
      <c r="G167" s="266"/>
      <c r="H167" s="269">
        <v>993.471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75" t="s">
        <v>130</v>
      </c>
      <c r="AU167" s="275" t="s">
        <v>83</v>
      </c>
      <c r="AV167" s="16" t="s">
        <v>149</v>
      </c>
      <c r="AW167" s="16" t="s">
        <v>30</v>
      </c>
      <c r="AX167" s="16" t="s">
        <v>73</v>
      </c>
      <c r="AY167" s="275" t="s">
        <v>122</v>
      </c>
    </row>
    <row r="168" s="13" customFormat="1">
      <c r="A168" s="13"/>
      <c r="B168" s="232"/>
      <c r="C168" s="233"/>
      <c r="D168" s="234" t="s">
        <v>130</v>
      </c>
      <c r="E168" s="235" t="s">
        <v>1</v>
      </c>
      <c r="F168" s="236" t="s">
        <v>494</v>
      </c>
      <c r="G168" s="233"/>
      <c r="H168" s="237">
        <v>298.041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130</v>
      </c>
      <c r="AU168" s="243" t="s">
        <v>83</v>
      </c>
      <c r="AV168" s="13" t="s">
        <v>83</v>
      </c>
      <c r="AW168" s="13" t="s">
        <v>30</v>
      </c>
      <c r="AX168" s="13" t="s">
        <v>81</v>
      </c>
      <c r="AY168" s="243" t="s">
        <v>122</v>
      </c>
    </row>
    <row r="169" s="2" customFormat="1" ht="33" customHeight="1">
      <c r="A169" s="39"/>
      <c r="B169" s="40"/>
      <c r="C169" s="219" t="s">
        <v>173</v>
      </c>
      <c r="D169" s="219" t="s">
        <v>124</v>
      </c>
      <c r="E169" s="220" t="s">
        <v>169</v>
      </c>
      <c r="F169" s="221" t="s">
        <v>170</v>
      </c>
      <c r="G169" s="222" t="s">
        <v>158</v>
      </c>
      <c r="H169" s="223">
        <v>596.08299999999997</v>
      </c>
      <c r="I169" s="224"/>
      <c r="J169" s="225">
        <f>ROUND(I169*H169,2)</f>
        <v>0</v>
      </c>
      <c r="K169" s="221" t="s">
        <v>138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128</v>
      </c>
      <c r="AT169" s="230" t="s">
        <v>124</v>
      </c>
      <c r="AU169" s="230" t="s">
        <v>83</v>
      </c>
      <c r="AY169" s="18" t="s">
        <v>122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128</v>
      </c>
      <c r="BM169" s="230" t="s">
        <v>495</v>
      </c>
    </row>
    <row r="170" s="15" customFormat="1">
      <c r="A170" s="15"/>
      <c r="B170" s="255"/>
      <c r="C170" s="256"/>
      <c r="D170" s="234" t="s">
        <v>130</v>
      </c>
      <c r="E170" s="257" t="s">
        <v>1</v>
      </c>
      <c r="F170" s="258" t="s">
        <v>473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130</v>
      </c>
      <c r="AU170" s="264" t="s">
        <v>83</v>
      </c>
      <c r="AV170" s="15" t="s">
        <v>81</v>
      </c>
      <c r="AW170" s="15" t="s">
        <v>30</v>
      </c>
      <c r="AX170" s="15" t="s">
        <v>73</v>
      </c>
      <c r="AY170" s="264" t="s">
        <v>122</v>
      </c>
    </row>
    <row r="171" s="13" customFormat="1">
      <c r="A171" s="13"/>
      <c r="B171" s="232"/>
      <c r="C171" s="233"/>
      <c r="D171" s="234" t="s">
        <v>130</v>
      </c>
      <c r="E171" s="235" t="s">
        <v>1</v>
      </c>
      <c r="F171" s="236" t="s">
        <v>485</v>
      </c>
      <c r="G171" s="233"/>
      <c r="H171" s="237">
        <v>25.771999999999998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130</v>
      </c>
      <c r="AU171" s="243" t="s">
        <v>83</v>
      </c>
      <c r="AV171" s="13" t="s">
        <v>83</v>
      </c>
      <c r="AW171" s="13" t="s">
        <v>30</v>
      </c>
      <c r="AX171" s="13" t="s">
        <v>73</v>
      </c>
      <c r="AY171" s="243" t="s">
        <v>122</v>
      </c>
    </row>
    <row r="172" s="13" customFormat="1">
      <c r="A172" s="13"/>
      <c r="B172" s="232"/>
      <c r="C172" s="233"/>
      <c r="D172" s="234" t="s">
        <v>130</v>
      </c>
      <c r="E172" s="235" t="s">
        <v>1</v>
      </c>
      <c r="F172" s="236" t="s">
        <v>486</v>
      </c>
      <c r="G172" s="233"/>
      <c r="H172" s="237">
        <v>708.00699999999995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130</v>
      </c>
      <c r="AU172" s="243" t="s">
        <v>83</v>
      </c>
      <c r="AV172" s="13" t="s">
        <v>83</v>
      </c>
      <c r="AW172" s="13" t="s">
        <v>30</v>
      </c>
      <c r="AX172" s="13" t="s">
        <v>73</v>
      </c>
      <c r="AY172" s="243" t="s">
        <v>122</v>
      </c>
    </row>
    <row r="173" s="15" customFormat="1">
      <c r="A173" s="15"/>
      <c r="B173" s="255"/>
      <c r="C173" s="256"/>
      <c r="D173" s="234" t="s">
        <v>130</v>
      </c>
      <c r="E173" s="257" t="s">
        <v>1</v>
      </c>
      <c r="F173" s="258" t="s">
        <v>487</v>
      </c>
      <c r="G173" s="256"/>
      <c r="H173" s="257" t="s">
        <v>1</v>
      </c>
      <c r="I173" s="259"/>
      <c r="J173" s="256"/>
      <c r="K173" s="256"/>
      <c r="L173" s="260"/>
      <c r="M173" s="261"/>
      <c r="N173" s="262"/>
      <c r="O173" s="262"/>
      <c r="P173" s="262"/>
      <c r="Q173" s="262"/>
      <c r="R173" s="262"/>
      <c r="S173" s="262"/>
      <c r="T173" s="26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4" t="s">
        <v>130</v>
      </c>
      <c r="AU173" s="264" t="s">
        <v>83</v>
      </c>
      <c r="AV173" s="15" t="s">
        <v>81</v>
      </c>
      <c r="AW173" s="15" t="s">
        <v>30</v>
      </c>
      <c r="AX173" s="15" t="s">
        <v>73</v>
      </c>
      <c r="AY173" s="264" t="s">
        <v>122</v>
      </c>
    </row>
    <row r="174" s="13" customFormat="1">
      <c r="A174" s="13"/>
      <c r="B174" s="232"/>
      <c r="C174" s="233"/>
      <c r="D174" s="234" t="s">
        <v>130</v>
      </c>
      <c r="E174" s="235" t="s">
        <v>1</v>
      </c>
      <c r="F174" s="236" t="s">
        <v>488</v>
      </c>
      <c r="G174" s="233"/>
      <c r="H174" s="237">
        <v>24.899999999999999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130</v>
      </c>
      <c r="AU174" s="243" t="s">
        <v>83</v>
      </c>
      <c r="AV174" s="13" t="s">
        <v>83</v>
      </c>
      <c r="AW174" s="13" t="s">
        <v>30</v>
      </c>
      <c r="AX174" s="13" t="s">
        <v>73</v>
      </c>
      <c r="AY174" s="243" t="s">
        <v>122</v>
      </c>
    </row>
    <row r="175" s="15" customFormat="1">
      <c r="A175" s="15"/>
      <c r="B175" s="255"/>
      <c r="C175" s="256"/>
      <c r="D175" s="234" t="s">
        <v>130</v>
      </c>
      <c r="E175" s="257" t="s">
        <v>1</v>
      </c>
      <c r="F175" s="258" t="s">
        <v>476</v>
      </c>
      <c r="G175" s="256"/>
      <c r="H175" s="257" t="s">
        <v>1</v>
      </c>
      <c r="I175" s="259"/>
      <c r="J175" s="256"/>
      <c r="K175" s="256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130</v>
      </c>
      <c r="AU175" s="264" t="s">
        <v>83</v>
      </c>
      <c r="AV175" s="15" t="s">
        <v>81</v>
      </c>
      <c r="AW175" s="15" t="s">
        <v>30</v>
      </c>
      <c r="AX175" s="15" t="s">
        <v>73</v>
      </c>
      <c r="AY175" s="264" t="s">
        <v>122</v>
      </c>
    </row>
    <row r="176" s="13" customFormat="1">
      <c r="A176" s="13"/>
      <c r="B176" s="232"/>
      <c r="C176" s="233"/>
      <c r="D176" s="234" t="s">
        <v>130</v>
      </c>
      <c r="E176" s="235" t="s">
        <v>1</v>
      </c>
      <c r="F176" s="236" t="s">
        <v>489</v>
      </c>
      <c r="G176" s="233"/>
      <c r="H176" s="237">
        <v>18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130</v>
      </c>
      <c r="AU176" s="243" t="s">
        <v>83</v>
      </c>
      <c r="AV176" s="13" t="s">
        <v>83</v>
      </c>
      <c r="AW176" s="13" t="s">
        <v>30</v>
      </c>
      <c r="AX176" s="13" t="s">
        <v>73</v>
      </c>
      <c r="AY176" s="243" t="s">
        <v>122</v>
      </c>
    </row>
    <row r="177" s="13" customFormat="1">
      <c r="A177" s="13"/>
      <c r="B177" s="232"/>
      <c r="C177" s="233"/>
      <c r="D177" s="234" t="s">
        <v>130</v>
      </c>
      <c r="E177" s="235" t="s">
        <v>1</v>
      </c>
      <c r="F177" s="236" t="s">
        <v>490</v>
      </c>
      <c r="G177" s="233"/>
      <c r="H177" s="237">
        <v>1.296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130</v>
      </c>
      <c r="AU177" s="243" t="s">
        <v>83</v>
      </c>
      <c r="AV177" s="13" t="s">
        <v>83</v>
      </c>
      <c r="AW177" s="13" t="s">
        <v>30</v>
      </c>
      <c r="AX177" s="13" t="s">
        <v>73</v>
      </c>
      <c r="AY177" s="243" t="s">
        <v>122</v>
      </c>
    </row>
    <row r="178" s="15" customFormat="1">
      <c r="A178" s="15"/>
      <c r="B178" s="255"/>
      <c r="C178" s="256"/>
      <c r="D178" s="234" t="s">
        <v>130</v>
      </c>
      <c r="E178" s="257" t="s">
        <v>1</v>
      </c>
      <c r="F178" s="258" t="s">
        <v>478</v>
      </c>
      <c r="G178" s="256"/>
      <c r="H178" s="257" t="s">
        <v>1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130</v>
      </c>
      <c r="AU178" s="264" t="s">
        <v>83</v>
      </c>
      <c r="AV178" s="15" t="s">
        <v>81</v>
      </c>
      <c r="AW178" s="15" t="s">
        <v>30</v>
      </c>
      <c r="AX178" s="15" t="s">
        <v>73</v>
      </c>
      <c r="AY178" s="264" t="s">
        <v>122</v>
      </c>
    </row>
    <row r="179" s="13" customFormat="1">
      <c r="A179" s="13"/>
      <c r="B179" s="232"/>
      <c r="C179" s="233"/>
      <c r="D179" s="234" t="s">
        <v>130</v>
      </c>
      <c r="E179" s="235" t="s">
        <v>1</v>
      </c>
      <c r="F179" s="236" t="s">
        <v>491</v>
      </c>
      <c r="G179" s="233"/>
      <c r="H179" s="237">
        <v>31.350000000000001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130</v>
      </c>
      <c r="AU179" s="243" t="s">
        <v>83</v>
      </c>
      <c r="AV179" s="13" t="s">
        <v>83</v>
      </c>
      <c r="AW179" s="13" t="s">
        <v>30</v>
      </c>
      <c r="AX179" s="13" t="s">
        <v>73</v>
      </c>
      <c r="AY179" s="243" t="s">
        <v>122</v>
      </c>
    </row>
    <row r="180" s="13" customFormat="1">
      <c r="A180" s="13"/>
      <c r="B180" s="232"/>
      <c r="C180" s="233"/>
      <c r="D180" s="234" t="s">
        <v>130</v>
      </c>
      <c r="E180" s="235" t="s">
        <v>1</v>
      </c>
      <c r="F180" s="236" t="s">
        <v>492</v>
      </c>
      <c r="G180" s="233"/>
      <c r="H180" s="237">
        <v>1.026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130</v>
      </c>
      <c r="AU180" s="243" t="s">
        <v>83</v>
      </c>
      <c r="AV180" s="13" t="s">
        <v>83</v>
      </c>
      <c r="AW180" s="13" t="s">
        <v>30</v>
      </c>
      <c r="AX180" s="13" t="s">
        <v>73</v>
      </c>
      <c r="AY180" s="243" t="s">
        <v>122</v>
      </c>
    </row>
    <row r="181" s="15" customFormat="1">
      <c r="A181" s="15"/>
      <c r="B181" s="255"/>
      <c r="C181" s="256"/>
      <c r="D181" s="234" t="s">
        <v>130</v>
      </c>
      <c r="E181" s="257" t="s">
        <v>1</v>
      </c>
      <c r="F181" s="258" t="s">
        <v>148</v>
      </c>
      <c r="G181" s="256"/>
      <c r="H181" s="257" t="s">
        <v>1</v>
      </c>
      <c r="I181" s="259"/>
      <c r="J181" s="256"/>
      <c r="K181" s="256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130</v>
      </c>
      <c r="AU181" s="264" t="s">
        <v>83</v>
      </c>
      <c r="AV181" s="15" t="s">
        <v>81</v>
      </c>
      <c r="AW181" s="15" t="s">
        <v>30</v>
      </c>
      <c r="AX181" s="15" t="s">
        <v>73</v>
      </c>
      <c r="AY181" s="264" t="s">
        <v>122</v>
      </c>
    </row>
    <row r="182" s="13" customFormat="1">
      <c r="A182" s="13"/>
      <c r="B182" s="232"/>
      <c r="C182" s="233"/>
      <c r="D182" s="234" t="s">
        <v>130</v>
      </c>
      <c r="E182" s="235" t="s">
        <v>1</v>
      </c>
      <c r="F182" s="236" t="s">
        <v>493</v>
      </c>
      <c r="G182" s="233"/>
      <c r="H182" s="237">
        <v>183.12000000000001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130</v>
      </c>
      <c r="AU182" s="243" t="s">
        <v>83</v>
      </c>
      <c r="AV182" s="13" t="s">
        <v>83</v>
      </c>
      <c r="AW182" s="13" t="s">
        <v>30</v>
      </c>
      <c r="AX182" s="13" t="s">
        <v>73</v>
      </c>
      <c r="AY182" s="243" t="s">
        <v>122</v>
      </c>
    </row>
    <row r="183" s="16" customFormat="1">
      <c r="A183" s="16"/>
      <c r="B183" s="265"/>
      <c r="C183" s="266"/>
      <c r="D183" s="234" t="s">
        <v>130</v>
      </c>
      <c r="E183" s="267" t="s">
        <v>1</v>
      </c>
      <c r="F183" s="268" t="s">
        <v>166</v>
      </c>
      <c r="G183" s="266"/>
      <c r="H183" s="269">
        <v>993.471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5" t="s">
        <v>130</v>
      </c>
      <c r="AU183" s="275" t="s">
        <v>83</v>
      </c>
      <c r="AV183" s="16" t="s">
        <v>149</v>
      </c>
      <c r="AW183" s="16" t="s">
        <v>30</v>
      </c>
      <c r="AX183" s="16" t="s">
        <v>73</v>
      </c>
      <c r="AY183" s="275" t="s">
        <v>122</v>
      </c>
    </row>
    <row r="184" s="13" customFormat="1">
      <c r="A184" s="13"/>
      <c r="B184" s="232"/>
      <c r="C184" s="233"/>
      <c r="D184" s="234" t="s">
        <v>130</v>
      </c>
      <c r="E184" s="235" t="s">
        <v>1</v>
      </c>
      <c r="F184" s="236" t="s">
        <v>496</v>
      </c>
      <c r="G184" s="233"/>
      <c r="H184" s="237">
        <v>596.08299999999997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130</v>
      </c>
      <c r="AU184" s="243" t="s">
        <v>83</v>
      </c>
      <c r="AV184" s="13" t="s">
        <v>83</v>
      </c>
      <c r="AW184" s="13" t="s">
        <v>30</v>
      </c>
      <c r="AX184" s="13" t="s">
        <v>81</v>
      </c>
      <c r="AY184" s="243" t="s">
        <v>122</v>
      </c>
    </row>
    <row r="185" s="2" customFormat="1" ht="33" customHeight="1">
      <c r="A185" s="39"/>
      <c r="B185" s="40"/>
      <c r="C185" s="219" t="s">
        <v>178</v>
      </c>
      <c r="D185" s="219" t="s">
        <v>124</v>
      </c>
      <c r="E185" s="220" t="s">
        <v>174</v>
      </c>
      <c r="F185" s="221" t="s">
        <v>175</v>
      </c>
      <c r="G185" s="222" t="s">
        <v>158</v>
      </c>
      <c r="H185" s="223">
        <v>99.346999999999994</v>
      </c>
      <c r="I185" s="224"/>
      <c r="J185" s="225">
        <f>ROUND(I185*H185,2)</f>
        <v>0</v>
      </c>
      <c r="K185" s="221" t="s">
        <v>138</v>
      </c>
      <c r="L185" s="45"/>
      <c r="M185" s="226" t="s">
        <v>1</v>
      </c>
      <c r="N185" s="227" t="s">
        <v>38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128</v>
      </c>
      <c r="AT185" s="230" t="s">
        <v>124</v>
      </c>
      <c r="AU185" s="230" t="s">
        <v>83</v>
      </c>
      <c r="AY185" s="18" t="s">
        <v>122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81</v>
      </c>
      <c r="BK185" s="231">
        <f>ROUND(I185*H185,2)</f>
        <v>0</v>
      </c>
      <c r="BL185" s="18" t="s">
        <v>128</v>
      </c>
      <c r="BM185" s="230" t="s">
        <v>497</v>
      </c>
    </row>
    <row r="186" s="15" customFormat="1">
      <c r="A186" s="15"/>
      <c r="B186" s="255"/>
      <c r="C186" s="256"/>
      <c r="D186" s="234" t="s">
        <v>130</v>
      </c>
      <c r="E186" s="257" t="s">
        <v>1</v>
      </c>
      <c r="F186" s="258" t="s">
        <v>473</v>
      </c>
      <c r="G186" s="256"/>
      <c r="H186" s="257" t="s">
        <v>1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130</v>
      </c>
      <c r="AU186" s="264" t="s">
        <v>83</v>
      </c>
      <c r="AV186" s="15" t="s">
        <v>81</v>
      </c>
      <c r="AW186" s="15" t="s">
        <v>30</v>
      </c>
      <c r="AX186" s="15" t="s">
        <v>73</v>
      </c>
      <c r="AY186" s="264" t="s">
        <v>122</v>
      </c>
    </row>
    <row r="187" s="13" customFormat="1">
      <c r="A187" s="13"/>
      <c r="B187" s="232"/>
      <c r="C187" s="233"/>
      <c r="D187" s="234" t="s">
        <v>130</v>
      </c>
      <c r="E187" s="235" t="s">
        <v>1</v>
      </c>
      <c r="F187" s="236" t="s">
        <v>485</v>
      </c>
      <c r="G187" s="233"/>
      <c r="H187" s="237">
        <v>25.771999999999998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83</v>
      </c>
      <c r="AV187" s="13" t="s">
        <v>83</v>
      </c>
      <c r="AW187" s="13" t="s">
        <v>30</v>
      </c>
      <c r="AX187" s="13" t="s">
        <v>73</v>
      </c>
      <c r="AY187" s="243" t="s">
        <v>122</v>
      </c>
    </row>
    <row r="188" s="13" customFormat="1">
      <c r="A188" s="13"/>
      <c r="B188" s="232"/>
      <c r="C188" s="233"/>
      <c r="D188" s="234" t="s">
        <v>130</v>
      </c>
      <c r="E188" s="235" t="s">
        <v>1</v>
      </c>
      <c r="F188" s="236" t="s">
        <v>486</v>
      </c>
      <c r="G188" s="233"/>
      <c r="H188" s="237">
        <v>708.00699999999995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130</v>
      </c>
      <c r="AU188" s="243" t="s">
        <v>83</v>
      </c>
      <c r="AV188" s="13" t="s">
        <v>83</v>
      </c>
      <c r="AW188" s="13" t="s">
        <v>30</v>
      </c>
      <c r="AX188" s="13" t="s">
        <v>73</v>
      </c>
      <c r="AY188" s="243" t="s">
        <v>122</v>
      </c>
    </row>
    <row r="189" s="15" customFormat="1">
      <c r="A189" s="15"/>
      <c r="B189" s="255"/>
      <c r="C189" s="256"/>
      <c r="D189" s="234" t="s">
        <v>130</v>
      </c>
      <c r="E189" s="257" t="s">
        <v>1</v>
      </c>
      <c r="F189" s="258" t="s">
        <v>487</v>
      </c>
      <c r="G189" s="256"/>
      <c r="H189" s="257" t="s">
        <v>1</v>
      </c>
      <c r="I189" s="259"/>
      <c r="J189" s="256"/>
      <c r="K189" s="256"/>
      <c r="L189" s="260"/>
      <c r="M189" s="261"/>
      <c r="N189" s="262"/>
      <c r="O189" s="262"/>
      <c r="P189" s="262"/>
      <c r="Q189" s="262"/>
      <c r="R189" s="262"/>
      <c r="S189" s="262"/>
      <c r="T189" s="26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4" t="s">
        <v>130</v>
      </c>
      <c r="AU189" s="264" t="s">
        <v>83</v>
      </c>
      <c r="AV189" s="15" t="s">
        <v>81</v>
      </c>
      <c r="AW189" s="15" t="s">
        <v>30</v>
      </c>
      <c r="AX189" s="15" t="s">
        <v>73</v>
      </c>
      <c r="AY189" s="264" t="s">
        <v>122</v>
      </c>
    </row>
    <row r="190" s="13" customFormat="1">
      <c r="A190" s="13"/>
      <c r="B190" s="232"/>
      <c r="C190" s="233"/>
      <c r="D190" s="234" t="s">
        <v>130</v>
      </c>
      <c r="E190" s="235" t="s">
        <v>1</v>
      </c>
      <c r="F190" s="236" t="s">
        <v>488</v>
      </c>
      <c r="G190" s="233"/>
      <c r="H190" s="237">
        <v>24.899999999999999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130</v>
      </c>
      <c r="AU190" s="243" t="s">
        <v>83</v>
      </c>
      <c r="AV190" s="13" t="s">
        <v>83</v>
      </c>
      <c r="AW190" s="13" t="s">
        <v>30</v>
      </c>
      <c r="AX190" s="13" t="s">
        <v>73</v>
      </c>
      <c r="AY190" s="243" t="s">
        <v>122</v>
      </c>
    </row>
    <row r="191" s="15" customFormat="1">
      <c r="A191" s="15"/>
      <c r="B191" s="255"/>
      <c r="C191" s="256"/>
      <c r="D191" s="234" t="s">
        <v>130</v>
      </c>
      <c r="E191" s="257" t="s">
        <v>1</v>
      </c>
      <c r="F191" s="258" t="s">
        <v>476</v>
      </c>
      <c r="G191" s="256"/>
      <c r="H191" s="257" t="s">
        <v>1</v>
      </c>
      <c r="I191" s="259"/>
      <c r="J191" s="256"/>
      <c r="K191" s="256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130</v>
      </c>
      <c r="AU191" s="264" t="s">
        <v>83</v>
      </c>
      <c r="AV191" s="15" t="s">
        <v>81</v>
      </c>
      <c r="AW191" s="15" t="s">
        <v>30</v>
      </c>
      <c r="AX191" s="15" t="s">
        <v>73</v>
      </c>
      <c r="AY191" s="264" t="s">
        <v>122</v>
      </c>
    </row>
    <row r="192" s="13" customFormat="1">
      <c r="A192" s="13"/>
      <c r="B192" s="232"/>
      <c r="C192" s="233"/>
      <c r="D192" s="234" t="s">
        <v>130</v>
      </c>
      <c r="E192" s="235" t="s">
        <v>1</v>
      </c>
      <c r="F192" s="236" t="s">
        <v>489</v>
      </c>
      <c r="G192" s="233"/>
      <c r="H192" s="237">
        <v>18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130</v>
      </c>
      <c r="AU192" s="243" t="s">
        <v>83</v>
      </c>
      <c r="AV192" s="13" t="s">
        <v>83</v>
      </c>
      <c r="AW192" s="13" t="s">
        <v>30</v>
      </c>
      <c r="AX192" s="13" t="s">
        <v>73</v>
      </c>
      <c r="AY192" s="243" t="s">
        <v>122</v>
      </c>
    </row>
    <row r="193" s="13" customFormat="1">
      <c r="A193" s="13"/>
      <c r="B193" s="232"/>
      <c r="C193" s="233"/>
      <c r="D193" s="234" t="s">
        <v>130</v>
      </c>
      <c r="E193" s="235" t="s">
        <v>1</v>
      </c>
      <c r="F193" s="236" t="s">
        <v>490</v>
      </c>
      <c r="G193" s="233"/>
      <c r="H193" s="237">
        <v>1.296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130</v>
      </c>
      <c r="AU193" s="243" t="s">
        <v>83</v>
      </c>
      <c r="AV193" s="13" t="s">
        <v>83</v>
      </c>
      <c r="AW193" s="13" t="s">
        <v>30</v>
      </c>
      <c r="AX193" s="13" t="s">
        <v>73</v>
      </c>
      <c r="AY193" s="243" t="s">
        <v>122</v>
      </c>
    </row>
    <row r="194" s="15" customFormat="1">
      <c r="A194" s="15"/>
      <c r="B194" s="255"/>
      <c r="C194" s="256"/>
      <c r="D194" s="234" t="s">
        <v>130</v>
      </c>
      <c r="E194" s="257" t="s">
        <v>1</v>
      </c>
      <c r="F194" s="258" t="s">
        <v>478</v>
      </c>
      <c r="G194" s="256"/>
      <c r="H194" s="257" t="s">
        <v>1</v>
      </c>
      <c r="I194" s="259"/>
      <c r="J194" s="256"/>
      <c r="K194" s="256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130</v>
      </c>
      <c r="AU194" s="264" t="s">
        <v>83</v>
      </c>
      <c r="AV194" s="15" t="s">
        <v>81</v>
      </c>
      <c r="AW194" s="15" t="s">
        <v>30</v>
      </c>
      <c r="AX194" s="15" t="s">
        <v>73</v>
      </c>
      <c r="AY194" s="264" t="s">
        <v>122</v>
      </c>
    </row>
    <row r="195" s="13" customFormat="1">
      <c r="A195" s="13"/>
      <c r="B195" s="232"/>
      <c r="C195" s="233"/>
      <c r="D195" s="234" t="s">
        <v>130</v>
      </c>
      <c r="E195" s="235" t="s">
        <v>1</v>
      </c>
      <c r="F195" s="236" t="s">
        <v>491</v>
      </c>
      <c r="G195" s="233"/>
      <c r="H195" s="237">
        <v>31.350000000000001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83</v>
      </c>
      <c r="AV195" s="13" t="s">
        <v>83</v>
      </c>
      <c r="AW195" s="13" t="s">
        <v>30</v>
      </c>
      <c r="AX195" s="13" t="s">
        <v>73</v>
      </c>
      <c r="AY195" s="243" t="s">
        <v>122</v>
      </c>
    </row>
    <row r="196" s="13" customFormat="1">
      <c r="A196" s="13"/>
      <c r="B196" s="232"/>
      <c r="C196" s="233"/>
      <c r="D196" s="234" t="s">
        <v>130</v>
      </c>
      <c r="E196" s="235" t="s">
        <v>1</v>
      </c>
      <c r="F196" s="236" t="s">
        <v>492</v>
      </c>
      <c r="G196" s="233"/>
      <c r="H196" s="237">
        <v>1.026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130</v>
      </c>
      <c r="AU196" s="243" t="s">
        <v>83</v>
      </c>
      <c r="AV196" s="13" t="s">
        <v>83</v>
      </c>
      <c r="AW196" s="13" t="s">
        <v>30</v>
      </c>
      <c r="AX196" s="13" t="s">
        <v>73</v>
      </c>
      <c r="AY196" s="243" t="s">
        <v>122</v>
      </c>
    </row>
    <row r="197" s="15" customFormat="1">
      <c r="A197" s="15"/>
      <c r="B197" s="255"/>
      <c r="C197" s="256"/>
      <c r="D197" s="234" t="s">
        <v>130</v>
      </c>
      <c r="E197" s="257" t="s">
        <v>1</v>
      </c>
      <c r="F197" s="258" t="s">
        <v>148</v>
      </c>
      <c r="G197" s="256"/>
      <c r="H197" s="257" t="s">
        <v>1</v>
      </c>
      <c r="I197" s="259"/>
      <c r="J197" s="256"/>
      <c r="K197" s="256"/>
      <c r="L197" s="260"/>
      <c r="M197" s="261"/>
      <c r="N197" s="262"/>
      <c r="O197" s="262"/>
      <c r="P197" s="262"/>
      <c r="Q197" s="262"/>
      <c r="R197" s="262"/>
      <c r="S197" s="262"/>
      <c r="T197" s="26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4" t="s">
        <v>130</v>
      </c>
      <c r="AU197" s="264" t="s">
        <v>83</v>
      </c>
      <c r="AV197" s="15" t="s">
        <v>81</v>
      </c>
      <c r="AW197" s="15" t="s">
        <v>30</v>
      </c>
      <c r="AX197" s="15" t="s">
        <v>73</v>
      </c>
      <c r="AY197" s="264" t="s">
        <v>122</v>
      </c>
    </row>
    <row r="198" s="13" customFormat="1">
      <c r="A198" s="13"/>
      <c r="B198" s="232"/>
      <c r="C198" s="233"/>
      <c r="D198" s="234" t="s">
        <v>130</v>
      </c>
      <c r="E198" s="235" t="s">
        <v>1</v>
      </c>
      <c r="F198" s="236" t="s">
        <v>493</v>
      </c>
      <c r="G198" s="233"/>
      <c r="H198" s="237">
        <v>183.12000000000001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130</v>
      </c>
      <c r="AU198" s="243" t="s">
        <v>83</v>
      </c>
      <c r="AV198" s="13" t="s">
        <v>83</v>
      </c>
      <c r="AW198" s="13" t="s">
        <v>30</v>
      </c>
      <c r="AX198" s="13" t="s">
        <v>73</v>
      </c>
      <c r="AY198" s="243" t="s">
        <v>122</v>
      </c>
    </row>
    <row r="199" s="16" customFormat="1">
      <c r="A199" s="16"/>
      <c r="B199" s="265"/>
      <c r="C199" s="266"/>
      <c r="D199" s="234" t="s">
        <v>130</v>
      </c>
      <c r="E199" s="267" t="s">
        <v>1</v>
      </c>
      <c r="F199" s="268" t="s">
        <v>166</v>
      </c>
      <c r="G199" s="266"/>
      <c r="H199" s="269">
        <v>993.471</v>
      </c>
      <c r="I199" s="270"/>
      <c r="J199" s="266"/>
      <c r="K199" s="266"/>
      <c r="L199" s="271"/>
      <c r="M199" s="272"/>
      <c r="N199" s="273"/>
      <c r="O199" s="273"/>
      <c r="P199" s="273"/>
      <c r="Q199" s="273"/>
      <c r="R199" s="273"/>
      <c r="S199" s="273"/>
      <c r="T199" s="274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5" t="s">
        <v>130</v>
      </c>
      <c r="AU199" s="275" t="s">
        <v>83</v>
      </c>
      <c r="AV199" s="16" t="s">
        <v>149</v>
      </c>
      <c r="AW199" s="16" t="s">
        <v>30</v>
      </c>
      <c r="AX199" s="16" t="s">
        <v>73</v>
      </c>
      <c r="AY199" s="275" t="s">
        <v>122</v>
      </c>
    </row>
    <row r="200" s="13" customFormat="1">
      <c r="A200" s="13"/>
      <c r="B200" s="232"/>
      <c r="C200" s="233"/>
      <c r="D200" s="234" t="s">
        <v>130</v>
      </c>
      <c r="E200" s="235" t="s">
        <v>1</v>
      </c>
      <c r="F200" s="236" t="s">
        <v>498</v>
      </c>
      <c r="G200" s="233"/>
      <c r="H200" s="237">
        <v>99.346999999999994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130</v>
      </c>
      <c r="AU200" s="243" t="s">
        <v>83</v>
      </c>
      <c r="AV200" s="13" t="s">
        <v>83</v>
      </c>
      <c r="AW200" s="13" t="s">
        <v>30</v>
      </c>
      <c r="AX200" s="13" t="s">
        <v>81</v>
      </c>
      <c r="AY200" s="243" t="s">
        <v>122</v>
      </c>
    </row>
    <row r="201" s="2" customFormat="1" ht="24.15" customHeight="1">
      <c r="A201" s="39"/>
      <c r="B201" s="40"/>
      <c r="C201" s="219" t="s">
        <v>187</v>
      </c>
      <c r="D201" s="219" t="s">
        <v>124</v>
      </c>
      <c r="E201" s="220" t="s">
        <v>179</v>
      </c>
      <c r="F201" s="221" t="s">
        <v>180</v>
      </c>
      <c r="G201" s="222" t="s">
        <v>158</v>
      </c>
      <c r="H201" s="223">
        <v>128.43299999999999</v>
      </c>
      <c r="I201" s="224"/>
      <c r="J201" s="225">
        <f>ROUND(I201*H201,2)</f>
        <v>0</v>
      </c>
      <c r="K201" s="221" t="s">
        <v>138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128</v>
      </c>
      <c r="AT201" s="230" t="s">
        <v>124</v>
      </c>
      <c r="AU201" s="230" t="s">
        <v>83</v>
      </c>
      <c r="AY201" s="18" t="s">
        <v>122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128</v>
      </c>
      <c r="BM201" s="230" t="s">
        <v>499</v>
      </c>
    </row>
    <row r="202" s="15" customFormat="1">
      <c r="A202" s="15"/>
      <c r="B202" s="255"/>
      <c r="C202" s="256"/>
      <c r="D202" s="234" t="s">
        <v>130</v>
      </c>
      <c r="E202" s="257" t="s">
        <v>1</v>
      </c>
      <c r="F202" s="258" t="s">
        <v>473</v>
      </c>
      <c r="G202" s="256"/>
      <c r="H202" s="257" t="s">
        <v>1</v>
      </c>
      <c r="I202" s="259"/>
      <c r="J202" s="256"/>
      <c r="K202" s="256"/>
      <c r="L202" s="260"/>
      <c r="M202" s="261"/>
      <c r="N202" s="262"/>
      <c r="O202" s="262"/>
      <c r="P202" s="262"/>
      <c r="Q202" s="262"/>
      <c r="R202" s="262"/>
      <c r="S202" s="262"/>
      <c r="T202" s="26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4" t="s">
        <v>130</v>
      </c>
      <c r="AU202" s="264" t="s">
        <v>83</v>
      </c>
      <c r="AV202" s="15" t="s">
        <v>81</v>
      </c>
      <c r="AW202" s="15" t="s">
        <v>30</v>
      </c>
      <c r="AX202" s="15" t="s">
        <v>73</v>
      </c>
      <c r="AY202" s="264" t="s">
        <v>122</v>
      </c>
    </row>
    <row r="203" s="13" customFormat="1">
      <c r="A203" s="13"/>
      <c r="B203" s="232"/>
      <c r="C203" s="233"/>
      <c r="D203" s="234" t="s">
        <v>130</v>
      </c>
      <c r="E203" s="235" t="s">
        <v>1</v>
      </c>
      <c r="F203" s="236" t="s">
        <v>500</v>
      </c>
      <c r="G203" s="233"/>
      <c r="H203" s="237">
        <v>26.891999999999999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130</v>
      </c>
      <c r="AU203" s="243" t="s">
        <v>83</v>
      </c>
      <c r="AV203" s="13" t="s">
        <v>83</v>
      </c>
      <c r="AW203" s="13" t="s">
        <v>30</v>
      </c>
      <c r="AX203" s="13" t="s">
        <v>73</v>
      </c>
      <c r="AY203" s="243" t="s">
        <v>122</v>
      </c>
    </row>
    <row r="204" s="13" customFormat="1">
      <c r="A204" s="13"/>
      <c r="B204" s="232"/>
      <c r="C204" s="233"/>
      <c r="D204" s="234" t="s">
        <v>130</v>
      </c>
      <c r="E204" s="235" t="s">
        <v>1</v>
      </c>
      <c r="F204" s="236" t="s">
        <v>501</v>
      </c>
      <c r="G204" s="233"/>
      <c r="H204" s="237">
        <v>26.145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130</v>
      </c>
      <c r="AU204" s="243" t="s">
        <v>83</v>
      </c>
      <c r="AV204" s="13" t="s">
        <v>83</v>
      </c>
      <c r="AW204" s="13" t="s">
        <v>30</v>
      </c>
      <c r="AX204" s="13" t="s">
        <v>73</v>
      </c>
      <c r="AY204" s="243" t="s">
        <v>122</v>
      </c>
    </row>
    <row r="205" s="15" customFormat="1">
      <c r="A205" s="15"/>
      <c r="B205" s="255"/>
      <c r="C205" s="256"/>
      <c r="D205" s="234" t="s">
        <v>130</v>
      </c>
      <c r="E205" s="257" t="s">
        <v>1</v>
      </c>
      <c r="F205" s="258" t="s">
        <v>476</v>
      </c>
      <c r="G205" s="256"/>
      <c r="H205" s="257" t="s">
        <v>1</v>
      </c>
      <c r="I205" s="259"/>
      <c r="J205" s="256"/>
      <c r="K205" s="256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130</v>
      </c>
      <c r="AU205" s="264" t="s">
        <v>83</v>
      </c>
      <c r="AV205" s="15" t="s">
        <v>81</v>
      </c>
      <c r="AW205" s="15" t="s">
        <v>30</v>
      </c>
      <c r="AX205" s="15" t="s">
        <v>73</v>
      </c>
      <c r="AY205" s="264" t="s">
        <v>122</v>
      </c>
    </row>
    <row r="206" s="13" customFormat="1">
      <c r="A206" s="13"/>
      <c r="B206" s="232"/>
      <c r="C206" s="233"/>
      <c r="D206" s="234" t="s">
        <v>130</v>
      </c>
      <c r="E206" s="235" t="s">
        <v>1</v>
      </c>
      <c r="F206" s="236" t="s">
        <v>502</v>
      </c>
      <c r="G206" s="233"/>
      <c r="H206" s="237">
        <v>4.3200000000000003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130</v>
      </c>
      <c r="AU206" s="243" t="s">
        <v>83</v>
      </c>
      <c r="AV206" s="13" t="s">
        <v>83</v>
      </c>
      <c r="AW206" s="13" t="s">
        <v>30</v>
      </c>
      <c r="AX206" s="13" t="s">
        <v>73</v>
      </c>
      <c r="AY206" s="243" t="s">
        <v>122</v>
      </c>
    </row>
    <row r="207" s="13" customFormat="1">
      <c r="A207" s="13"/>
      <c r="B207" s="232"/>
      <c r="C207" s="233"/>
      <c r="D207" s="234" t="s">
        <v>130</v>
      </c>
      <c r="E207" s="235" t="s">
        <v>1</v>
      </c>
      <c r="F207" s="236" t="s">
        <v>490</v>
      </c>
      <c r="G207" s="233"/>
      <c r="H207" s="237">
        <v>1.296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130</v>
      </c>
      <c r="AU207" s="243" t="s">
        <v>83</v>
      </c>
      <c r="AV207" s="13" t="s">
        <v>83</v>
      </c>
      <c r="AW207" s="13" t="s">
        <v>30</v>
      </c>
      <c r="AX207" s="13" t="s">
        <v>73</v>
      </c>
      <c r="AY207" s="243" t="s">
        <v>122</v>
      </c>
    </row>
    <row r="208" s="15" customFormat="1">
      <c r="A208" s="15"/>
      <c r="B208" s="255"/>
      <c r="C208" s="256"/>
      <c r="D208" s="234" t="s">
        <v>130</v>
      </c>
      <c r="E208" s="257" t="s">
        <v>1</v>
      </c>
      <c r="F208" s="258" t="s">
        <v>478</v>
      </c>
      <c r="G208" s="256"/>
      <c r="H208" s="257" t="s">
        <v>1</v>
      </c>
      <c r="I208" s="259"/>
      <c r="J208" s="256"/>
      <c r="K208" s="256"/>
      <c r="L208" s="260"/>
      <c r="M208" s="261"/>
      <c r="N208" s="262"/>
      <c r="O208" s="262"/>
      <c r="P208" s="262"/>
      <c r="Q208" s="262"/>
      <c r="R208" s="262"/>
      <c r="S208" s="262"/>
      <c r="T208" s="26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4" t="s">
        <v>130</v>
      </c>
      <c r="AU208" s="264" t="s">
        <v>83</v>
      </c>
      <c r="AV208" s="15" t="s">
        <v>81</v>
      </c>
      <c r="AW208" s="15" t="s">
        <v>30</v>
      </c>
      <c r="AX208" s="15" t="s">
        <v>73</v>
      </c>
      <c r="AY208" s="264" t="s">
        <v>122</v>
      </c>
    </row>
    <row r="209" s="13" customFormat="1">
      <c r="A209" s="13"/>
      <c r="B209" s="232"/>
      <c r="C209" s="233"/>
      <c r="D209" s="234" t="s">
        <v>130</v>
      </c>
      <c r="E209" s="235" t="s">
        <v>1</v>
      </c>
      <c r="F209" s="236" t="s">
        <v>503</v>
      </c>
      <c r="G209" s="233"/>
      <c r="H209" s="237">
        <v>3.4199999999999999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130</v>
      </c>
      <c r="AU209" s="243" t="s">
        <v>83</v>
      </c>
      <c r="AV209" s="13" t="s">
        <v>83</v>
      </c>
      <c r="AW209" s="13" t="s">
        <v>30</v>
      </c>
      <c r="AX209" s="13" t="s">
        <v>73</v>
      </c>
      <c r="AY209" s="243" t="s">
        <v>122</v>
      </c>
    </row>
    <row r="210" s="15" customFormat="1">
      <c r="A210" s="15"/>
      <c r="B210" s="255"/>
      <c r="C210" s="256"/>
      <c r="D210" s="234" t="s">
        <v>130</v>
      </c>
      <c r="E210" s="257" t="s">
        <v>1</v>
      </c>
      <c r="F210" s="258" t="s">
        <v>148</v>
      </c>
      <c r="G210" s="256"/>
      <c r="H210" s="257" t="s">
        <v>1</v>
      </c>
      <c r="I210" s="259"/>
      <c r="J210" s="256"/>
      <c r="K210" s="256"/>
      <c r="L210" s="260"/>
      <c r="M210" s="261"/>
      <c r="N210" s="262"/>
      <c r="O210" s="262"/>
      <c r="P210" s="262"/>
      <c r="Q210" s="262"/>
      <c r="R210" s="262"/>
      <c r="S210" s="262"/>
      <c r="T210" s="26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4" t="s">
        <v>130</v>
      </c>
      <c r="AU210" s="264" t="s">
        <v>83</v>
      </c>
      <c r="AV210" s="15" t="s">
        <v>81</v>
      </c>
      <c r="AW210" s="15" t="s">
        <v>30</v>
      </c>
      <c r="AX210" s="15" t="s">
        <v>73</v>
      </c>
      <c r="AY210" s="264" t="s">
        <v>122</v>
      </c>
    </row>
    <row r="211" s="13" customFormat="1">
      <c r="A211" s="13"/>
      <c r="B211" s="232"/>
      <c r="C211" s="233"/>
      <c r="D211" s="234" t="s">
        <v>130</v>
      </c>
      <c r="E211" s="235" t="s">
        <v>1</v>
      </c>
      <c r="F211" s="236" t="s">
        <v>504</v>
      </c>
      <c r="G211" s="233"/>
      <c r="H211" s="237">
        <v>32.759999999999998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130</v>
      </c>
      <c r="AU211" s="243" t="s">
        <v>83</v>
      </c>
      <c r="AV211" s="13" t="s">
        <v>83</v>
      </c>
      <c r="AW211" s="13" t="s">
        <v>30</v>
      </c>
      <c r="AX211" s="13" t="s">
        <v>73</v>
      </c>
      <c r="AY211" s="243" t="s">
        <v>122</v>
      </c>
    </row>
    <row r="212" s="13" customFormat="1">
      <c r="A212" s="13"/>
      <c r="B212" s="232"/>
      <c r="C212" s="233"/>
      <c r="D212" s="234" t="s">
        <v>130</v>
      </c>
      <c r="E212" s="235" t="s">
        <v>1</v>
      </c>
      <c r="F212" s="236" t="s">
        <v>505</v>
      </c>
      <c r="G212" s="233"/>
      <c r="H212" s="237">
        <v>33.600000000000001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130</v>
      </c>
      <c r="AU212" s="243" t="s">
        <v>83</v>
      </c>
      <c r="AV212" s="13" t="s">
        <v>83</v>
      </c>
      <c r="AW212" s="13" t="s">
        <v>30</v>
      </c>
      <c r="AX212" s="13" t="s">
        <v>73</v>
      </c>
      <c r="AY212" s="243" t="s">
        <v>122</v>
      </c>
    </row>
    <row r="213" s="14" customFormat="1">
      <c r="A213" s="14"/>
      <c r="B213" s="244"/>
      <c r="C213" s="245"/>
      <c r="D213" s="234" t="s">
        <v>130</v>
      </c>
      <c r="E213" s="246" t="s">
        <v>1</v>
      </c>
      <c r="F213" s="247" t="s">
        <v>135</v>
      </c>
      <c r="G213" s="245"/>
      <c r="H213" s="248">
        <v>128.43299999999999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130</v>
      </c>
      <c r="AU213" s="254" t="s">
        <v>83</v>
      </c>
      <c r="AV213" s="14" t="s">
        <v>128</v>
      </c>
      <c r="AW213" s="14" t="s">
        <v>30</v>
      </c>
      <c r="AX213" s="14" t="s">
        <v>81</v>
      </c>
      <c r="AY213" s="254" t="s">
        <v>122</v>
      </c>
    </row>
    <row r="214" s="2" customFormat="1" ht="44.25" customHeight="1">
      <c r="A214" s="39"/>
      <c r="B214" s="40"/>
      <c r="C214" s="219" t="s">
        <v>191</v>
      </c>
      <c r="D214" s="219" t="s">
        <v>124</v>
      </c>
      <c r="E214" s="220" t="s">
        <v>506</v>
      </c>
      <c r="F214" s="221" t="s">
        <v>507</v>
      </c>
      <c r="G214" s="222" t="s">
        <v>127</v>
      </c>
      <c r="H214" s="223">
        <v>10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38</v>
      </c>
      <c r="O214" s="92"/>
      <c r="P214" s="228">
        <f>O214*H214</f>
        <v>0</v>
      </c>
      <c r="Q214" s="228">
        <v>0.001</v>
      </c>
      <c r="R214" s="228">
        <f>Q214*H214</f>
        <v>0.01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128</v>
      </c>
      <c r="AT214" s="230" t="s">
        <v>124</v>
      </c>
      <c r="AU214" s="230" t="s">
        <v>83</v>
      </c>
      <c r="AY214" s="18" t="s">
        <v>122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81</v>
      </c>
      <c r="BK214" s="231">
        <f>ROUND(I214*H214,2)</f>
        <v>0</v>
      </c>
      <c r="BL214" s="18" t="s">
        <v>128</v>
      </c>
      <c r="BM214" s="230" t="s">
        <v>508</v>
      </c>
    </row>
    <row r="215" s="2" customFormat="1" ht="24.15" customHeight="1">
      <c r="A215" s="39"/>
      <c r="B215" s="40"/>
      <c r="C215" s="219" t="s">
        <v>202</v>
      </c>
      <c r="D215" s="219" t="s">
        <v>124</v>
      </c>
      <c r="E215" s="220" t="s">
        <v>509</v>
      </c>
      <c r="F215" s="221" t="s">
        <v>510</v>
      </c>
      <c r="G215" s="222" t="s">
        <v>194</v>
      </c>
      <c r="H215" s="223">
        <v>972.12099999999998</v>
      </c>
      <c r="I215" s="224"/>
      <c r="J215" s="225">
        <f>ROUND(I215*H215,2)</f>
        <v>0</v>
      </c>
      <c r="K215" s="221" t="s">
        <v>138</v>
      </c>
      <c r="L215" s="45"/>
      <c r="M215" s="226" t="s">
        <v>1</v>
      </c>
      <c r="N215" s="227" t="s">
        <v>38</v>
      </c>
      <c r="O215" s="92"/>
      <c r="P215" s="228">
        <f>O215*H215</f>
        <v>0</v>
      </c>
      <c r="Q215" s="228">
        <v>0.00084999999999999995</v>
      </c>
      <c r="R215" s="228">
        <f>Q215*H215</f>
        <v>0.82630284999999992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128</v>
      </c>
      <c r="AT215" s="230" t="s">
        <v>124</v>
      </c>
      <c r="AU215" s="230" t="s">
        <v>83</v>
      </c>
      <c r="AY215" s="18" t="s">
        <v>122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81</v>
      </c>
      <c r="BK215" s="231">
        <f>ROUND(I215*H215,2)</f>
        <v>0</v>
      </c>
      <c r="BL215" s="18" t="s">
        <v>128</v>
      </c>
      <c r="BM215" s="230" t="s">
        <v>511</v>
      </c>
    </row>
    <row r="216" s="15" customFormat="1">
      <c r="A216" s="15"/>
      <c r="B216" s="255"/>
      <c r="C216" s="256"/>
      <c r="D216" s="234" t="s">
        <v>130</v>
      </c>
      <c r="E216" s="257" t="s">
        <v>1</v>
      </c>
      <c r="F216" s="258" t="s">
        <v>473</v>
      </c>
      <c r="G216" s="256"/>
      <c r="H216" s="257" t="s">
        <v>1</v>
      </c>
      <c r="I216" s="259"/>
      <c r="J216" s="256"/>
      <c r="K216" s="256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130</v>
      </c>
      <c r="AU216" s="264" t="s">
        <v>83</v>
      </c>
      <c r="AV216" s="15" t="s">
        <v>81</v>
      </c>
      <c r="AW216" s="15" t="s">
        <v>30</v>
      </c>
      <c r="AX216" s="15" t="s">
        <v>73</v>
      </c>
      <c r="AY216" s="264" t="s">
        <v>122</v>
      </c>
    </row>
    <row r="217" s="13" customFormat="1">
      <c r="A217" s="13"/>
      <c r="B217" s="232"/>
      <c r="C217" s="233"/>
      <c r="D217" s="234" t="s">
        <v>130</v>
      </c>
      <c r="E217" s="235" t="s">
        <v>1</v>
      </c>
      <c r="F217" s="236" t="s">
        <v>512</v>
      </c>
      <c r="G217" s="233"/>
      <c r="H217" s="237">
        <v>34.362000000000002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83</v>
      </c>
      <c r="AV217" s="13" t="s">
        <v>83</v>
      </c>
      <c r="AW217" s="13" t="s">
        <v>30</v>
      </c>
      <c r="AX217" s="13" t="s">
        <v>73</v>
      </c>
      <c r="AY217" s="243" t="s">
        <v>122</v>
      </c>
    </row>
    <row r="218" s="13" customFormat="1">
      <c r="A218" s="13"/>
      <c r="B218" s="232"/>
      <c r="C218" s="233"/>
      <c r="D218" s="234" t="s">
        <v>130</v>
      </c>
      <c r="E218" s="235" t="s">
        <v>1</v>
      </c>
      <c r="F218" s="236" t="s">
        <v>513</v>
      </c>
      <c r="G218" s="233"/>
      <c r="H218" s="237">
        <v>505.71899999999999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130</v>
      </c>
      <c r="AU218" s="243" t="s">
        <v>83</v>
      </c>
      <c r="AV218" s="13" t="s">
        <v>83</v>
      </c>
      <c r="AW218" s="13" t="s">
        <v>30</v>
      </c>
      <c r="AX218" s="13" t="s">
        <v>73</v>
      </c>
      <c r="AY218" s="243" t="s">
        <v>122</v>
      </c>
    </row>
    <row r="219" s="15" customFormat="1">
      <c r="A219" s="15"/>
      <c r="B219" s="255"/>
      <c r="C219" s="256"/>
      <c r="D219" s="234" t="s">
        <v>130</v>
      </c>
      <c r="E219" s="257" t="s">
        <v>1</v>
      </c>
      <c r="F219" s="258" t="s">
        <v>476</v>
      </c>
      <c r="G219" s="256"/>
      <c r="H219" s="257" t="s">
        <v>1</v>
      </c>
      <c r="I219" s="259"/>
      <c r="J219" s="256"/>
      <c r="K219" s="256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130</v>
      </c>
      <c r="AU219" s="264" t="s">
        <v>83</v>
      </c>
      <c r="AV219" s="15" t="s">
        <v>81</v>
      </c>
      <c r="AW219" s="15" t="s">
        <v>30</v>
      </c>
      <c r="AX219" s="15" t="s">
        <v>73</v>
      </c>
      <c r="AY219" s="264" t="s">
        <v>122</v>
      </c>
    </row>
    <row r="220" s="13" customFormat="1">
      <c r="A220" s="13"/>
      <c r="B220" s="232"/>
      <c r="C220" s="233"/>
      <c r="D220" s="234" t="s">
        <v>130</v>
      </c>
      <c r="E220" s="235" t="s">
        <v>1</v>
      </c>
      <c r="F220" s="236" t="s">
        <v>514</v>
      </c>
      <c r="G220" s="233"/>
      <c r="H220" s="237">
        <v>24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130</v>
      </c>
      <c r="AU220" s="243" t="s">
        <v>83</v>
      </c>
      <c r="AV220" s="13" t="s">
        <v>83</v>
      </c>
      <c r="AW220" s="13" t="s">
        <v>30</v>
      </c>
      <c r="AX220" s="13" t="s">
        <v>73</v>
      </c>
      <c r="AY220" s="243" t="s">
        <v>122</v>
      </c>
    </row>
    <row r="221" s="15" customFormat="1">
      <c r="A221" s="15"/>
      <c r="B221" s="255"/>
      <c r="C221" s="256"/>
      <c r="D221" s="234" t="s">
        <v>130</v>
      </c>
      <c r="E221" s="257" t="s">
        <v>1</v>
      </c>
      <c r="F221" s="258" t="s">
        <v>478</v>
      </c>
      <c r="G221" s="256"/>
      <c r="H221" s="257" t="s">
        <v>1</v>
      </c>
      <c r="I221" s="259"/>
      <c r="J221" s="256"/>
      <c r="K221" s="256"/>
      <c r="L221" s="260"/>
      <c r="M221" s="261"/>
      <c r="N221" s="262"/>
      <c r="O221" s="262"/>
      <c r="P221" s="262"/>
      <c r="Q221" s="262"/>
      <c r="R221" s="262"/>
      <c r="S221" s="262"/>
      <c r="T221" s="26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4" t="s">
        <v>130</v>
      </c>
      <c r="AU221" s="264" t="s">
        <v>83</v>
      </c>
      <c r="AV221" s="15" t="s">
        <v>81</v>
      </c>
      <c r="AW221" s="15" t="s">
        <v>30</v>
      </c>
      <c r="AX221" s="15" t="s">
        <v>73</v>
      </c>
      <c r="AY221" s="264" t="s">
        <v>122</v>
      </c>
    </row>
    <row r="222" s="13" customFormat="1">
      <c r="A222" s="13"/>
      <c r="B222" s="232"/>
      <c r="C222" s="233"/>
      <c r="D222" s="234" t="s">
        <v>130</v>
      </c>
      <c r="E222" s="235" t="s">
        <v>1</v>
      </c>
      <c r="F222" s="236" t="s">
        <v>515</v>
      </c>
      <c r="G222" s="233"/>
      <c r="H222" s="237">
        <v>41.799999999999997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130</v>
      </c>
      <c r="AU222" s="243" t="s">
        <v>83</v>
      </c>
      <c r="AV222" s="13" t="s">
        <v>83</v>
      </c>
      <c r="AW222" s="13" t="s">
        <v>30</v>
      </c>
      <c r="AX222" s="13" t="s">
        <v>73</v>
      </c>
      <c r="AY222" s="243" t="s">
        <v>122</v>
      </c>
    </row>
    <row r="223" s="15" customFormat="1">
      <c r="A223" s="15"/>
      <c r="B223" s="255"/>
      <c r="C223" s="256"/>
      <c r="D223" s="234" t="s">
        <v>130</v>
      </c>
      <c r="E223" s="257" t="s">
        <v>1</v>
      </c>
      <c r="F223" s="258" t="s">
        <v>148</v>
      </c>
      <c r="G223" s="256"/>
      <c r="H223" s="257" t="s">
        <v>1</v>
      </c>
      <c r="I223" s="259"/>
      <c r="J223" s="256"/>
      <c r="K223" s="256"/>
      <c r="L223" s="260"/>
      <c r="M223" s="261"/>
      <c r="N223" s="262"/>
      <c r="O223" s="262"/>
      <c r="P223" s="262"/>
      <c r="Q223" s="262"/>
      <c r="R223" s="262"/>
      <c r="S223" s="262"/>
      <c r="T223" s="26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4" t="s">
        <v>130</v>
      </c>
      <c r="AU223" s="264" t="s">
        <v>83</v>
      </c>
      <c r="AV223" s="15" t="s">
        <v>81</v>
      </c>
      <c r="AW223" s="15" t="s">
        <v>30</v>
      </c>
      <c r="AX223" s="15" t="s">
        <v>73</v>
      </c>
      <c r="AY223" s="264" t="s">
        <v>122</v>
      </c>
    </row>
    <row r="224" s="13" customFormat="1">
      <c r="A224" s="13"/>
      <c r="B224" s="232"/>
      <c r="C224" s="233"/>
      <c r="D224" s="234" t="s">
        <v>130</v>
      </c>
      <c r="E224" s="235" t="s">
        <v>1</v>
      </c>
      <c r="F224" s="236" t="s">
        <v>516</v>
      </c>
      <c r="G224" s="233"/>
      <c r="H224" s="237">
        <v>366.24000000000001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130</v>
      </c>
      <c r="AU224" s="243" t="s">
        <v>83</v>
      </c>
      <c r="AV224" s="13" t="s">
        <v>83</v>
      </c>
      <c r="AW224" s="13" t="s">
        <v>30</v>
      </c>
      <c r="AX224" s="13" t="s">
        <v>73</v>
      </c>
      <c r="AY224" s="243" t="s">
        <v>122</v>
      </c>
    </row>
    <row r="225" s="14" customFormat="1">
      <c r="A225" s="14"/>
      <c r="B225" s="244"/>
      <c r="C225" s="245"/>
      <c r="D225" s="234" t="s">
        <v>130</v>
      </c>
      <c r="E225" s="246" t="s">
        <v>1</v>
      </c>
      <c r="F225" s="247" t="s">
        <v>135</v>
      </c>
      <c r="G225" s="245"/>
      <c r="H225" s="248">
        <v>972.12099999999998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130</v>
      </c>
      <c r="AU225" s="254" t="s">
        <v>83</v>
      </c>
      <c r="AV225" s="14" t="s">
        <v>128</v>
      </c>
      <c r="AW225" s="14" t="s">
        <v>30</v>
      </c>
      <c r="AX225" s="14" t="s">
        <v>81</v>
      </c>
      <c r="AY225" s="254" t="s">
        <v>122</v>
      </c>
    </row>
    <row r="226" s="2" customFormat="1" ht="24.15" customHeight="1">
      <c r="A226" s="39"/>
      <c r="B226" s="40"/>
      <c r="C226" s="219" t="s">
        <v>206</v>
      </c>
      <c r="D226" s="219" t="s">
        <v>124</v>
      </c>
      <c r="E226" s="220" t="s">
        <v>517</v>
      </c>
      <c r="F226" s="221" t="s">
        <v>518</v>
      </c>
      <c r="G226" s="222" t="s">
        <v>194</v>
      </c>
      <c r="H226" s="223">
        <v>972.12099999999998</v>
      </c>
      <c r="I226" s="224"/>
      <c r="J226" s="225">
        <f>ROUND(I226*H226,2)</f>
        <v>0</v>
      </c>
      <c r="K226" s="221" t="s">
        <v>138</v>
      </c>
      <c r="L226" s="45"/>
      <c r="M226" s="226" t="s">
        <v>1</v>
      </c>
      <c r="N226" s="227" t="s">
        <v>38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128</v>
      </c>
      <c r="AT226" s="230" t="s">
        <v>124</v>
      </c>
      <c r="AU226" s="230" t="s">
        <v>83</v>
      </c>
      <c r="AY226" s="18" t="s">
        <v>122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81</v>
      </c>
      <c r="BK226" s="231">
        <f>ROUND(I226*H226,2)</f>
        <v>0</v>
      </c>
      <c r="BL226" s="18" t="s">
        <v>128</v>
      </c>
      <c r="BM226" s="230" t="s">
        <v>519</v>
      </c>
    </row>
    <row r="227" s="2" customFormat="1" ht="24.15" customHeight="1">
      <c r="A227" s="39"/>
      <c r="B227" s="40"/>
      <c r="C227" s="219" t="s">
        <v>211</v>
      </c>
      <c r="D227" s="219" t="s">
        <v>124</v>
      </c>
      <c r="E227" s="220" t="s">
        <v>207</v>
      </c>
      <c r="F227" s="221" t="s">
        <v>208</v>
      </c>
      <c r="G227" s="222" t="s">
        <v>158</v>
      </c>
      <c r="H227" s="223">
        <v>778.14099999999996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38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128</v>
      </c>
      <c r="AT227" s="230" t="s">
        <v>124</v>
      </c>
      <c r="AU227" s="230" t="s">
        <v>83</v>
      </c>
      <c r="AY227" s="18" t="s">
        <v>122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81</v>
      </c>
      <c r="BK227" s="231">
        <f>ROUND(I227*H227,2)</f>
        <v>0</v>
      </c>
      <c r="BL227" s="18" t="s">
        <v>128</v>
      </c>
      <c r="BM227" s="230" t="s">
        <v>520</v>
      </c>
    </row>
    <row r="228" s="13" customFormat="1">
      <c r="A228" s="13"/>
      <c r="B228" s="232"/>
      <c r="C228" s="233"/>
      <c r="D228" s="234" t="s">
        <v>130</v>
      </c>
      <c r="E228" s="235" t="s">
        <v>1</v>
      </c>
      <c r="F228" s="236" t="s">
        <v>521</v>
      </c>
      <c r="G228" s="233"/>
      <c r="H228" s="237">
        <v>778.14099999999996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130</v>
      </c>
      <c r="AU228" s="243" t="s">
        <v>83</v>
      </c>
      <c r="AV228" s="13" t="s">
        <v>83</v>
      </c>
      <c r="AW228" s="13" t="s">
        <v>30</v>
      </c>
      <c r="AX228" s="13" t="s">
        <v>81</v>
      </c>
      <c r="AY228" s="243" t="s">
        <v>122</v>
      </c>
    </row>
    <row r="229" s="2" customFormat="1" ht="49.05" customHeight="1">
      <c r="A229" s="39"/>
      <c r="B229" s="40"/>
      <c r="C229" s="219" t="s">
        <v>215</v>
      </c>
      <c r="D229" s="219" t="s">
        <v>124</v>
      </c>
      <c r="E229" s="220" t="s">
        <v>212</v>
      </c>
      <c r="F229" s="221" t="s">
        <v>213</v>
      </c>
      <c r="G229" s="222" t="s">
        <v>158</v>
      </c>
      <c r="H229" s="223">
        <v>993.471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128</v>
      </c>
      <c r="AT229" s="230" t="s">
        <v>124</v>
      </c>
      <c r="AU229" s="230" t="s">
        <v>83</v>
      </c>
      <c r="AY229" s="18" t="s">
        <v>122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128</v>
      </c>
      <c r="BM229" s="230" t="s">
        <v>522</v>
      </c>
    </row>
    <row r="230" s="15" customFormat="1">
      <c r="A230" s="15"/>
      <c r="B230" s="255"/>
      <c r="C230" s="256"/>
      <c r="D230" s="234" t="s">
        <v>130</v>
      </c>
      <c r="E230" s="257" t="s">
        <v>1</v>
      </c>
      <c r="F230" s="258" t="s">
        <v>473</v>
      </c>
      <c r="G230" s="256"/>
      <c r="H230" s="257" t="s">
        <v>1</v>
      </c>
      <c r="I230" s="259"/>
      <c r="J230" s="256"/>
      <c r="K230" s="256"/>
      <c r="L230" s="260"/>
      <c r="M230" s="261"/>
      <c r="N230" s="262"/>
      <c r="O230" s="262"/>
      <c r="P230" s="262"/>
      <c r="Q230" s="262"/>
      <c r="R230" s="262"/>
      <c r="S230" s="262"/>
      <c r="T230" s="26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4" t="s">
        <v>130</v>
      </c>
      <c r="AU230" s="264" t="s">
        <v>83</v>
      </c>
      <c r="AV230" s="15" t="s">
        <v>81</v>
      </c>
      <c r="AW230" s="15" t="s">
        <v>30</v>
      </c>
      <c r="AX230" s="15" t="s">
        <v>73</v>
      </c>
      <c r="AY230" s="264" t="s">
        <v>122</v>
      </c>
    </row>
    <row r="231" s="13" customFormat="1">
      <c r="A231" s="13"/>
      <c r="B231" s="232"/>
      <c r="C231" s="233"/>
      <c r="D231" s="234" t="s">
        <v>130</v>
      </c>
      <c r="E231" s="235" t="s">
        <v>1</v>
      </c>
      <c r="F231" s="236" t="s">
        <v>485</v>
      </c>
      <c r="G231" s="233"/>
      <c r="H231" s="237">
        <v>25.771999999999998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130</v>
      </c>
      <c r="AU231" s="243" t="s">
        <v>83</v>
      </c>
      <c r="AV231" s="13" t="s">
        <v>83</v>
      </c>
      <c r="AW231" s="13" t="s">
        <v>30</v>
      </c>
      <c r="AX231" s="13" t="s">
        <v>73</v>
      </c>
      <c r="AY231" s="243" t="s">
        <v>122</v>
      </c>
    </row>
    <row r="232" s="13" customFormat="1">
      <c r="A232" s="13"/>
      <c r="B232" s="232"/>
      <c r="C232" s="233"/>
      <c r="D232" s="234" t="s">
        <v>130</v>
      </c>
      <c r="E232" s="235" t="s">
        <v>1</v>
      </c>
      <c r="F232" s="236" t="s">
        <v>486</v>
      </c>
      <c r="G232" s="233"/>
      <c r="H232" s="237">
        <v>708.00699999999995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130</v>
      </c>
      <c r="AU232" s="243" t="s">
        <v>83</v>
      </c>
      <c r="AV232" s="13" t="s">
        <v>83</v>
      </c>
      <c r="AW232" s="13" t="s">
        <v>30</v>
      </c>
      <c r="AX232" s="13" t="s">
        <v>73</v>
      </c>
      <c r="AY232" s="243" t="s">
        <v>122</v>
      </c>
    </row>
    <row r="233" s="15" customFormat="1">
      <c r="A233" s="15"/>
      <c r="B233" s="255"/>
      <c r="C233" s="256"/>
      <c r="D233" s="234" t="s">
        <v>130</v>
      </c>
      <c r="E233" s="257" t="s">
        <v>1</v>
      </c>
      <c r="F233" s="258" t="s">
        <v>487</v>
      </c>
      <c r="G233" s="256"/>
      <c r="H233" s="257" t="s">
        <v>1</v>
      </c>
      <c r="I233" s="259"/>
      <c r="J233" s="256"/>
      <c r="K233" s="256"/>
      <c r="L233" s="260"/>
      <c r="M233" s="261"/>
      <c r="N233" s="262"/>
      <c r="O233" s="262"/>
      <c r="P233" s="262"/>
      <c r="Q233" s="262"/>
      <c r="R233" s="262"/>
      <c r="S233" s="262"/>
      <c r="T233" s="26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4" t="s">
        <v>130</v>
      </c>
      <c r="AU233" s="264" t="s">
        <v>83</v>
      </c>
      <c r="AV233" s="15" t="s">
        <v>81</v>
      </c>
      <c r="AW233" s="15" t="s">
        <v>30</v>
      </c>
      <c r="AX233" s="15" t="s">
        <v>73</v>
      </c>
      <c r="AY233" s="264" t="s">
        <v>122</v>
      </c>
    </row>
    <row r="234" s="13" customFormat="1">
      <c r="A234" s="13"/>
      <c r="B234" s="232"/>
      <c r="C234" s="233"/>
      <c r="D234" s="234" t="s">
        <v>130</v>
      </c>
      <c r="E234" s="235" t="s">
        <v>1</v>
      </c>
      <c r="F234" s="236" t="s">
        <v>488</v>
      </c>
      <c r="G234" s="233"/>
      <c r="H234" s="237">
        <v>24.899999999999999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130</v>
      </c>
      <c r="AU234" s="243" t="s">
        <v>83</v>
      </c>
      <c r="AV234" s="13" t="s">
        <v>83</v>
      </c>
      <c r="AW234" s="13" t="s">
        <v>30</v>
      </c>
      <c r="AX234" s="13" t="s">
        <v>73</v>
      </c>
      <c r="AY234" s="243" t="s">
        <v>122</v>
      </c>
    </row>
    <row r="235" s="15" customFormat="1">
      <c r="A235" s="15"/>
      <c r="B235" s="255"/>
      <c r="C235" s="256"/>
      <c r="D235" s="234" t="s">
        <v>130</v>
      </c>
      <c r="E235" s="257" t="s">
        <v>1</v>
      </c>
      <c r="F235" s="258" t="s">
        <v>476</v>
      </c>
      <c r="G235" s="256"/>
      <c r="H235" s="257" t="s">
        <v>1</v>
      </c>
      <c r="I235" s="259"/>
      <c r="J235" s="256"/>
      <c r="K235" s="256"/>
      <c r="L235" s="260"/>
      <c r="M235" s="261"/>
      <c r="N235" s="262"/>
      <c r="O235" s="262"/>
      <c r="P235" s="262"/>
      <c r="Q235" s="262"/>
      <c r="R235" s="262"/>
      <c r="S235" s="262"/>
      <c r="T235" s="26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4" t="s">
        <v>130</v>
      </c>
      <c r="AU235" s="264" t="s">
        <v>83</v>
      </c>
      <c r="AV235" s="15" t="s">
        <v>81</v>
      </c>
      <c r="AW235" s="15" t="s">
        <v>30</v>
      </c>
      <c r="AX235" s="15" t="s">
        <v>73</v>
      </c>
      <c r="AY235" s="264" t="s">
        <v>122</v>
      </c>
    </row>
    <row r="236" s="13" customFormat="1">
      <c r="A236" s="13"/>
      <c r="B236" s="232"/>
      <c r="C236" s="233"/>
      <c r="D236" s="234" t="s">
        <v>130</v>
      </c>
      <c r="E236" s="235" t="s">
        <v>1</v>
      </c>
      <c r="F236" s="236" t="s">
        <v>489</v>
      </c>
      <c r="G236" s="233"/>
      <c r="H236" s="237">
        <v>18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130</v>
      </c>
      <c r="AU236" s="243" t="s">
        <v>83</v>
      </c>
      <c r="AV236" s="13" t="s">
        <v>83</v>
      </c>
      <c r="AW236" s="13" t="s">
        <v>30</v>
      </c>
      <c r="AX236" s="13" t="s">
        <v>73</v>
      </c>
      <c r="AY236" s="243" t="s">
        <v>122</v>
      </c>
    </row>
    <row r="237" s="13" customFormat="1">
      <c r="A237" s="13"/>
      <c r="B237" s="232"/>
      <c r="C237" s="233"/>
      <c r="D237" s="234" t="s">
        <v>130</v>
      </c>
      <c r="E237" s="235" t="s">
        <v>1</v>
      </c>
      <c r="F237" s="236" t="s">
        <v>490</v>
      </c>
      <c r="G237" s="233"/>
      <c r="H237" s="237">
        <v>1.296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130</v>
      </c>
      <c r="AU237" s="243" t="s">
        <v>83</v>
      </c>
      <c r="AV237" s="13" t="s">
        <v>83</v>
      </c>
      <c r="AW237" s="13" t="s">
        <v>30</v>
      </c>
      <c r="AX237" s="13" t="s">
        <v>73</v>
      </c>
      <c r="AY237" s="243" t="s">
        <v>122</v>
      </c>
    </row>
    <row r="238" s="15" customFormat="1">
      <c r="A238" s="15"/>
      <c r="B238" s="255"/>
      <c r="C238" s="256"/>
      <c r="D238" s="234" t="s">
        <v>130</v>
      </c>
      <c r="E238" s="257" t="s">
        <v>1</v>
      </c>
      <c r="F238" s="258" t="s">
        <v>478</v>
      </c>
      <c r="G238" s="256"/>
      <c r="H238" s="257" t="s">
        <v>1</v>
      </c>
      <c r="I238" s="259"/>
      <c r="J238" s="256"/>
      <c r="K238" s="256"/>
      <c r="L238" s="260"/>
      <c r="M238" s="261"/>
      <c r="N238" s="262"/>
      <c r="O238" s="262"/>
      <c r="P238" s="262"/>
      <c r="Q238" s="262"/>
      <c r="R238" s="262"/>
      <c r="S238" s="262"/>
      <c r="T238" s="26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4" t="s">
        <v>130</v>
      </c>
      <c r="AU238" s="264" t="s">
        <v>83</v>
      </c>
      <c r="AV238" s="15" t="s">
        <v>81</v>
      </c>
      <c r="AW238" s="15" t="s">
        <v>30</v>
      </c>
      <c r="AX238" s="15" t="s">
        <v>73</v>
      </c>
      <c r="AY238" s="264" t="s">
        <v>122</v>
      </c>
    </row>
    <row r="239" s="13" customFormat="1">
      <c r="A239" s="13"/>
      <c r="B239" s="232"/>
      <c r="C239" s="233"/>
      <c r="D239" s="234" t="s">
        <v>130</v>
      </c>
      <c r="E239" s="235" t="s">
        <v>1</v>
      </c>
      <c r="F239" s="236" t="s">
        <v>491</v>
      </c>
      <c r="G239" s="233"/>
      <c r="H239" s="237">
        <v>31.350000000000001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130</v>
      </c>
      <c r="AU239" s="243" t="s">
        <v>83</v>
      </c>
      <c r="AV239" s="13" t="s">
        <v>83</v>
      </c>
      <c r="AW239" s="13" t="s">
        <v>30</v>
      </c>
      <c r="AX239" s="13" t="s">
        <v>73</v>
      </c>
      <c r="AY239" s="243" t="s">
        <v>122</v>
      </c>
    </row>
    <row r="240" s="13" customFormat="1">
      <c r="A240" s="13"/>
      <c r="B240" s="232"/>
      <c r="C240" s="233"/>
      <c r="D240" s="234" t="s">
        <v>130</v>
      </c>
      <c r="E240" s="235" t="s">
        <v>1</v>
      </c>
      <c r="F240" s="236" t="s">
        <v>492</v>
      </c>
      <c r="G240" s="233"/>
      <c r="H240" s="237">
        <v>1.026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130</v>
      </c>
      <c r="AU240" s="243" t="s">
        <v>83</v>
      </c>
      <c r="AV240" s="13" t="s">
        <v>83</v>
      </c>
      <c r="AW240" s="13" t="s">
        <v>30</v>
      </c>
      <c r="AX240" s="13" t="s">
        <v>73</v>
      </c>
      <c r="AY240" s="243" t="s">
        <v>122</v>
      </c>
    </row>
    <row r="241" s="15" customFormat="1">
      <c r="A241" s="15"/>
      <c r="B241" s="255"/>
      <c r="C241" s="256"/>
      <c r="D241" s="234" t="s">
        <v>130</v>
      </c>
      <c r="E241" s="257" t="s">
        <v>1</v>
      </c>
      <c r="F241" s="258" t="s">
        <v>148</v>
      </c>
      <c r="G241" s="256"/>
      <c r="H241" s="257" t="s">
        <v>1</v>
      </c>
      <c r="I241" s="259"/>
      <c r="J241" s="256"/>
      <c r="K241" s="256"/>
      <c r="L241" s="260"/>
      <c r="M241" s="261"/>
      <c r="N241" s="262"/>
      <c r="O241" s="262"/>
      <c r="P241" s="262"/>
      <c r="Q241" s="262"/>
      <c r="R241" s="262"/>
      <c r="S241" s="262"/>
      <c r="T241" s="26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4" t="s">
        <v>130</v>
      </c>
      <c r="AU241" s="264" t="s">
        <v>83</v>
      </c>
      <c r="AV241" s="15" t="s">
        <v>81</v>
      </c>
      <c r="AW241" s="15" t="s">
        <v>30</v>
      </c>
      <c r="AX241" s="15" t="s">
        <v>73</v>
      </c>
      <c r="AY241" s="264" t="s">
        <v>122</v>
      </c>
    </row>
    <row r="242" s="13" customFormat="1">
      <c r="A242" s="13"/>
      <c r="B242" s="232"/>
      <c r="C242" s="233"/>
      <c r="D242" s="234" t="s">
        <v>130</v>
      </c>
      <c r="E242" s="235" t="s">
        <v>1</v>
      </c>
      <c r="F242" s="236" t="s">
        <v>493</v>
      </c>
      <c r="G242" s="233"/>
      <c r="H242" s="237">
        <v>183.12000000000001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130</v>
      </c>
      <c r="AU242" s="243" t="s">
        <v>83</v>
      </c>
      <c r="AV242" s="13" t="s">
        <v>83</v>
      </c>
      <c r="AW242" s="13" t="s">
        <v>30</v>
      </c>
      <c r="AX242" s="13" t="s">
        <v>73</v>
      </c>
      <c r="AY242" s="243" t="s">
        <v>122</v>
      </c>
    </row>
    <row r="243" s="14" customFormat="1">
      <c r="A243" s="14"/>
      <c r="B243" s="244"/>
      <c r="C243" s="245"/>
      <c r="D243" s="234" t="s">
        <v>130</v>
      </c>
      <c r="E243" s="246" t="s">
        <v>1</v>
      </c>
      <c r="F243" s="247" t="s">
        <v>135</v>
      </c>
      <c r="G243" s="245"/>
      <c r="H243" s="248">
        <v>993.471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130</v>
      </c>
      <c r="AU243" s="254" t="s">
        <v>83</v>
      </c>
      <c r="AV243" s="14" t="s">
        <v>128</v>
      </c>
      <c r="AW243" s="14" t="s">
        <v>30</v>
      </c>
      <c r="AX243" s="14" t="s">
        <v>81</v>
      </c>
      <c r="AY243" s="254" t="s">
        <v>122</v>
      </c>
    </row>
    <row r="244" s="2" customFormat="1" ht="24.15" customHeight="1">
      <c r="A244" s="39"/>
      <c r="B244" s="40"/>
      <c r="C244" s="219" t="s">
        <v>221</v>
      </c>
      <c r="D244" s="219" t="s">
        <v>124</v>
      </c>
      <c r="E244" s="220" t="s">
        <v>216</v>
      </c>
      <c r="F244" s="221" t="s">
        <v>217</v>
      </c>
      <c r="G244" s="222" t="s">
        <v>218</v>
      </c>
      <c r="H244" s="223">
        <v>1589.5540000000001</v>
      </c>
      <c r="I244" s="224"/>
      <c r="J244" s="225">
        <f>ROUND(I244*H244,2)</f>
        <v>0</v>
      </c>
      <c r="K244" s="221" t="s">
        <v>138</v>
      </c>
      <c r="L244" s="45"/>
      <c r="M244" s="226" t="s">
        <v>1</v>
      </c>
      <c r="N244" s="227" t="s">
        <v>38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128</v>
      </c>
      <c r="AT244" s="230" t="s">
        <v>124</v>
      </c>
      <c r="AU244" s="230" t="s">
        <v>83</v>
      </c>
      <c r="AY244" s="18" t="s">
        <v>122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81</v>
      </c>
      <c r="BK244" s="231">
        <f>ROUND(I244*H244,2)</f>
        <v>0</v>
      </c>
      <c r="BL244" s="18" t="s">
        <v>128</v>
      </c>
      <c r="BM244" s="230" t="s">
        <v>523</v>
      </c>
    </row>
    <row r="245" s="13" customFormat="1">
      <c r="A245" s="13"/>
      <c r="B245" s="232"/>
      <c r="C245" s="233"/>
      <c r="D245" s="234" t="s">
        <v>130</v>
      </c>
      <c r="E245" s="235" t="s">
        <v>1</v>
      </c>
      <c r="F245" s="236" t="s">
        <v>524</v>
      </c>
      <c r="G245" s="233"/>
      <c r="H245" s="237">
        <v>993.471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130</v>
      </c>
      <c r="AU245" s="243" t="s">
        <v>83</v>
      </c>
      <c r="AV245" s="13" t="s">
        <v>83</v>
      </c>
      <c r="AW245" s="13" t="s">
        <v>30</v>
      </c>
      <c r="AX245" s="13" t="s">
        <v>81</v>
      </c>
      <c r="AY245" s="243" t="s">
        <v>122</v>
      </c>
    </row>
    <row r="246" s="13" customFormat="1">
      <c r="A246" s="13"/>
      <c r="B246" s="232"/>
      <c r="C246" s="233"/>
      <c r="D246" s="234" t="s">
        <v>130</v>
      </c>
      <c r="E246" s="233"/>
      <c r="F246" s="236" t="s">
        <v>525</v>
      </c>
      <c r="G246" s="233"/>
      <c r="H246" s="237">
        <v>1589.5540000000001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130</v>
      </c>
      <c r="AU246" s="243" t="s">
        <v>83</v>
      </c>
      <c r="AV246" s="13" t="s">
        <v>83</v>
      </c>
      <c r="AW246" s="13" t="s">
        <v>4</v>
      </c>
      <c r="AX246" s="13" t="s">
        <v>81</v>
      </c>
      <c r="AY246" s="243" t="s">
        <v>122</v>
      </c>
    </row>
    <row r="247" s="2" customFormat="1" ht="24.15" customHeight="1">
      <c r="A247" s="39"/>
      <c r="B247" s="40"/>
      <c r="C247" s="219" t="s">
        <v>8</v>
      </c>
      <c r="D247" s="219" t="s">
        <v>124</v>
      </c>
      <c r="E247" s="220" t="s">
        <v>222</v>
      </c>
      <c r="F247" s="221" t="s">
        <v>223</v>
      </c>
      <c r="G247" s="222" t="s">
        <v>158</v>
      </c>
      <c r="H247" s="223">
        <v>538.66899999999998</v>
      </c>
      <c r="I247" s="224"/>
      <c r="J247" s="225">
        <f>ROUND(I247*H247,2)</f>
        <v>0</v>
      </c>
      <c r="K247" s="221" t="s">
        <v>138</v>
      </c>
      <c r="L247" s="45"/>
      <c r="M247" s="226" t="s">
        <v>1</v>
      </c>
      <c r="N247" s="227" t="s">
        <v>38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128</v>
      </c>
      <c r="AT247" s="230" t="s">
        <v>124</v>
      </c>
      <c r="AU247" s="230" t="s">
        <v>83</v>
      </c>
      <c r="AY247" s="18" t="s">
        <v>122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81</v>
      </c>
      <c r="BK247" s="231">
        <f>ROUND(I247*H247,2)</f>
        <v>0</v>
      </c>
      <c r="BL247" s="18" t="s">
        <v>128</v>
      </c>
      <c r="BM247" s="230" t="s">
        <v>526</v>
      </c>
    </row>
    <row r="248" s="15" customFormat="1">
      <c r="A248" s="15"/>
      <c r="B248" s="255"/>
      <c r="C248" s="256"/>
      <c r="D248" s="234" t="s">
        <v>130</v>
      </c>
      <c r="E248" s="257" t="s">
        <v>1</v>
      </c>
      <c r="F248" s="258" t="s">
        <v>473</v>
      </c>
      <c r="G248" s="256"/>
      <c r="H248" s="257" t="s">
        <v>1</v>
      </c>
      <c r="I248" s="259"/>
      <c r="J248" s="256"/>
      <c r="K248" s="256"/>
      <c r="L248" s="260"/>
      <c r="M248" s="261"/>
      <c r="N248" s="262"/>
      <c r="O248" s="262"/>
      <c r="P248" s="262"/>
      <c r="Q248" s="262"/>
      <c r="R248" s="262"/>
      <c r="S248" s="262"/>
      <c r="T248" s="26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4" t="s">
        <v>130</v>
      </c>
      <c r="AU248" s="264" t="s">
        <v>83</v>
      </c>
      <c r="AV248" s="15" t="s">
        <v>81</v>
      </c>
      <c r="AW248" s="15" t="s">
        <v>30</v>
      </c>
      <c r="AX248" s="15" t="s">
        <v>73</v>
      </c>
      <c r="AY248" s="264" t="s">
        <v>122</v>
      </c>
    </row>
    <row r="249" s="13" customFormat="1">
      <c r="A249" s="13"/>
      <c r="B249" s="232"/>
      <c r="C249" s="233"/>
      <c r="D249" s="234" t="s">
        <v>130</v>
      </c>
      <c r="E249" s="235" t="s">
        <v>1</v>
      </c>
      <c r="F249" s="236" t="s">
        <v>527</v>
      </c>
      <c r="G249" s="233"/>
      <c r="H249" s="237">
        <v>13.455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130</v>
      </c>
      <c r="AU249" s="243" t="s">
        <v>83</v>
      </c>
      <c r="AV249" s="13" t="s">
        <v>83</v>
      </c>
      <c r="AW249" s="13" t="s">
        <v>30</v>
      </c>
      <c r="AX249" s="13" t="s">
        <v>73</v>
      </c>
      <c r="AY249" s="243" t="s">
        <v>122</v>
      </c>
    </row>
    <row r="250" s="13" customFormat="1">
      <c r="A250" s="13"/>
      <c r="B250" s="232"/>
      <c r="C250" s="233"/>
      <c r="D250" s="234" t="s">
        <v>130</v>
      </c>
      <c r="E250" s="235" t="s">
        <v>1</v>
      </c>
      <c r="F250" s="236" t="s">
        <v>528</v>
      </c>
      <c r="G250" s="233"/>
      <c r="H250" s="237">
        <v>369.642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130</v>
      </c>
      <c r="AU250" s="243" t="s">
        <v>83</v>
      </c>
      <c r="AV250" s="13" t="s">
        <v>83</v>
      </c>
      <c r="AW250" s="13" t="s">
        <v>30</v>
      </c>
      <c r="AX250" s="13" t="s">
        <v>73</v>
      </c>
      <c r="AY250" s="243" t="s">
        <v>122</v>
      </c>
    </row>
    <row r="251" s="15" customFormat="1">
      <c r="A251" s="15"/>
      <c r="B251" s="255"/>
      <c r="C251" s="256"/>
      <c r="D251" s="234" t="s">
        <v>130</v>
      </c>
      <c r="E251" s="257" t="s">
        <v>1</v>
      </c>
      <c r="F251" s="258" t="s">
        <v>487</v>
      </c>
      <c r="G251" s="256"/>
      <c r="H251" s="257" t="s">
        <v>1</v>
      </c>
      <c r="I251" s="259"/>
      <c r="J251" s="256"/>
      <c r="K251" s="256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130</v>
      </c>
      <c r="AU251" s="264" t="s">
        <v>83</v>
      </c>
      <c r="AV251" s="15" t="s">
        <v>81</v>
      </c>
      <c r="AW251" s="15" t="s">
        <v>30</v>
      </c>
      <c r="AX251" s="15" t="s">
        <v>73</v>
      </c>
      <c r="AY251" s="264" t="s">
        <v>122</v>
      </c>
    </row>
    <row r="252" s="13" customFormat="1">
      <c r="A252" s="13"/>
      <c r="B252" s="232"/>
      <c r="C252" s="233"/>
      <c r="D252" s="234" t="s">
        <v>130</v>
      </c>
      <c r="E252" s="235" t="s">
        <v>1</v>
      </c>
      <c r="F252" s="236" t="s">
        <v>488</v>
      </c>
      <c r="G252" s="233"/>
      <c r="H252" s="237">
        <v>24.899999999999999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130</v>
      </c>
      <c r="AU252" s="243" t="s">
        <v>83</v>
      </c>
      <c r="AV252" s="13" t="s">
        <v>83</v>
      </c>
      <c r="AW252" s="13" t="s">
        <v>30</v>
      </c>
      <c r="AX252" s="13" t="s">
        <v>73</v>
      </c>
      <c r="AY252" s="243" t="s">
        <v>122</v>
      </c>
    </row>
    <row r="253" s="15" customFormat="1">
      <c r="A253" s="15"/>
      <c r="B253" s="255"/>
      <c r="C253" s="256"/>
      <c r="D253" s="234" t="s">
        <v>130</v>
      </c>
      <c r="E253" s="257" t="s">
        <v>1</v>
      </c>
      <c r="F253" s="258" t="s">
        <v>476</v>
      </c>
      <c r="G253" s="256"/>
      <c r="H253" s="257" t="s">
        <v>1</v>
      </c>
      <c r="I253" s="259"/>
      <c r="J253" s="256"/>
      <c r="K253" s="256"/>
      <c r="L253" s="260"/>
      <c r="M253" s="261"/>
      <c r="N253" s="262"/>
      <c r="O253" s="262"/>
      <c r="P253" s="262"/>
      <c r="Q253" s="262"/>
      <c r="R253" s="262"/>
      <c r="S253" s="262"/>
      <c r="T253" s="263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4" t="s">
        <v>130</v>
      </c>
      <c r="AU253" s="264" t="s">
        <v>83</v>
      </c>
      <c r="AV253" s="15" t="s">
        <v>81</v>
      </c>
      <c r="AW253" s="15" t="s">
        <v>30</v>
      </c>
      <c r="AX253" s="15" t="s">
        <v>73</v>
      </c>
      <c r="AY253" s="264" t="s">
        <v>122</v>
      </c>
    </row>
    <row r="254" s="13" customFormat="1">
      <c r="A254" s="13"/>
      <c r="B254" s="232"/>
      <c r="C254" s="233"/>
      <c r="D254" s="234" t="s">
        <v>130</v>
      </c>
      <c r="E254" s="235" t="s">
        <v>1</v>
      </c>
      <c r="F254" s="236" t="s">
        <v>529</v>
      </c>
      <c r="G254" s="233"/>
      <c r="H254" s="237">
        <v>9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130</v>
      </c>
      <c r="AU254" s="243" t="s">
        <v>83</v>
      </c>
      <c r="AV254" s="13" t="s">
        <v>83</v>
      </c>
      <c r="AW254" s="13" t="s">
        <v>30</v>
      </c>
      <c r="AX254" s="13" t="s">
        <v>73</v>
      </c>
      <c r="AY254" s="243" t="s">
        <v>122</v>
      </c>
    </row>
    <row r="255" s="13" customFormat="1">
      <c r="A255" s="13"/>
      <c r="B255" s="232"/>
      <c r="C255" s="233"/>
      <c r="D255" s="234" t="s">
        <v>130</v>
      </c>
      <c r="E255" s="235" t="s">
        <v>1</v>
      </c>
      <c r="F255" s="236" t="s">
        <v>490</v>
      </c>
      <c r="G255" s="233"/>
      <c r="H255" s="237">
        <v>1.296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130</v>
      </c>
      <c r="AU255" s="243" t="s">
        <v>83</v>
      </c>
      <c r="AV255" s="13" t="s">
        <v>83</v>
      </c>
      <c r="AW255" s="13" t="s">
        <v>30</v>
      </c>
      <c r="AX255" s="13" t="s">
        <v>73</v>
      </c>
      <c r="AY255" s="243" t="s">
        <v>122</v>
      </c>
    </row>
    <row r="256" s="15" customFormat="1">
      <c r="A256" s="15"/>
      <c r="B256" s="255"/>
      <c r="C256" s="256"/>
      <c r="D256" s="234" t="s">
        <v>130</v>
      </c>
      <c r="E256" s="257" t="s">
        <v>1</v>
      </c>
      <c r="F256" s="258" t="s">
        <v>478</v>
      </c>
      <c r="G256" s="256"/>
      <c r="H256" s="257" t="s">
        <v>1</v>
      </c>
      <c r="I256" s="259"/>
      <c r="J256" s="256"/>
      <c r="K256" s="256"/>
      <c r="L256" s="260"/>
      <c r="M256" s="261"/>
      <c r="N256" s="262"/>
      <c r="O256" s="262"/>
      <c r="P256" s="262"/>
      <c r="Q256" s="262"/>
      <c r="R256" s="262"/>
      <c r="S256" s="262"/>
      <c r="T256" s="263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4" t="s">
        <v>130</v>
      </c>
      <c r="AU256" s="264" t="s">
        <v>83</v>
      </c>
      <c r="AV256" s="15" t="s">
        <v>81</v>
      </c>
      <c r="AW256" s="15" t="s">
        <v>30</v>
      </c>
      <c r="AX256" s="15" t="s">
        <v>73</v>
      </c>
      <c r="AY256" s="264" t="s">
        <v>122</v>
      </c>
    </row>
    <row r="257" s="13" customFormat="1">
      <c r="A257" s="13"/>
      <c r="B257" s="232"/>
      <c r="C257" s="233"/>
      <c r="D257" s="234" t="s">
        <v>130</v>
      </c>
      <c r="E257" s="235" t="s">
        <v>1</v>
      </c>
      <c r="F257" s="236" t="s">
        <v>530</v>
      </c>
      <c r="G257" s="233"/>
      <c r="H257" s="237">
        <v>11.550000000000001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130</v>
      </c>
      <c r="AU257" s="243" t="s">
        <v>83</v>
      </c>
      <c r="AV257" s="13" t="s">
        <v>83</v>
      </c>
      <c r="AW257" s="13" t="s">
        <v>30</v>
      </c>
      <c r="AX257" s="13" t="s">
        <v>73</v>
      </c>
      <c r="AY257" s="243" t="s">
        <v>122</v>
      </c>
    </row>
    <row r="258" s="13" customFormat="1">
      <c r="A258" s="13"/>
      <c r="B258" s="232"/>
      <c r="C258" s="233"/>
      <c r="D258" s="234" t="s">
        <v>130</v>
      </c>
      <c r="E258" s="235" t="s">
        <v>1</v>
      </c>
      <c r="F258" s="236" t="s">
        <v>492</v>
      </c>
      <c r="G258" s="233"/>
      <c r="H258" s="237">
        <v>1.026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130</v>
      </c>
      <c r="AU258" s="243" t="s">
        <v>83</v>
      </c>
      <c r="AV258" s="13" t="s">
        <v>83</v>
      </c>
      <c r="AW258" s="13" t="s">
        <v>30</v>
      </c>
      <c r="AX258" s="13" t="s">
        <v>73</v>
      </c>
      <c r="AY258" s="243" t="s">
        <v>122</v>
      </c>
    </row>
    <row r="259" s="15" customFormat="1">
      <c r="A259" s="15"/>
      <c r="B259" s="255"/>
      <c r="C259" s="256"/>
      <c r="D259" s="234" t="s">
        <v>130</v>
      </c>
      <c r="E259" s="257" t="s">
        <v>1</v>
      </c>
      <c r="F259" s="258" t="s">
        <v>531</v>
      </c>
      <c r="G259" s="256"/>
      <c r="H259" s="257" t="s">
        <v>1</v>
      </c>
      <c r="I259" s="259"/>
      <c r="J259" s="256"/>
      <c r="K259" s="256"/>
      <c r="L259" s="260"/>
      <c r="M259" s="261"/>
      <c r="N259" s="262"/>
      <c r="O259" s="262"/>
      <c r="P259" s="262"/>
      <c r="Q259" s="262"/>
      <c r="R259" s="262"/>
      <c r="S259" s="262"/>
      <c r="T259" s="26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4" t="s">
        <v>130</v>
      </c>
      <c r="AU259" s="264" t="s">
        <v>83</v>
      </c>
      <c r="AV259" s="15" t="s">
        <v>81</v>
      </c>
      <c r="AW259" s="15" t="s">
        <v>30</v>
      </c>
      <c r="AX259" s="15" t="s">
        <v>73</v>
      </c>
      <c r="AY259" s="264" t="s">
        <v>122</v>
      </c>
    </row>
    <row r="260" s="13" customFormat="1">
      <c r="A260" s="13"/>
      <c r="B260" s="232"/>
      <c r="C260" s="233"/>
      <c r="D260" s="234" t="s">
        <v>130</v>
      </c>
      <c r="E260" s="235" t="s">
        <v>1</v>
      </c>
      <c r="F260" s="236" t="s">
        <v>532</v>
      </c>
      <c r="G260" s="233"/>
      <c r="H260" s="237">
        <v>130.80000000000001</v>
      </c>
      <c r="I260" s="238"/>
      <c r="J260" s="233"/>
      <c r="K260" s="233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130</v>
      </c>
      <c r="AU260" s="243" t="s">
        <v>83</v>
      </c>
      <c r="AV260" s="13" t="s">
        <v>83</v>
      </c>
      <c r="AW260" s="13" t="s">
        <v>30</v>
      </c>
      <c r="AX260" s="13" t="s">
        <v>73</v>
      </c>
      <c r="AY260" s="243" t="s">
        <v>122</v>
      </c>
    </row>
    <row r="261" s="13" customFormat="1">
      <c r="A261" s="13"/>
      <c r="B261" s="232"/>
      <c r="C261" s="233"/>
      <c r="D261" s="234" t="s">
        <v>130</v>
      </c>
      <c r="E261" s="235" t="s">
        <v>1</v>
      </c>
      <c r="F261" s="236" t="s">
        <v>533</v>
      </c>
      <c r="G261" s="233"/>
      <c r="H261" s="237">
        <v>-23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130</v>
      </c>
      <c r="AU261" s="243" t="s">
        <v>83</v>
      </c>
      <c r="AV261" s="13" t="s">
        <v>83</v>
      </c>
      <c r="AW261" s="13" t="s">
        <v>30</v>
      </c>
      <c r="AX261" s="13" t="s">
        <v>73</v>
      </c>
      <c r="AY261" s="243" t="s">
        <v>122</v>
      </c>
    </row>
    <row r="262" s="14" customFormat="1">
      <c r="A262" s="14"/>
      <c r="B262" s="244"/>
      <c r="C262" s="245"/>
      <c r="D262" s="234" t="s">
        <v>130</v>
      </c>
      <c r="E262" s="246" t="s">
        <v>1</v>
      </c>
      <c r="F262" s="247" t="s">
        <v>135</v>
      </c>
      <c r="G262" s="245"/>
      <c r="H262" s="248">
        <v>538.66899999999998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130</v>
      </c>
      <c r="AU262" s="254" t="s">
        <v>83</v>
      </c>
      <c r="AV262" s="14" t="s">
        <v>128</v>
      </c>
      <c r="AW262" s="14" t="s">
        <v>30</v>
      </c>
      <c r="AX262" s="14" t="s">
        <v>81</v>
      </c>
      <c r="AY262" s="254" t="s">
        <v>122</v>
      </c>
    </row>
    <row r="263" s="2" customFormat="1" ht="16.5" customHeight="1">
      <c r="A263" s="39"/>
      <c r="B263" s="40"/>
      <c r="C263" s="276" t="s">
        <v>236</v>
      </c>
      <c r="D263" s="276" t="s">
        <v>231</v>
      </c>
      <c r="E263" s="277" t="s">
        <v>232</v>
      </c>
      <c r="F263" s="278" t="s">
        <v>233</v>
      </c>
      <c r="G263" s="279" t="s">
        <v>218</v>
      </c>
      <c r="H263" s="280">
        <v>1077.338</v>
      </c>
      <c r="I263" s="281"/>
      <c r="J263" s="282">
        <f>ROUND(I263*H263,2)</f>
        <v>0</v>
      </c>
      <c r="K263" s="278" t="s">
        <v>138</v>
      </c>
      <c r="L263" s="283"/>
      <c r="M263" s="284" t="s">
        <v>1</v>
      </c>
      <c r="N263" s="285" t="s">
        <v>38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187</v>
      </c>
      <c r="AT263" s="230" t="s">
        <v>231</v>
      </c>
      <c r="AU263" s="230" t="s">
        <v>83</v>
      </c>
      <c r="AY263" s="18" t="s">
        <v>122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81</v>
      </c>
      <c r="BK263" s="231">
        <f>ROUND(I263*H263,2)</f>
        <v>0</v>
      </c>
      <c r="BL263" s="18" t="s">
        <v>128</v>
      </c>
      <c r="BM263" s="230" t="s">
        <v>534</v>
      </c>
    </row>
    <row r="264" s="13" customFormat="1">
      <c r="A264" s="13"/>
      <c r="B264" s="232"/>
      <c r="C264" s="233"/>
      <c r="D264" s="234" t="s">
        <v>130</v>
      </c>
      <c r="E264" s="233"/>
      <c r="F264" s="236" t="s">
        <v>535</v>
      </c>
      <c r="G264" s="233"/>
      <c r="H264" s="237">
        <v>1077.338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130</v>
      </c>
      <c r="AU264" s="243" t="s">
        <v>83</v>
      </c>
      <c r="AV264" s="13" t="s">
        <v>83</v>
      </c>
      <c r="AW264" s="13" t="s">
        <v>4</v>
      </c>
      <c r="AX264" s="13" t="s">
        <v>81</v>
      </c>
      <c r="AY264" s="243" t="s">
        <v>122</v>
      </c>
    </row>
    <row r="265" s="2" customFormat="1" ht="24.15" customHeight="1">
      <c r="A265" s="39"/>
      <c r="B265" s="40"/>
      <c r="C265" s="219" t="s">
        <v>246</v>
      </c>
      <c r="D265" s="219" t="s">
        <v>124</v>
      </c>
      <c r="E265" s="220" t="s">
        <v>237</v>
      </c>
      <c r="F265" s="221" t="s">
        <v>238</v>
      </c>
      <c r="G265" s="222" t="s">
        <v>158</v>
      </c>
      <c r="H265" s="223">
        <v>230.75200000000001</v>
      </c>
      <c r="I265" s="224"/>
      <c r="J265" s="225">
        <f>ROUND(I265*H265,2)</f>
        <v>0</v>
      </c>
      <c r="K265" s="221" t="s">
        <v>138</v>
      </c>
      <c r="L265" s="45"/>
      <c r="M265" s="226" t="s">
        <v>1</v>
      </c>
      <c r="N265" s="227" t="s">
        <v>38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128</v>
      </c>
      <c r="AT265" s="230" t="s">
        <v>124</v>
      </c>
      <c r="AU265" s="230" t="s">
        <v>83</v>
      </c>
      <c r="AY265" s="18" t="s">
        <v>122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81</v>
      </c>
      <c r="BK265" s="231">
        <f>ROUND(I265*H265,2)</f>
        <v>0</v>
      </c>
      <c r="BL265" s="18" t="s">
        <v>128</v>
      </c>
      <c r="BM265" s="230" t="s">
        <v>536</v>
      </c>
    </row>
    <row r="266" s="15" customFormat="1">
      <c r="A266" s="15"/>
      <c r="B266" s="255"/>
      <c r="C266" s="256"/>
      <c r="D266" s="234" t="s">
        <v>130</v>
      </c>
      <c r="E266" s="257" t="s">
        <v>1</v>
      </c>
      <c r="F266" s="258" t="s">
        <v>473</v>
      </c>
      <c r="G266" s="256"/>
      <c r="H266" s="257" t="s">
        <v>1</v>
      </c>
      <c r="I266" s="259"/>
      <c r="J266" s="256"/>
      <c r="K266" s="256"/>
      <c r="L266" s="260"/>
      <c r="M266" s="261"/>
      <c r="N266" s="262"/>
      <c r="O266" s="262"/>
      <c r="P266" s="262"/>
      <c r="Q266" s="262"/>
      <c r="R266" s="262"/>
      <c r="S266" s="262"/>
      <c r="T266" s="26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4" t="s">
        <v>130</v>
      </c>
      <c r="AU266" s="264" t="s">
        <v>83</v>
      </c>
      <c r="AV266" s="15" t="s">
        <v>81</v>
      </c>
      <c r="AW266" s="15" t="s">
        <v>30</v>
      </c>
      <c r="AX266" s="15" t="s">
        <v>73</v>
      </c>
      <c r="AY266" s="264" t="s">
        <v>122</v>
      </c>
    </row>
    <row r="267" s="13" customFormat="1">
      <c r="A267" s="13"/>
      <c r="B267" s="232"/>
      <c r="C267" s="233"/>
      <c r="D267" s="234" t="s">
        <v>130</v>
      </c>
      <c r="E267" s="235" t="s">
        <v>1</v>
      </c>
      <c r="F267" s="236" t="s">
        <v>537</v>
      </c>
      <c r="G267" s="233"/>
      <c r="H267" s="237">
        <v>6.21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130</v>
      </c>
      <c r="AU267" s="243" t="s">
        <v>83</v>
      </c>
      <c r="AV267" s="13" t="s">
        <v>83</v>
      </c>
      <c r="AW267" s="13" t="s">
        <v>30</v>
      </c>
      <c r="AX267" s="13" t="s">
        <v>73</v>
      </c>
      <c r="AY267" s="243" t="s">
        <v>122</v>
      </c>
    </row>
    <row r="268" s="13" customFormat="1">
      <c r="A268" s="13"/>
      <c r="B268" s="232"/>
      <c r="C268" s="233"/>
      <c r="D268" s="234" t="s">
        <v>130</v>
      </c>
      <c r="E268" s="235" t="s">
        <v>1</v>
      </c>
      <c r="F268" s="236" t="s">
        <v>538</v>
      </c>
      <c r="G268" s="233"/>
      <c r="H268" s="237">
        <v>166.542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130</v>
      </c>
      <c r="AU268" s="243" t="s">
        <v>83</v>
      </c>
      <c r="AV268" s="13" t="s">
        <v>83</v>
      </c>
      <c r="AW268" s="13" t="s">
        <v>30</v>
      </c>
      <c r="AX268" s="13" t="s">
        <v>73</v>
      </c>
      <c r="AY268" s="243" t="s">
        <v>122</v>
      </c>
    </row>
    <row r="269" s="15" customFormat="1">
      <c r="A269" s="15"/>
      <c r="B269" s="255"/>
      <c r="C269" s="256"/>
      <c r="D269" s="234" t="s">
        <v>130</v>
      </c>
      <c r="E269" s="257" t="s">
        <v>1</v>
      </c>
      <c r="F269" s="258" t="s">
        <v>476</v>
      </c>
      <c r="G269" s="256"/>
      <c r="H269" s="257" t="s">
        <v>1</v>
      </c>
      <c r="I269" s="259"/>
      <c r="J269" s="256"/>
      <c r="K269" s="256"/>
      <c r="L269" s="260"/>
      <c r="M269" s="261"/>
      <c r="N269" s="262"/>
      <c r="O269" s="262"/>
      <c r="P269" s="262"/>
      <c r="Q269" s="262"/>
      <c r="R269" s="262"/>
      <c r="S269" s="262"/>
      <c r="T269" s="263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4" t="s">
        <v>130</v>
      </c>
      <c r="AU269" s="264" t="s">
        <v>83</v>
      </c>
      <c r="AV269" s="15" t="s">
        <v>81</v>
      </c>
      <c r="AW269" s="15" t="s">
        <v>30</v>
      </c>
      <c r="AX269" s="15" t="s">
        <v>73</v>
      </c>
      <c r="AY269" s="264" t="s">
        <v>122</v>
      </c>
    </row>
    <row r="270" s="13" customFormat="1">
      <c r="A270" s="13"/>
      <c r="B270" s="232"/>
      <c r="C270" s="233"/>
      <c r="D270" s="234" t="s">
        <v>130</v>
      </c>
      <c r="E270" s="235" t="s">
        <v>1</v>
      </c>
      <c r="F270" s="236" t="s">
        <v>539</v>
      </c>
      <c r="G270" s="233"/>
      <c r="H270" s="237">
        <v>4.5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130</v>
      </c>
      <c r="AU270" s="243" t="s">
        <v>83</v>
      </c>
      <c r="AV270" s="13" t="s">
        <v>83</v>
      </c>
      <c r="AW270" s="13" t="s">
        <v>30</v>
      </c>
      <c r="AX270" s="13" t="s">
        <v>73</v>
      </c>
      <c r="AY270" s="243" t="s">
        <v>122</v>
      </c>
    </row>
    <row r="271" s="15" customFormat="1">
      <c r="A271" s="15"/>
      <c r="B271" s="255"/>
      <c r="C271" s="256"/>
      <c r="D271" s="234" t="s">
        <v>130</v>
      </c>
      <c r="E271" s="257" t="s">
        <v>1</v>
      </c>
      <c r="F271" s="258" t="s">
        <v>478</v>
      </c>
      <c r="G271" s="256"/>
      <c r="H271" s="257" t="s">
        <v>1</v>
      </c>
      <c r="I271" s="259"/>
      <c r="J271" s="256"/>
      <c r="K271" s="256"/>
      <c r="L271" s="260"/>
      <c r="M271" s="261"/>
      <c r="N271" s="262"/>
      <c r="O271" s="262"/>
      <c r="P271" s="262"/>
      <c r="Q271" s="262"/>
      <c r="R271" s="262"/>
      <c r="S271" s="262"/>
      <c r="T271" s="263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4" t="s">
        <v>130</v>
      </c>
      <c r="AU271" s="264" t="s">
        <v>83</v>
      </c>
      <c r="AV271" s="15" t="s">
        <v>81</v>
      </c>
      <c r="AW271" s="15" t="s">
        <v>30</v>
      </c>
      <c r="AX271" s="15" t="s">
        <v>73</v>
      </c>
      <c r="AY271" s="264" t="s">
        <v>122</v>
      </c>
    </row>
    <row r="272" s="13" customFormat="1">
      <c r="A272" s="13"/>
      <c r="B272" s="232"/>
      <c r="C272" s="233"/>
      <c r="D272" s="234" t="s">
        <v>130</v>
      </c>
      <c r="E272" s="235" t="s">
        <v>1</v>
      </c>
      <c r="F272" s="236" t="s">
        <v>540</v>
      </c>
      <c r="G272" s="233"/>
      <c r="H272" s="237">
        <v>9.9000000000000004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130</v>
      </c>
      <c r="AU272" s="243" t="s">
        <v>83</v>
      </c>
      <c r="AV272" s="13" t="s">
        <v>83</v>
      </c>
      <c r="AW272" s="13" t="s">
        <v>30</v>
      </c>
      <c r="AX272" s="13" t="s">
        <v>73</v>
      </c>
      <c r="AY272" s="243" t="s">
        <v>122</v>
      </c>
    </row>
    <row r="273" s="15" customFormat="1">
      <c r="A273" s="15"/>
      <c r="B273" s="255"/>
      <c r="C273" s="256"/>
      <c r="D273" s="234" t="s">
        <v>130</v>
      </c>
      <c r="E273" s="257" t="s">
        <v>1</v>
      </c>
      <c r="F273" s="258" t="s">
        <v>531</v>
      </c>
      <c r="G273" s="256"/>
      <c r="H273" s="257" t="s">
        <v>1</v>
      </c>
      <c r="I273" s="259"/>
      <c r="J273" s="256"/>
      <c r="K273" s="256"/>
      <c r="L273" s="260"/>
      <c r="M273" s="261"/>
      <c r="N273" s="262"/>
      <c r="O273" s="262"/>
      <c r="P273" s="262"/>
      <c r="Q273" s="262"/>
      <c r="R273" s="262"/>
      <c r="S273" s="262"/>
      <c r="T273" s="263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4" t="s">
        <v>130</v>
      </c>
      <c r="AU273" s="264" t="s">
        <v>83</v>
      </c>
      <c r="AV273" s="15" t="s">
        <v>81</v>
      </c>
      <c r="AW273" s="15" t="s">
        <v>30</v>
      </c>
      <c r="AX273" s="15" t="s">
        <v>73</v>
      </c>
      <c r="AY273" s="264" t="s">
        <v>122</v>
      </c>
    </row>
    <row r="274" s="13" customFormat="1">
      <c r="A274" s="13"/>
      <c r="B274" s="232"/>
      <c r="C274" s="233"/>
      <c r="D274" s="234" t="s">
        <v>130</v>
      </c>
      <c r="E274" s="235" t="s">
        <v>1</v>
      </c>
      <c r="F274" s="236" t="s">
        <v>541</v>
      </c>
      <c r="G274" s="233"/>
      <c r="H274" s="237">
        <v>43.600000000000001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130</v>
      </c>
      <c r="AU274" s="243" t="s">
        <v>83</v>
      </c>
      <c r="AV274" s="13" t="s">
        <v>83</v>
      </c>
      <c r="AW274" s="13" t="s">
        <v>30</v>
      </c>
      <c r="AX274" s="13" t="s">
        <v>73</v>
      </c>
      <c r="AY274" s="243" t="s">
        <v>122</v>
      </c>
    </row>
    <row r="275" s="14" customFormat="1">
      <c r="A275" s="14"/>
      <c r="B275" s="244"/>
      <c r="C275" s="245"/>
      <c r="D275" s="234" t="s">
        <v>130</v>
      </c>
      <c r="E275" s="246" t="s">
        <v>1</v>
      </c>
      <c r="F275" s="247" t="s">
        <v>135</v>
      </c>
      <c r="G275" s="245"/>
      <c r="H275" s="248">
        <v>230.75200000000001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130</v>
      </c>
      <c r="AU275" s="254" t="s">
        <v>83</v>
      </c>
      <c r="AV275" s="14" t="s">
        <v>128</v>
      </c>
      <c r="AW275" s="14" t="s">
        <v>30</v>
      </c>
      <c r="AX275" s="14" t="s">
        <v>81</v>
      </c>
      <c r="AY275" s="254" t="s">
        <v>122</v>
      </c>
    </row>
    <row r="276" s="2" customFormat="1" ht="16.5" customHeight="1">
      <c r="A276" s="39"/>
      <c r="B276" s="40"/>
      <c r="C276" s="276" t="s">
        <v>252</v>
      </c>
      <c r="D276" s="276" t="s">
        <v>231</v>
      </c>
      <c r="E276" s="277" t="s">
        <v>542</v>
      </c>
      <c r="F276" s="278" t="s">
        <v>543</v>
      </c>
      <c r="G276" s="279" t="s">
        <v>218</v>
      </c>
      <c r="H276" s="280">
        <v>461.50400000000002</v>
      </c>
      <c r="I276" s="281"/>
      <c r="J276" s="282">
        <f>ROUND(I276*H276,2)</f>
        <v>0</v>
      </c>
      <c r="K276" s="278" t="s">
        <v>138</v>
      </c>
      <c r="L276" s="283"/>
      <c r="M276" s="284" t="s">
        <v>1</v>
      </c>
      <c r="N276" s="285" t="s">
        <v>38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187</v>
      </c>
      <c r="AT276" s="230" t="s">
        <v>231</v>
      </c>
      <c r="AU276" s="230" t="s">
        <v>83</v>
      </c>
      <c r="AY276" s="18" t="s">
        <v>122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81</v>
      </c>
      <c r="BK276" s="231">
        <f>ROUND(I276*H276,2)</f>
        <v>0</v>
      </c>
      <c r="BL276" s="18" t="s">
        <v>128</v>
      </c>
      <c r="BM276" s="230" t="s">
        <v>544</v>
      </c>
    </row>
    <row r="277" s="13" customFormat="1">
      <c r="A277" s="13"/>
      <c r="B277" s="232"/>
      <c r="C277" s="233"/>
      <c r="D277" s="234" t="s">
        <v>130</v>
      </c>
      <c r="E277" s="233"/>
      <c r="F277" s="236" t="s">
        <v>545</v>
      </c>
      <c r="G277" s="233"/>
      <c r="H277" s="237">
        <v>461.50400000000002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130</v>
      </c>
      <c r="AU277" s="243" t="s">
        <v>83</v>
      </c>
      <c r="AV277" s="13" t="s">
        <v>83</v>
      </c>
      <c r="AW277" s="13" t="s">
        <v>4</v>
      </c>
      <c r="AX277" s="13" t="s">
        <v>81</v>
      </c>
      <c r="AY277" s="243" t="s">
        <v>122</v>
      </c>
    </row>
    <row r="278" s="12" customFormat="1" ht="22.8" customHeight="1">
      <c r="A278" s="12"/>
      <c r="B278" s="203"/>
      <c r="C278" s="204"/>
      <c r="D278" s="205" t="s">
        <v>72</v>
      </c>
      <c r="E278" s="217" t="s">
        <v>83</v>
      </c>
      <c r="F278" s="217" t="s">
        <v>251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SUM(P279:P283)</f>
        <v>0</v>
      </c>
      <c r="Q278" s="211"/>
      <c r="R278" s="212">
        <f>SUM(R279:R283)</f>
        <v>0</v>
      </c>
      <c r="S278" s="211"/>
      <c r="T278" s="213">
        <f>SUM(T279:T283)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81</v>
      </c>
      <c r="AT278" s="215" t="s">
        <v>72</v>
      </c>
      <c r="AU278" s="215" t="s">
        <v>81</v>
      </c>
      <c r="AY278" s="214" t="s">
        <v>122</v>
      </c>
      <c r="BK278" s="216">
        <f>SUM(BK279:BK283)</f>
        <v>0</v>
      </c>
    </row>
    <row r="279" s="2" customFormat="1" ht="37.8" customHeight="1">
      <c r="A279" s="39"/>
      <c r="B279" s="40"/>
      <c r="C279" s="219" t="s">
        <v>257</v>
      </c>
      <c r="D279" s="219" t="s">
        <v>124</v>
      </c>
      <c r="E279" s="220" t="s">
        <v>253</v>
      </c>
      <c r="F279" s="221" t="s">
        <v>254</v>
      </c>
      <c r="G279" s="222" t="s">
        <v>127</v>
      </c>
      <c r="H279" s="223">
        <v>226</v>
      </c>
      <c r="I279" s="224"/>
      <c r="J279" s="225">
        <f>ROUND(I279*H279,2)</f>
        <v>0</v>
      </c>
      <c r="K279" s="221" t="s">
        <v>138</v>
      </c>
      <c r="L279" s="45"/>
      <c r="M279" s="226" t="s">
        <v>1</v>
      </c>
      <c r="N279" s="227" t="s">
        <v>38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128</v>
      </c>
      <c r="AT279" s="230" t="s">
        <v>124</v>
      </c>
      <c r="AU279" s="230" t="s">
        <v>83</v>
      </c>
      <c r="AY279" s="18" t="s">
        <v>122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81</v>
      </c>
      <c r="BK279" s="231">
        <f>ROUND(I279*H279,2)</f>
        <v>0</v>
      </c>
      <c r="BL279" s="18" t="s">
        <v>128</v>
      </c>
      <c r="BM279" s="230" t="s">
        <v>546</v>
      </c>
    </row>
    <row r="280" s="13" customFormat="1">
      <c r="A280" s="13"/>
      <c r="B280" s="232"/>
      <c r="C280" s="233"/>
      <c r="D280" s="234" t="s">
        <v>130</v>
      </c>
      <c r="E280" s="235" t="s">
        <v>1</v>
      </c>
      <c r="F280" s="236" t="s">
        <v>469</v>
      </c>
      <c r="G280" s="233"/>
      <c r="H280" s="237">
        <v>210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130</v>
      </c>
      <c r="AU280" s="243" t="s">
        <v>83</v>
      </c>
      <c r="AV280" s="13" t="s">
        <v>83</v>
      </c>
      <c r="AW280" s="13" t="s">
        <v>30</v>
      </c>
      <c r="AX280" s="13" t="s">
        <v>73</v>
      </c>
      <c r="AY280" s="243" t="s">
        <v>122</v>
      </c>
    </row>
    <row r="281" s="13" customFormat="1">
      <c r="A281" s="13"/>
      <c r="B281" s="232"/>
      <c r="C281" s="233"/>
      <c r="D281" s="234" t="s">
        <v>130</v>
      </c>
      <c r="E281" s="235" t="s">
        <v>1</v>
      </c>
      <c r="F281" s="236" t="s">
        <v>470</v>
      </c>
      <c r="G281" s="233"/>
      <c r="H281" s="237">
        <v>5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130</v>
      </c>
      <c r="AU281" s="243" t="s">
        <v>83</v>
      </c>
      <c r="AV281" s="13" t="s">
        <v>83</v>
      </c>
      <c r="AW281" s="13" t="s">
        <v>30</v>
      </c>
      <c r="AX281" s="13" t="s">
        <v>73</v>
      </c>
      <c r="AY281" s="243" t="s">
        <v>122</v>
      </c>
    </row>
    <row r="282" s="13" customFormat="1">
      <c r="A282" s="13"/>
      <c r="B282" s="232"/>
      <c r="C282" s="233"/>
      <c r="D282" s="234" t="s">
        <v>130</v>
      </c>
      <c r="E282" s="235" t="s">
        <v>1</v>
      </c>
      <c r="F282" s="236" t="s">
        <v>471</v>
      </c>
      <c r="G282" s="233"/>
      <c r="H282" s="237">
        <v>11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130</v>
      </c>
      <c r="AU282" s="243" t="s">
        <v>83</v>
      </c>
      <c r="AV282" s="13" t="s">
        <v>83</v>
      </c>
      <c r="AW282" s="13" t="s">
        <v>30</v>
      </c>
      <c r="AX282" s="13" t="s">
        <v>73</v>
      </c>
      <c r="AY282" s="243" t="s">
        <v>122</v>
      </c>
    </row>
    <row r="283" s="14" customFormat="1">
      <c r="A283" s="14"/>
      <c r="B283" s="244"/>
      <c r="C283" s="245"/>
      <c r="D283" s="234" t="s">
        <v>130</v>
      </c>
      <c r="E283" s="246" t="s">
        <v>1</v>
      </c>
      <c r="F283" s="247" t="s">
        <v>135</v>
      </c>
      <c r="G283" s="245"/>
      <c r="H283" s="248">
        <v>226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130</v>
      </c>
      <c r="AU283" s="254" t="s">
        <v>83</v>
      </c>
      <c r="AV283" s="14" t="s">
        <v>128</v>
      </c>
      <c r="AW283" s="14" t="s">
        <v>30</v>
      </c>
      <c r="AX283" s="14" t="s">
        <v>81</v>
      </c>
      <c r="AY283" s="254" t="s">
        <v>122</v>
      </c>
    </row>
    <row r="284" s="12" customFormat="1" ht="22.8" customHeight="1">
      <c r="A284" s="12"/>
      <c r="B284" s="203"/>
      <c r="C284" s="204"/>
      <c r="D284" s="205" t="s">
        <v>72</v>
      </c>
      <c r="E284" s="217" t="s">
        <v>149</v>
      </c>
      <c r="F284" s="217" t="s">
        <v>547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SUM(P285:P294)</f>
        <v>0</v>
      </c>
      <c r="Q284" s="211"/>
      <c r="R284" s="212">
        <f>SUM(R285:R294)</f>
        <v>0</v>
      </c>
      <c r="S284" s="211"/>
      <c r="T284" s="213">
        <f>SUM(T285:T294)</f>
        <v>19.481000000000002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81</v>
      </c>
      <c r="AT284" s="215" t="s">
        <v>72</v>
      </c>
      <c r="AU284" s="215" t="s">
        <v>81</v>
      </c>
      <c r="AY284" s="214" t="s">
        <v>122</v>
      </c>
      <c r="BK284" s="216">
        <f>SUM(BK285:BK294)</f>
        <v>0</v>
      </c>
    </row>
    <row r="285" s="2" customFormat="1" ht="24.15" customHeight="1">
      <c r="A285" s="39"/>
      <c r="B285" s="40"/>
      <c r="C285" s="219" t="s">
        <v>267</v>
      </c>
      <c r="D285" s="219" t="s">
        <v>124</v>
      </c>
      <c r="E285" s="220" t="s">
        <v>548</v>
      </c>
      <c r="F285" s="221" t="s">
        <v>549</v>
      </c>
      <c r="G285" s="222" t="s">
        <v>158</v>
      </c>
      <c r="H285" s="223">
        <v>8.8550000000000004</v>
      </c>
      <c r="I285" s="224"/>
      <c r="J285" s="225">
        <f>ROUND(I285*H285,2)</f>
        <v>0</v>
      </c>
      <c r="K285" s="221" t="s">
        <v>138</v>
      </c>
      <c r="L285" s="45"/>
      <c r="M285" s="226" t="s">
        <v>1</v>
      </c>
      <c r="N285" s="227" t="s">
        <v>38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2.2000000000000002</v>
      </c>
      <c r="T285" s="229">
        <f>S285*H285</f>
        <v>19.481000000000002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128</v>
      </c>
      <c r="AT285" s="230" t="s">
        <v>124</v>
      </c>
      <c r="AU285" s="230" t="s">
        <v>83</v>
      </c>
      <c r="AY285" s="18" t="s">
        <v>122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81</v>
      </c>
      <c r="BK285" s="231">
        <f>ROUND(I285*H285,2)</f>
        <v>0</v>
      </c>
      <c r="BL285" s="18" t="s">
        <v>128</v>
      </c>
      <c r="BM285" s="230" t="s">
        <v>550</v>
      </c>
    </row>
    <row r="286" s="13" customFormat="1">
      <c r="A286" s="13"/>
      <c r="B286" s="232"/>
      <c r="C286" s="233"/>
      <c r="D286" s="234" t="s">
        <v>130</v>
      </c>
      <c r="E286" s="235" t="s">
        <v>1</v>
      </c>
      <c r="F286" s="236" t="s">
        <v>551</v>
      </c>
      <c r="G286" s="233"/>
      <c r="H286" s="237">
        <v>8.8550000000000004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130</v>
      </c>
      <c r="AU286" s="243" t="s">
        <v>83</v>
      </c>
      <c r="AV286" s="13" t="s">
        <v>83</v>
      </c>
      <c r="AW286" s="13" t="s">
        <v>30</v>
      </c>
      <c r="AX286" s="13" t="s">
        <v>81</v>
      </c>
      <c r="AY286" s="243" t="s">
        <v>122</v>
      </c>
    </row>
    <row r="287" s="2" customFormat="1" ht="16.5" customHeight="1">
      <c r="A287" s="39"/>
      <c r="B287" s="40"/>
      <c r="C287" s="219" t="s">
        <v>7</v>
      </c>
      <c r="D287" s="219" t="s">
        <v>124</v>
      </c>
      <c r="E287" s="220" t="s">
        <v>552</v>
      </c>
      <c r="F287" s="221" t="s">
        <v>553</v>
      </c>
      <c r="G287" s="222" t="s">
        <v>127</v>
      </c>
      <c r="H287" s="223">
        <v>226</v>
      </c>
      <c r="I287" s="224"/>
      <c r="J287" s="225">
        <f>ROUND(I287*H287,2)</f>
        <v>0</v>
      </c>
      <c r="K287" s="221" t="s">
        <v>138</v>
      </c>
      <c r="L287" s="45"/>
      <c r="M287" s="226" t="s">
        <v>1</v>
      </c>
      <c r="N287" s="227" t="s">
        <v>38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128</v>
      </c>
      <c r="AT287" s="230" t="s">
        <v>124</v>
      </c>
      <c r="AU287" s="230" t="s">
        <v>83</v>
      </c>
      <c r="AY287" s="18" t="s">
        <v>122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81</v>
      </c>
      <c r="BK287" s="231">
        <f>ROUND(I287*H287,2)</f>
        <v>0</v>
      </c>
      <c r="BL287" s="18" t="s">
        <v>128</v>
      </c>
      <c r="BM287" s="230" t="s">
        <v>554</v>
      </c>
    </row>
    <row r="288" s="13" customFormat="1">
      <c r="A288" s="13"/>
      <c r="B288" s="232"/>
      <c r="C288" s="233"/>
      <c r="D288" s="234" t="s">
        <v>130</v>
      </c>
      <c r="E288" s="235" t="s">
        <v>1</v>
      </c>
      <c r="F288" s="236" t="s">
        <v>469</v>
      </c>
      <c r="G288" s="233"/>
      <c r="H288" s="237">
        <v>210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130</v>
      </c>
      <c r="AU288" s="243" t="s">
        <v>83</v>
      </c>
      <c r="AV288" s="13" t="s">
        <v>83</v>
      </c>
      <c r="AW288" s="13" t="s">
        <v>30</v>
      </c>
      <c r="AX288" s="13" t="s">
        <v>73</v>
      </c>
      <c r="AY288" s="243" t="s">
        <v>122</v>
      </c>
    </row>
    <row r="289" s="13" customFormat="1">
      <c r="A289" s="13"/>
      <c r="B289" s="232"/>
      <c r="C289" s="233"/>
      <c r="D289" s="234" t="s">
        <v>130</v>
      </c>
      <c r="E289" s="235" t="s">
        <v>1</v>
      </c>
      <c r="F289" s="236" t="s">
        <v>470</v>
      </c>
      <c r="G289" s="233"/>
      <c r="H289" s="237">
        <v>5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130</v>
      </c>
      <c r="AU289" s="243" t="s">
        <v>83</v>
      </c>
      <c r="AV289" s="13" t="s">
        <v>83</v>
      </c>
      <c r="AW289" s="13" t="s">
        <v>30</v>
      </c>
      <c r="AX289" s="13" t="s">
        <v>73</v>
      </c>
      <c r="AY289" s="243" t="s">
        <v>122</v>
      </c>
    </row>
    <row r="290" s="13" customFormat="1">
      <c r="A290" s="13"/>
      <c r="B290" s="232"/>
      <c r="C290" s="233"/>
      <c r="D290" s="234" t="s">
        <v>130</v>
      </c>
      <c r="E290" s="235" t="s">
        <v>1</v>
      </c>
      <c r="F290" s="236" t="s">
        <v>471</v>
      </c>
      <c r="G290" s="233"/>
      <c r="H290" s="237">
        <v>11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130</v>
      </c>
      <c r="AU290" s="243" t="s">
        <v>83</v>
      </c>
      <c r="AV290" s="13" t="s">
        <v>83</v>
      </c>
      <c r="AW290" s="13" t="s">
        <v>30</v>
      </c>
      <c r="AX290" s="13" t="s">
        <v>73</v>
      </c>
      <c r="AY290" s="243" t="s">
        <v>122</v>
      </c>
    </row>
    <row r="291" s="14" customFormat="1">
      <c r="A291" s="14"/>
      <c r="B291" s="244"/>
      <c r="C291" s="245"/>
      <c r="D291" s="234" t="s">
        <v>130</v>
      </c>
      <c r="E291" s="246" t="s">
        <v>1</v>
      </c>
      <c r="F291" s="247" t="s">
        <v>135</v>
      </c>
      <c r="G291" s="245"/>
      <c r="H291" s="248">
        <v>226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130</v>
      </c>
      <c r="AU291" s="254" t="s">
        <v>83</v>
      </c>
      <c r="AV291" s="14" t="s">
        <v>128</v>
      </c>
      <c r="AW291" s="14" t="s">
        <v>30</v>
      </c>
      <c r="AX291" s="14" t="s">
        <v>81</v>
      </c>
      <c r="AY291" s="254" t="s">
        <v>122</v>
      </c>
    </row>
    <row r="292" s="2" customFormat="1" ht="21.75" customHeight="1">
      <c r="A292" s="39"/>
      <c r="B292" s="40"/>
      <c r="C292" s="219" t="s">
        <v>277</v>
      </c>
      <c r="D292" s="219" t="s">
        <v>124</v>
      </c>
      <c r="E292" s="220" t="s">
        <v>555</v>
      </c>
      <c r="F292" s="221" t="s">
        <v>556</v>
      </c>
      <c r="G292" s="222" t="s">
        <v>127</v>
      </c>
      <c r="H292" s="223">
        <v>226</v>
      </c>
      <c r="I292" s="224"/>
      <c r="J292" s="225">
        <f>ROUND(I292*H292,2)</f>
        <v>0</v>
      </c>
      <c r="K292" s="221" t="s">
        <v>138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128</v>
      </c>
      <c r="AT292" s="230" t="s">
        <v>124</v>
      </c>
      <c r="AU292" s="230" t="s">
        <v>83</v>
      </c>
      <c r="AY292" s="18" t="s">
        <v>122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81</v>
      </c>
      <c r="BK292" s="231">
        <f>ROUND(I292*H292,2)</f>
        <v>0</v>
      </c>
      <c r="BL292" s="18" t="s">
        <v>128</v>
      </c>
      <c r="BM292" s="230" t="s">
        <v>557</v>
      </c>
    </row>
    <row r="293" s="2" customFormat="1" ht="37.8" customHeight="1">
      <c r="A293" s="39"/>
      <c r="B293" s="40"/>
      <c r="C293" s="219" t="s">
        <v>286</v>
      </c>
      <c r="D293" s="219" t="s">
        <v>124</v>
      </c>
      <c r="E293" s="220" t="s">
        <v>558</v>
      </c>
      <c r="F293" s="221" t="s">
        <v>559</v>
      </c>
      <c r="G293" s="222" t="s">
        <v>127</v>
      </c>
      <c r="H293" s="223">
        <v>225.19999999999999</v>
      </c>
      <c r="I293" s="224"/>
      <c r="J293" s="225">
        <f>ROUND(I293*H293,2)</f>
        <v>0</v>
      </c>
      <c r="K293" s="221" t="s">
        <v>1</v>
      </c>
      <c r="L293" s="45"/>
      <c r="M293" s="226" t="s">
        <v>1</v>
      </c>
      <c r="N293" s="227" t="s">
        <v>38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128</v>
      </c>
      <c r="AT293" s="230" t="s">
        <v>124</v>
      </c>
      <c r="AU293" s="230" t="s">
        <v>83</v>
      </c>
      <c r="AY293" s="18" t="s">
        <v>122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81</v>
      </c>
      <c r="BK293" s="231">
        <f>ROUND(I293*H293,2)</f>
        <v>0</v>
      </c>
      <c r="BL293" s="18" t="s">
        <v>128</v>
      </c>
      <c r="BM293" s="230" t="s">
        <v>560</v>
      </c>
    </row>
    <row r="294" s="13" customFormat="1">
      <c r="A294" s="13"/>
      <c r="B294" s="232"/>
      <c r="C294" s="233"/>
      <c r="D294" s="234" t="s">
        <v>130</v>
      </c>
      <c r="E294" s="235" t="s">
        <v>1</v>
      </c>
      <c r="F294" s="236" t="s">
        <v>561</v>
      </c>
      <c r="G294" s="233"/>
      <c r="H294" s="237">
        <v>225.19999999999999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130</v>
      </c>
      <c r="AU294" s="243" t="s">
        <v>83</v>
      </c>
      <c r="AV294" s="13" t="s">
        <v>83</v>
      </c>
      <c r="AW294" s="13" t="s">
        <v>30</v>
      </c>
      <c r="AX294" s="13" t="s">
        <v>81</v>
      </c>
      <c r="AY294" s="243" t="s">
        <v>122</v>
      </c>
    </row>
    <row r="295" s="12" customFormat="1" ht="22.8" customHeight="1">
      <c r="A295" s="12"/>
      <c r="B295" s="203"/>
      <c r="C295" s="204"/>
      <c r="D295" s="205" t="s">
        <v>72</v>
      </c>
      <c r="E295" s="217" t="s">
        <v>128</v>
      </c>
      <c r="F295" s="217" t="s">
        <v>256</v>
      </c>
      <c r="G295" s="204"/>
      <c r="H295" s="204"/>
      <c r="I295" s="207"/>
      <c r="J295" s="218">
        <f>BK295</f>
        <v>0</v>
      </c>
      <c r="K295" s="204"/>
      <c r="L295" s="209"/>
      <c r="M295" s="210"/>
      <c r="N295" s="211"/>
      <c r="O295" s="211"/>
      <c r="P295" s="212">
        <f>SUM(P296:P307)</f>
        <v>0</v>
      </c>
      <c r="Q295" s="211"/>
      <c r="R295" s="212">
        <f>SUM(R296:R307)</f>
        <v>0</v>
      </c>
      <c r="S295" s="211"/>
      <c r="T295" s="213">
        <f>SUM(T296:T307)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4" t="s">
        <v>81</v>
      </c>
      <c r="AT295" s="215" t="s">
        <v>72</v>
      </c>
      <c r="AU295" s="215" t="s">
        <v>81</v>
      </c>
      <c r="AY295" s="214" t="s">
        <v>122</v>
      </c>
      <c r="BK295" s="216">
        <f>SUM(BK296:BK307)</f>
        <v>0</v>
      </c>
    </row>
    <row r="296" s="2" customFormat="1" ht="24.15" customHeight="1">
      <c r="A296" s="39"/>
      <c r="B296" s="40"/>
      <c r="C296" s="219" t="s">
        <v>291</v>
      </c>
      <c r="D296" s="219" t="s">
        <v>124</v>
      </c>
      <c r="E296" s="220" t="s">
        <v>258</v>
      </c>
      <c r="F296" s="221" t="s">
        <v>259</v>
      </c>
      <c r="G296" s="222" t="s">
        <v>158</v>
      </c>
      <c r="H296" s="223">
        <v>8.7200000000000006</v>
      </c>
      <c r="I296" s="224"/>
      <c r="J296" s="225">
        <f>ROUND(I296*H296,2)</f>
        <v>0</v>
      </c>
      <c r="K296" s="221" t="s">
        <v>138</v>
      </c>
      <c r="L296" s="45"/>
      <c r="M296" s="226" t="s">
        <v>1</v>
      </c>
      <c r="N296" s="227" t="s">
        <v>38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128</v>
      </c>
      <c r="AT296" s="230" t="s">
        <v>124</v>
      </c>
      <c r="AU296" s="230" t="s">
        <v>83</v>
      </c>
      <c r="AY296" s="18" t="s">
        <v>122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81</v>
      </c>
      <c r="BK296" s="231">
        <f>ROUND(I296*H296,2)</f>
        <v>0</v>
      </c>
      <c r="BL296" s="18" t="s">
        <v>128</v>
      </c>
      <c r="BM296" s="230" t="s">
        <v>562</v>
      </c>
    </row>
    <row r="297" s="15" customFormat="1">
      <c r="A297" s="15"/>
      <c r="B297" s="255"/>
      <c r="C297" s="256"/>
      <c r="D297" s="234" t="s">
        <v>130</v>
      </c>
      <c r="E297" s="257" t="s">
        <v>1</v>
      </c>
      <c r="F297" s="258" t="s">
        <v>531</v>
      </c>
      <c r="G297" s="256"/>
      <c r="H297" s="257" t="s">
        <v>1</v>
      </c>
      <c r="I297" s="259"/>
      <c r="J297" s="256"/>
      <c r="K297" s="256"/>
      <c r="L297" s="260"/>
      <c r="M297" s="261"/>
      <c r="N297" s="262"/>
      <c r="O297" s="262"/>
      <c r="P297" s="262"/>
      <c r="Q297" s="262"/>
      <c r="R297" s="262"/>
      <c r="S297" s="262"/>
      <c r="T297" s="26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4" t="s">
        <v>130</v>
      </c>
      <c r="AU297" s="264" t="s">
        <v>83</v>
      </c>
      <c r="AV297" s="15" t="s">
        <v>81</v>
      </c>
      <c r="AW297" s="15" t="s">
        <v>30</v>
      </c>
      <c r="AX297" s="15" t="s">
        <v>73</v>
      </c>
      <c r="AY297" s="264" t="s">
        <v>122</v>
      </c>
    </row>
    <row r="298" s="13" customFormat="1">
      <c r="A298" s="13"/>
      <c r="B298" s="232"/>
      <c r="C298" s="233"/>
      <c r="D298" s="234" t="s">
        <v>130</v>
      </c>
      <c r="E298" s="235" t="s">
        <v>1</v>
      </c>
      <c r="F298" s="236" t="s">
        <v>563</v>
      </c>
      <c r="G298" s="233"/>
      <c r="H298" s="237">
        <v>8.7200000000000006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130</v>
      </c>
      <c r="AU298" s="243" t="s">
        <v>83</v>
      </c>
      <c r="AV298" s="13" t="s">
        <v>83</v>
      </c>
      <c r="AW298" s="13" t="s">
        <v>30</v>
      </c>
      <c r="AX298" s="13" t="s">
        <v>81</v>
      </c>
      <c r="AY298" s="243" t="s">
        <v>122</v>
      </c>
    </row>
    <row r="299" s="2" customFormat="1" ht="24.15" customHeight="1">
      <c r="A299" s="39"/>
      <c r="B299" s="40"/>
      <c r="C299" s="219" t="s">
        <v>296</v>
      </c>
      <c r="D299" s="219" t="s">
        <v>124</v>
      </c>
      <c r="E299" s="220" t="s">
        <v>564</v>
      </c>
      <c r="F299" s="221" t="s">
        <v>565</v>
      </c>
      <c r="G299" s="222" t="s">
        <v>158</v>
      </c>
      <c r="H299" s="223">
        <v>125.511</v>
      </c>
      <c r="I299" s="224"/>
      <c r="J299" s="225">
        <f>ROUND(I299*H299,2)</f>
        <v>0</v>
      </c>
      <c r="K299" s="221" t="s">
        <v>138</v>
      </c>
      <c r="L299" s="45"/>
      <c r="M299" s="226" t="s">
        <v>1</v>
      </c>
      <c r="N299" s="227" t="s">
        <v>38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128</v>
      </c>
      <c r="AT299" s="230" t="s">
        <v>124</v>
      </c>
      <c r="AU299" s="230" t="s">
        <v>83</v>
      </c>
      <c r="AY299" s="18" t="s">
        <v>122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81</v>
      </c>
      <c r="BK299" s="231">
        <f>ROUND(I299*H299,2)</f>
        <v>0</v>
      </c>
      <c r="BL299" s="18" t="s">
        <v>128</v>
      </c>
      <c r="BM299" s="230" t="s">
        <v>566</v>
      </c>
    </row>
    <row r="300" s="15" customFormat="1">
      <c r="A300" s="15"/>
      <c r="B300" s="255"/>
      <c r="C300" s="256"/>
      <c r="D300" s="234" t="s">
        <v>130</v>
      </c>
      <c r="E300" s="257" t="s">
        <v>1</v>
      </c>
      <c r="F300" s="258" t="s">
        <v>473</v>
      </c>
      <c r="G300" s="256"/>
      <c r="H300" s="257" t="s">
        <v>1</v>
      </c>
      <c r="I300" s="259"/>
      <c r="J300" s="256"/>
      <c r="K300" s="256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130</v>
      </c>
      <c r="AU300" s="264" t="s">
        <v>83</v>
      </c>
      <c r="AV300" s="15" t="s">
        <v>81</v>
      </c>
      <c r="AW300" s="15" t="s">
        <v>30</v>
      </c>
      <c r="AX300" s="15" t="s">
        <v>73</v>
      </c>
      <c r="AY300" s="264" t="s">
        <v>122</v>
      </c>
    </row>
    <row r="301" s="13" customFormat="1">
      <c r="A301" s="13"/>
      <c r="B301" s="232"/>
      <c r="C301" s="233"/>
      <c r="D301" s="234" t="s">
        <v>130</v>
      </c>
      <c r="E301" s="235" t="s">
        <v>1</v>
      </c>
      <c r="F301" s="236" t="s">
        <v>567</v>
      </c>
      <c r="G301" s="233"/>
      <c r="H301" s="237">
        <v>4.0990000000000002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130</v>
      </c>
      <c r="AU301" s="243" t="s">
        <v>83</v>
      </c>
      <c r="AV301" s="13" t="s">
        <v>83</v>
      </c>
      <c r="AW301" s="13" t="s">
        <v>30</v>
      </c>
      <c r="AX301" s="13" t="s">
        <v>73</v>
      </c>
      <c r="AY301" s="243" t="s">
        <v>122</v>
      </c>
    </row>
    <row r="302" s="13" customFormat="1">
      <c r="A302" s="13"/>
      <c r="B302" s="232"/>
      <c r="C302" s="233"/>
      <c r="D302" s="234" t="s">
        <v>130</v>
      </c>
      <c r="E302" s="235" t="s">
        <v>1</v>
      </c>
      <c r="F302" s="236" t="s">
        <v>568</v>
      </c>
      <c r="G302" s="233"/>
      <c r="H302" s="237">
        <v>111.908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130</v>
      </c>
      <c r="AU302" s="243" t="s">
        <v>83</v>
      </c>
      <c r="AV302" s="13" t="s">
        <v>83</v>
      </c>
      <c r="AW302" s="13" t="s">
        <v>30</v>
      </c>
      <c r="AX302" s="13" t="s">
        <v>73</v>
      </c>
      <c r="AY302" s="243" t="s">
        <v>122</v>
      </c>
    </row>
    <row r="303" s="15" customFormat="1">
      <c r="A303" s="15"/>
      <c r="B303" s="255"/>
      <c r="C303" s="256"/>
      <c r="D303" s="234" t="s">
        <v>130</v>
      </c>
      <c r="E303" s="257" t="s">
        <v>1</v>
      </c>
      <c r="F303" s="258" t="s">
        <v>476</v>
      </c>
      <c r="G303" s="256"/>
      <c r="H303" s="257" t="s">
        <v>1</v>
      </c>
      <c r="I303" s="259"/>
      <c r="J303" s="256"/>
      <c r="K303" s="256"/>
      <c r="L303" s="260"/>
      <c r="M303" s="261"/>
      <c r="N303" s="262"/>
      <c r="O303" s="262"/>
      <c r="P303" s="262"/>
      <c r="Q303" s="262"/>
      <c r="R303" s="262"/>
      <c r="S303" s="262"/>
      <c r="T303" s="263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4" t="s">
        <v>130</v>
      </c>
      <c r="AU303" s="264" t="s">
        <v>83</v>
      </c>
      <c r="AV303" s="15" t="s">
        <v>81</v>
      </c>
      <c r="AW303" s="15" t="s">
        <v>30</v>
      </c>
      <c r="AX303" s="15" t="s">
        <v>73</v>
      </c>
      <c r="AY303" s="264" t="s">
        <v>122</v>
      </c>
    </row>
    <row r="304" s="13" customFormat="1">
      <c r="A304" s="13"/>
      <c r="B304" s="232"/>
      <c r="C304" s="233"/>
      <c r="D304" s="234" t="s">
        <v>130</v>
      </c>
      <c r="E304" s="235" t="s">
        <v>1</v>
      </c>
      <c r="F304" s="236" t="s">
        <v>569</v>
      </c>
      <c r="G304" s="233"/>
      <c r="H304" s="237">
        <v>2.9700000000000002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130</v>
      </c>
      <c r="AU304" s="243" t="s">
        <v>83</v>
      </c>
      <c r="AV304" s="13" t="s">
        <v>83</v>
      </c>
      <c r="AW304" s="13" t="s">
        <v>30</v>
      </c>
      <c r="AX304" s="13" t="s">
        <v>73</v>
      </c>
      <c r="AY304" s="243" t="s">
        <v>122</v>
      </c>
    </row>
    <row r="305" s="15" customFormat="1">
      <c r="A305" s="15"/>
      <c r="B305" s="255"/>
      <c r="C305" s="256"/>
      <c r="D305" s="234" t="s">
        <v>130</v>
      </c>
      <c r="E305" s="257" t="s">
        <v>1</v>
      </c>
      <c r="F305" s="258" t="s">
        <v>478</v>
      </c>
      <c r="G305" s="256"/>
      <c r="H305" s="257" t="s">
        <v>1</v>
      </c>
      <c r="I305" s="259"/>
      <c r="J305" s="256"/>
      <c r="K305" s="256"/>
      <c r="L305" s="260"/>
      <c r="M305" s="261"/>
      <c r="N305" s="262"/>
      <c r="O305" s="262"/>
      <c r="P305" s="262"/>
      <c r="Q305" s="262"/>
      <c r="R305" s="262"/>
      <c r="S305" s="262"/>
      <c r="T305" s="263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4" t="s">
        <v>130</v>
      </c>
      <c r="AU305" s="264" t="s">
        <v>83</v>
      </c>
      <c r="AV305" s="15" t="s">
        <v>81</v>
      </c>
      <c r="AW305" s="15" t="s">
        <v>30</v>
      </c>
      <c r="AX305" s="15" t="s">
        <v>73</v>
      </c>
      <c r="AY305" s="264" t="s">
        <v>122</v>
      </c>
    </row>
    <row r="306" s="13" customFormat="1">
      <c r="A306" s="13"/>
      <c r="B306" s="232"/>
      <c r="C306" s="233"/>
      <c r="D306" s="234" t="s">
        <v>130</v>
      </c>
      <c r="E306" s="235" t="s">
        <v>1</v>
      </c>
      <c r="F306" s="236" t="s">
        <v>570</v>
      </c>
      <c r="G306" s="233"/>
      <c r="H306" s="237">
        <v>6.5339999999999998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130</v>
      </c>
      <c r="AU306" s="243" t="s">
        <v>83</v>
      </c>
      <c r="AV306" s="13" t="s">
        <v>83</v>
      </c>
      <c r="AW306" s="13" t="s">
        <v>30</v>
      </c>
      <c r="AX306" s="13" t="s">
        <v>73</v>
      </c>
      <c r="AY306" s="243" t="s">
        <v>122</v>
      </c>
    </row>
    <row r="307" s="14" customFormat="1">
      <c r="A307" s="14"/>
      <c r="B307" s="244"/>
      <c r="C307" s="245"/>
      <c r="D307" s="234" t="s">
        <v>130</v>
      </c>
      <c r="E307" s="246" t="s">
        <v>1</v>
      </c>
      <c r="F307" s="247" t="s">
        <v>135</v>
      </c>
      <c r="G307" s="245"/>
      <c r="H307" s="248">
        <v>125.51100000000001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130</v>
      </c>
      <c r="AU307" s="254" t="s">
        <v>83</v>
      </c>
      <c r="AV307" s="14" t="s">
        <v>128</v>
      </c>
      <c r="AW307" s="14" t="s">
        <v>30</v>
      </c>
      <c r="AX307" s="14" t="s">
        <v>81</v>
      </c>
      <c r="AY307" s="254" t="s">
        <v>122</v>
      </c>
    </row>
    <row r="308" s="12" customFormat="1" ht="22.8" customHeight="1">
      <c r="A308" s="12"/>
      <c r="B308" s="203"/>
      <c r="C308" s="204"/>
      <c r="D308" s="205" t="s">
        <v>72</v>
      </c>
      <c r="E308" s="217" t="s">
        <v>168</v>
      </c>
      <c r="F308" s="217" t="s">
        <v>571</v>
      </c>
      <c r="G308" s="204"/>
      <c r="H308" s="204"/>
      <c r="I308" s="207"/>
      <c r="J308" s="218">
        <f>BK308</f>
        <v>0</v>
      </c>
      <c r="K308" s="204"/>
      <c r="L308" s="209"/>
      <c r="M308" s="210"/>
      <c r="N308" s="211"/>
      <c r="O308" s="211"/>
      <c r="P308" s="212">
        <f>SUM(P309:P310)</f>
        <v>0</v>
      </c>
      <c r="Q308" s="211"/>
      <c r="R308" s="212">
        <f>SUM(R309:R310)</f>
        <v>3.6739999999999999</v>
      </c>
      <c r="S308" s="211"/>
      <c r="T308" s="213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4" t="s">
        <v>81</v>
      </c>
      <c r="AT308" s="215" t="s">
        <v>72</v>
      </c>
      <c r="AU308" s="215" t="s">
        <v>81</v>
      </c>
      <c r="AY308" s="214" t="s">
        <v>122</v>
      </c>
      <c r="BK308" s="216">
        <f>SUM(BK309:BK310)</f>
        <v>0</v>
      </c>
    </row>
    <row r="309" s="2" customFormat="1" ht="24.15" customHeight="1">
      <c r="A309" s="39"/>
      <c r="B309" s="40"/>
      <c r="C309" s="219" t="s">
        <v>300</v>
      </c>
      <c r="D309" s="219" t="s">
        <v>124</v>
      </c>
      <c r="E309" s="220" t="s">
        <v>572</v>
      </c>
      <c r="F309" s="221" t="s">
        <v>573</v>
      </c>
      <c r="G309" s="222" t="s">
        <v>194</v>
      </c>
      <c r="H309" s="223">
        <v>20</v>
      </c>
      <c r="I309" s="224"/>
      <c r="J309" s="225">
        <f>ROUND(I309*H309,2)</f>
        <v>0</v>
      </c>
      <c r="K309" s="221" t="s">
        <v>138</v>
      </c>
      <c r="L309" s="45"/>
      <c r="M309" s="226" t="s">
        <v>1</v>
      </c>
      <c r="N309" s="227" t="s">
        <v>38</v>
      </c>
      <c r="O309" s="92"/>
      <c r="P309" s="228">
        <f>O309*H309</f>
        <v>0</v>
      </c>
      <c r="Q309" s="228">
        <v>0.1837</v>
      </c>
      <c r="R309" s="228">
        <f>Q309*H309</f>
        <v>3.6739999999999999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128</v>
      </c>
      <c r="AT309" s="230" t="s">
        <v>124</v>
      </c>
      <c r="AU309" s="230" t="s">
        <v>83</v>
      </c>
      <c r="AY309" s="18" t="s">
        <v>122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81</v>
      </c>
      <c r="BK309" s="231">
        <f>ROUND(I309*H309,2)</f>
        <v>0</v>
      </c>
      <c r="BL309" s="18" t="s">
        <v>128</v>
      </c>
      <c r="BM309" s="230" t="s">
        <v>574</v>
      </c>
    </row>
    <row r="310" s="13" customFormat="1">
      <c r="A310" s="13"/>
      <c r="B310" s="232"/>
      <c r="C310" s="233"/>
      <c r="D310" s="234" t="s">
        <v>130</v>
      </c>
      <c r="E310" s="235" t="s">
        <v>1</v>
      </c>
      <c r="F310" s="236" t="s">
        <v>465</v>
      </c>
      <c r="G310" s="233"/>
      <c r="H310" s="237">
        <v>20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130</v>
      </c>
      <c r="AU310" s="243" t="s">
        <v>83</v>
      </c>
      <c r="AV310" s="13" t="s">
        <v>83</v>
      </c>
      <c r="AW310" s="13" t="s">
        <v>30</v>
      </c>
      <c r="AX310" s="13" t="s">
        <v>81</v>
      </c>
      <c r="AY310" s="243" t="s">
        <v>122</v>
      </c>
    </row>
    <row r="311" s="12" customFormat="1" ht="22.8" customHeight="1">
      <c r="A311" s="12"/>
      <c r="B311" s="203"/>
      <c r="C311" s="204"/>
      <c r="D311" s="205" t="s">
        <v>72</v>
      </c>
      <c r="E311" s="217" t="s">
        <v>187</v>
      </c>
      <c r="F311" s="217" t="s">
        <v>276</v>
      </c>
      <c r="G311" s="204"/>
      <c r="H311" s="204"/>
      <c r="I311" s="207"/>
      <c r="J311" s="218">
        <f>BK311</f>
        <v>0</v>
      </c>
      <c r="K311" s="204"/>
      <c r="L311" s="209"/>
      <c r="M311" s="210"/>
      <c r="N311" s="211"/>
      <c r="O311" s="211"/>
      <c r="P311" s="212">
        <f>SUM(P312:P338)</f>
        <v>0</v>
      </c>
      <c r="Q311" s="211"/>
      <c r="R311" s="212">
        <f>SUM(R312:R338)</f>
        <v>35.382792000000009</v>
      </c>
      <c r="S311" s="211"/>
      <c r="T311" s="213">
        <f>SUM(T312:T338)</f>
        <v>10.935359999999999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4" t="s">
        <v>81</v>
      </c>
      <c r="AT311" s="215" t="s">
        <v>72</v>
      </c>
      <c r="AU311" s="215" t="s">
        <v>81</v>
      </c>
      <c r="AY311" s="214" t="s">
        <v>122</v>
      </c>
      <c r="BK311" s="216">
        <f>SUM(BK312:BK338)</f>
        <v>0</v>
      </c>
    </row>
    <row r="312" s="2" customFormat="1" ht="33" customHeight="1">
      <c r="A312" s="39"/>
      <c r="B312" s="40"/>
      <c r="C312" s="219" t="s">
        <v>306</v>
      </c>
      <c r="D312" s="219" t="s">
        <v>124</v>
      </c>
      <c r="E312" s="220" t="s">
        <v>575</v>
      </c>
      <c r="F312" s="221" t="s">
        <v>576</v>
      </c>
      <c r="G312" s="222" t="s">
        <v>127</v>
      </c>
      <c r="H312" s="223">
        <v>226</v>
      </c>
      <c r="I312" s="224"/>
      <c r="J312" s="225">
        <f>ROUND(I312*H312,2)</f>
        <v>0</v>
      </c>
      <c r="K312" s="221" t="s">
        <v>138</v>
      </c>
      <c r="L312" s="45"/>
      <c r="M312" s="226" t="s">
        <v>1</v>
      </c>
      <c r="N312" s="227" t="s">
        <v>38</v>
      </c>
      <c r="O312" s="92"/>
      <c r="P312" s="228">
        <f>O312*H312</f>
        <v>0</v>
      </c>
      <c r="Q312" s="228">
        <v>0.00013999999999999999</v>
      </c>
      <c r="R312" s="228">
        <f>Q312*H312</f>
        <v>0.031639999999999995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128</v>
      </c>
      <c r="AT312" s="230" t="s">
        <v>124</v>
      </c>
      <c r="AU312" s="230" t="s">
        <v>83</v>
      </c>
      <c r="AY312" s="18" t="s">
        <v>122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81</v>
      </c>
      <c r="BK312" s="231">
        <f>ROUND(I312*H312,2)</f>
        <v>0</v>
      </c>
      <c r="BL312" s="18" t="s">
        <v>128</v>
      </c>
      <c r="BM312" s="230" t="s">
        <v>577</v>
      </c>
    </row>
    <row r="313" s="13" customFormat="1">
      <c r="A313" s="13"/>
      <c r="B313" s="232"/>
      <c r="C313" s="233"/>
      <c r="D313" s="234" t="s">
        <v>130</v>
      </c>
      <c r="E313" s="235" t="s">
        <v>1</v>
      </c>
      <c r="F313" s="236" t="s">
        <v>469</v>
      </c>
      <c r="G313" s="233"/>
      <c r="H313" s="237">
        <v>210</v>
      </c>
      <c r="I313" s="238"/>
      <c r="J313" s="233"/>
      <c r="K313" s="233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130</v>
      </c>
      <c r="AU313" s="243" t="s">
        <v>83</v>
      </c>
      <c r="AV313" s="13" t="s">
        <v>83</v>
      </c>
      <c r="AW313" s="13" t="s">
        <v>30</v>
      </c>
      <c r="AX313" s="13" t="s">
        <v>73</v>
      </c>
      <c r="AY313" s="243" t="s">
        <v>122</v>
      </c>
    </row>
    <row r="314" s="13" customFormat="1">
      <c r="A314" s="13"/>
      <c r="B314" s="232"/>
      <c r="C314" s="233"/>
      <c r="D314" s="234" t="s">
        <v>130</v>
      </c>
      <c r="E314" s="235" t="s">
        <v>1</v>
      </c>
      <c r="F314" s="236" t="s">
        <v>470</v>
      </c>
      <c r="G314" s="233"/>
      <c r="H314" s="237">
        <v>5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130</v>
      </c>
      <c r="AU314" s="243" t="s">
        <v>83</v>
      </c>
      <c r="AV314" s="13" t="s">
        <v>83</v>
      </c>
      <c r="AW314" s="13" t="s">
        <v>30</v>
      </c>
      <c r="AX314" s="13" t="s">
        <v>73</v>
      </c>
      <c r="AY314" s="243" t="s">
        <v>122</v>
      </c>
    </row>
    <row r="315" s="13" customFormat="1">
      <c r="A315" s="13"/>
      <c r="B315" s="232"/>
      <c r="C315" s="233"/>
      <c r="D315" s="234" t="s">
        <v>130</v>
      </c>
      <c r="E315" s="235" t="s">
        <v>1</v>
      </c>
      <c r="F315" s="236" t="s">
        <v>471</v>
      </c>
      <c r="G315" s="233"/>
      <c r="H315" s="237">
        <v>11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130</v>
      </c>
      <c r="AU315" s="243" t="s">
        <v>83</v>
      </c>
      <c r="AV315" s="13" t="s">
        <v>83</v>
      </c>
      <c r="AW315" s="13" t="s">
        <v>30</v>
      </c>
      <c r="AX315" s="13" t="s">
        <v>73</v>
      </c>
      <c r="AY315" s="243" t="s">
        <v>122</v>
      </c>
    </row>
    <row r="316" s="14" customFormat="1">
      <c r="A316" s="14"/>
      <c r="B316" s="244"/>
      <c r="C316" s="245"/>
      <c r="D316" s="234" t="s">
        <v>130</v>
      </c>
      <c r="E316" s="246" t="s">
        <v>1</v>
      </c>
      <c r="F316" s="247" t="s">
        <v>135</v>
      </c>
      <c r="G316" s="245"/>
      <c r="H316" s="248">
        <v>226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130</v>
      </c>
      <c r="AU316" s="254" t="s">
        <v>83</v>
      </c>
      <c r="AV316" s="14" t="s">
        <v>128</v>
      </c>
      <c r="AW316" s="14" t="s">
        <v>30</v>
      </c>
      <c r="AX316" s="14" t="s">
        <v>81</v>
      </c>
      <c r="AY316" s="254" t="s">
        <v>122</v>
      </c>
    </row>
    <row r="317" s="2" customFormat="1" ht="24.15" customHeight="1">
      <c r="A317" s="39"/>
      <c r="B317" s="40"/>
      <c r="C317" s="219" t="s">
        <v>310</v>
      </c>
      <c r="D317" s="219" t="s">
        <v>124</v>
      </c>
      <c r="E317" s="220" t="s">
        <v>578</v>
      </c>
      <c r="F317" s="221" t="s">
        <v>579</v>
      </c>
      <c r="G317" s="222" t="s">
        <v>280</v>
      </c>
      <c r="H317" s="223">
        <v>17</v>
      </c>
      <c r="I317" s="224"/>
      <c r="J317" s="225">
        <f>ROUND(I317*H317,2)</f>
        <v>0</v>
      </c>
      <c r="K317" s="221" t="s">
        <v>138</v>
      </c>
      <c r="L317" s="45"/>
      <c r="M317" s="226" t="s">
        <v>1</v>
      </c>
      <c r="N317" s="227" t="s">
        <v>38</v>
      </c>
      <c r="O317" s="92"/>
      <c r="P317" s="228">
        <f>O317*H317</f>
        <v>0</v>
      </c>
      <c r="Q317" s="228">
        <v>0.00018000000000000001</v>
      </c>
      <c r="R317" s="228">
        <f>Q317*H317</f>
        <v>0.0030600000000000002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128</v>
      </c>
      <c r="AT317" s="230" t="s">
        <v>124</v>
      </c>
      <c r="AU317" s="230" t="s">
        <v>83</v>
      </c>
      <c r="AY317" s="18" t="s">
        <v>122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81</v>
      </c>
      <c r="BK317" s="231">
        <f>ROUND(I317*H317,2)</f>
        <v>0</v>
      </c>
      <c r="BL317" s="18" t="s">
        <v>128</v>
      </c>
      <c r="BM317" s="230" t="s">
        <v>580</v>
      </c>
    </row>
    <row r="318" s="13" customFormat="1">
      <c r="A318" s="13"/>
      <c r="B318" s="232"/>
      <c r="C318" s="233"/>
      <c r="D318" s="234" t="s">
        <v>130</v>
      </c>
      <c r="E318" s="235" t="s">
        <v>1</v>
      </c>
      <c r="F318" s="236" t="s">
        <v>581</v>
      </c>
      <c r="G318" s="233"/>
      <c r="H318" s="237">
        <v>17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130</v>
      </c>
      <c r="AU318" s="243" t="s">
        <v>83</v>
      </c>
      <c r="AV318" s="13" t="s">
        <v>83</v>
      </c>
      <c r="AW318" s="13" t="s">
        <v>30</v>
      </c>
      <c r="AX318" s="13" t="s">
        <v>81</v>
      </c>
      <c r="AY318" s="243" t="s">
        <v>122</v>
      </c>
    </row>
    <row r="319" s="2" customFormat="1" ht="33" customHeight="1">
      <c r="A319" s="39"/>
      <c r="B319" s="40"/>
      <c r="C319" s="219" t="s">
        <v>314</v>
      </c>
      <c r="D319" s="219" t="s">
        <v>124</v>
      </c>
      <c r="E319" s="220" t="s">
        <v>582</v>
      </c>
      <c r="F319" s="221" t="s">
        <v>583</v>
      </c>
      <c r="G319" s="222" t="s">
        <v>127</v>
      </c>
      <c r="H319" s="223">
        <v>87.200000000000003</v>
      </c>
      <c r="I319" s="224"/>
      <c r="J319" s="225">
        <f>ROUND(I319*H319,2)</f>
        <v>0</v>
      </c>
      <c r="K319" s="221" t="s">
        <v>138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1.0000000000000001E-05</v>
      </c>
      <c r="R319" s="228">
        <f>Q319*H319</f>
        <v>0.00087200000000000005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128</v>
      </c>
      <c r="AT319" s="230" t="s">
        <v>124</v>
      </c>
      <c r="AU319" s="230" t="s">
        <v>83</v>
      </c>
      <c r="AY319" s="18" t="s">
        <v>122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128</v>
      </c>
      <c r="BM319" s="230" t="s">
        <v>584</v>
      </c>
    </row>
    <row r="320" s="13" customFormat="1">
      <c r="A320" s="13"/>
      <c r="B320" s="232"/>
      <c r="C320" s="233"/>
      <c r="D320" s="234" t="s">
        <v>130</v>
      </c>
      <c r="E320" s="235" t="s">
        <v>1</v>
      </c>
      <c r="F320" s="236" t="s">
        <v>585</v>
      </c>
      <c r="G320" s="233"/>
      <c r="H320" s="237">
        <v>87.200000000000003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130</v>
      </c>
      <c r="AU320" s="243" t="s">
        <v>83</v>
      </c>
      <c r="AV320" s="13" t="s">
        <v>83</v>
      </c>
      <c r="AW320" s="13" t="s">
        <v>30</v>
      </c>
      <c r="AX320" s="13" t="s">
        <v>81</v>
      </c>
      <c r="AY320" s="243" t="s">
        <v>122</v>
      </c>
    </row>
    <row r="321" s="2" customFormat="1" ht="24.15" customHeight="1">
      <c r="A321" s="39"/>
      <c r="B321" s="40"/>
      <c r="C321" s="219" t="s">
        <v>319</v>
      </c>
      <c r="D321" s="219" t="s">
        <v>124</v>
      </c>
      <c r="E321" s="220" t="s">
        <v>586</v>
      </c>
      <c r="F321" s="221" t="s">
        <v>587</v>
      </c>
      <c r="G321" s="222" t="s">
        <v>158</v>
      </c>
      <c r="H321" s="223">
        <v>5.9859999999999998</v>
      </c>
      <c r="I321" s="224"/>
      <c r="J321" s="225">
        <f>ROUND(I321*H321,2)</f>
        <v>0</v>
      </c>
      <c r="K321" s="221" t="s">
        <v>588</v>
      </c>
      <c r="L321" s="45"/>
      <c r="M321" s="226" t="s">
        <v>1</v>
      </c>
      <c r="N321" s="227" t="s">
        <v>38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1.76</v>
      </c>
      <c r="T321" s="229">
        <f>S321*H321</f>
        <v>10.535359999999999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128</v>
      </c>
      <c r="AT321" s="230" t="s">
        <v>124</v>
      </c>
      <c r="AU321" s="230" t="s">
        <v>83</v>
      </c>
      <c r="AY321" s="18" t="s">
        <v>122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81</v>
      </c>
      <c r="BK321" s="231">
        <f>ROUND(I321*H321,2)</f>
        <v>0</v>
      </c>
      <c r="BL321" s="18" t="s">
        <v>128</v>
      </c>
      <c r="BM321" s="230" t="s">
        <v>589</v>
      </c>
    </row>
    <row r="322" s="13" customFormat="1">
      <c r="A322" s="13"/>
      <c r="B322" s="232"/>
      <c r="C322" s="233"/>
      <c r="D322" s="234" t="s">
        <v>130</v>
      </c>
      <c r="E322" s="235" t="s">
        <v>1</v>
      </c>
      <c r="F322" s="236" t="s">
        <v>590</v>
      </c>
      <c r="G322" s="233"/>
      <c r="H322" s="237">
        <v>3.5329999999999999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130</v>
      </c>
      <c r="AU322" s="243" t="s">
        <v>83</v>
      </c>
      <c r="AV322" s="13" t="s">
        <v>83</v>
      </c>
      <c r="AW322" s="13" t="s">
        <v>30</v>
      </c>
      <c r="AX322" s="13" t="s">
        <v>73</v>
      </c>
      <c r="AY322" s="243" t="s">
        <v>122</v>
      </c>
    </row>
    <row r="323" s="13" customFormat="1">
      <c r="A323" s="13"/>
      <c r="B323" s="232"/>
      <c r="C323" s="233"/>
      <c r="D323" s="234" t="s">
        <v>130</v>
      </c>
      <c r="E323" s="235" t="s">
        <v>1</v>
      </c>
      <c r="F323" s="236" t="s">
        <v>591</v>
      </c>
      <c r="G323" s="233"/>
      <c r="H323" s="237">
        <v>2.4529999999999998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130</v>
      </c>
      <c r="AU323" s="243" t="s">
        <v>83</v>
      </c>
      <c r="AV323" s="13" t="s">
        <v>83</v>
      </c>
      <c r="AW323" s="13" t="s">
        <v>30</v>
      </c>
      <c r="AX323" s="13" t="s">
        <v>73</v>
      </c>
      <c r="AY323" s="243" t="s">
        <v>122</v>
      </c>
    </row>
    <row r="324" s="14" customFormat="1">
      <c r="A324" s="14"/>
      <c r="B324" s="244"/>
      <c r="C324" s="245"/>
      <c r="D324" s="234" t="s">
        <v>130</v>
      </c>
      <c r="E324" s="246" t="s">
        <v>1</v>
      </c>
      <c r="F324" s="247" t="s">
        <v>135</v>
      </c>
      <c r="G324" s="245"/>
      <c r="H324" s="248">
        <v>5.9859999999999998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130</v>
      </c>
      <c r="AU324" s="254" t="s">
        <v>83</v>
      </c>
      <c r="AV324" s="14" t="s">
        <v>128</v>
      </c>
      <c r="AW324" s="14" t="s">
        <v>30</v>
      </c>
      <c r="AX324" s="14" t="s">
        <v>81</v>
      </c>
      <c r="AY324" s="254" t="s">
        <v>122</v>
      </c>
    </row>
    <row r="325" s="2" customFormat="1" ht="66.75" customHeight="1">
      <c r="A325" s="39"/>
      <c r="B325" s="40"/>
      <c r="C325" s="219" t="s">
        <v>324</v>
      </c>
      <c r="D325" s="219" t="s">
        <v>124</v>
      </c>
      <c r="E325" s="220" t="s">
        <v>592</v>
      </c>
      <c r="F325" s="221" t="s">
        <v>593</v>
      </c>
      <c r="G325" s="222" t="s">
        <v>280</v>
      </c>
      <c r="H325" s="223">
        <v>2</v>
      </c>
      <c r="I325" s="224"/>
      <c r="J325" s="225">
        <f>ROUND(I325*H325,2)</f>
        <v>0</v>
      </c>
      <c r="K325" s="221" t="s">
        <v>1</v>
      </c>
      <c r="L325" s="45"/>
      <c r="M325" s="226" t="s">
        <v>1</v>
      </c>
      <c r="N325" s="227" t="s">
        <v>38</v>
      </c>
      <c r="O325" s="92"/>
      <c r="P325" s="228">
        <f>O325*H325</f>
        <v>0</v>
      </c>
      <c r="Q325" s="228">
        <v>2.4971399999999999</v>
      </c>
      <c r="R325" s="228">
        <f>Q325*H325</f>
        <v>4.9942799999999998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128</v>
      </c>
      <c r="AT325" s="230" t="s">
        <v>124</v>
      </c>
      <c r="AU325" s="230" t="s">
        <v>83</v>
      </c>
      <c r="AY325" s="18" t="s">
        <v>122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81</v>
      </c>
      <c r="BK325" s="231">
        <f>ROUND(I325*H325,2)</f>
        <v>0</v>
      </c>
      <c r="BL325" s="18" t="s">
        <v>128</v>
      </c>
      <c r="BM325" s="230" t="s">
        <v>594</v>
      </c>
    </row>
    <row r="326" s="13" customFormat="1">
      <c r="A326" s="13"/>
      <c r="B326" s="232"/>
      <c r="C326" s="233"/>
      <c r="D326" s="234" t="s">
        <v>130</v>
      </c>
      <c r="E326" s="235" t="s">
        <v>1</v>
      </c>
      <c r="F326" s="236" t="s">
        <v>595</v>
      </c>
      <c r="G326" s="233"/>
      <c r="H326" s="237">
        <v>1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130</v>
      </c>
      <c r="AU326" s="243" t="s">
        <v>83</v>
      </c>
      <c r="AV326" s="13" t="s">
        <v>83</v>
      </c>
      <c r="AW326" s="13" t="s">
        <v>30</v>
      </c>
      <c r="AX326" s="13" t="s">
        <v>73</v>
      </c>
      <c r="AY326" s="243" t="s">
        <v>122</v>
      </c>
    </row>
    <row r="327" s="13" customFormat="1">
      <c r="A327" s="13"/>
      <c r="B327" s="232"/>
      <c r="C327" s="233"/>
      <c r="D327" s="234" t="s">
        <v>130</v>
      </c>
      <c r="E327" s="235" t="s">
        <v>1</v>
      </c>
      <c r="F327" s="236" t="s">
        <v>596</v>
      </c>
      <c r="G327" s="233"/>
      <c r="H327" s="237">
        <v>1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130</v>
      </c>
      <c r="AU327" s="243" t="s">
        <v>83</v>
      </c>
      <c r="AV327" s="13" t="s">
        <v>83</v>
      </c>
      <c r="AW327" s="13" t="s">
        <v>30</v>
      </c>
      <c r="AX327" s="13" t="s">
        <v>73</v>
      </c>
      <c r="AY327" s="243" t="s">
        <v>122</v>
      </c>
    </row>
    <row r="328" s="14" customFormat="1">
      <c r="A328" s="14"/>
      <c r="B328" s="244"/>
      <c r="C328" s="245"/>
      <c r="D328" s="234" t="s">
        <v>130</v>
      </c>
      <c r="E328" s="246" t="s">
        <v>1</v>
      </c>
      <c r="F328" s="247" t="s">
        <v>135</v>
      </c>
      <c r="G328" s="245"/>
      <c r="H328" s="248">
        <v>2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130</v>
      </c>
      <c r="AU328" s="254" t="s">
        <v>83</v>
      </c>
      <c r="AV328" s="14" t="s">
        <v>128</v>
      </c>
      <c r="AW328" s="14" t="s">
        <v>30</v>
      </c>
      <c r="AX328" s="14" t="s">
        <v>81</v>
      </c>
      <c r="AY328" s="254" t="s">
        <v>122</v>
      </c>
    </row>
    <row r="329" s="2" customFormat="1" ht="55.5" customHeight="1">
      <c r="A329" s="39"/>
      <c r="B329" s="40"/>
      <c r="C329" s="219" t="s">
        <v>329</v>
      </c>
      <c r="D329" s="219" t="s">
        <v>124</v>
      </c>
      <c r="E329" s="220" t="s">
        <v>597</v>
      </c>
      <c r="F329" s="221" t="s">
        <v>598</v>
      </c>
      <c r="G329" s="222" t="s">
        <v>280</v>
      </c>
      <c r="H329" s="223">
        <v>1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38</v>
      </c>
      <c r="O329" s="92"/>
      <c r="P329" s="228">
        <f>O329*H329</f>
        <v>0</v>
      </c>
      <c r="Q329" s="228">
        <v>5.5096499999999997</v>
      </c>
      <c r="R329" s="228">
        <f>Q329*H329</f>
        <v>5.5096499999999997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128</v>
      </c>
      <c r="AT329" s="230" t="s">
        <v>124</v>
      </c>
      <c r="AU329" s="230" t="s">
        <v>83</v>
      </c>
      <c r="AY329" s="18" t="s">
        <v>122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81</v>
      </c>
      <c r="BK329" s="231">
        <f>ROUND(I329*H329,2)</f>
        <v>0</v>
      </c>
      <c r="BL329" s="18" t="s">
        <v>128</v>
      </c>
      <c r="BM329" s="230" t="s">
        <v>599</v>
      </c>
    </row>
    <row r="330" s="13" customFormat="1">
      <c r="A330" s="13"/>
      <c r="B330" s="232"/>
      <c r="C330" s="233"/>
      <c r="D330" s="234" t="s">
        <v>130</v>
      </c>
      <c r="E330" s="235" t="s">
        <v>1</v>
      </c>
      <c r="F330" s="236" t="s">
        <v>600</v>
      </c>
      <c r="G330" s="233"/>
      <c r="H330" s="237">
        <v>1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130</v>
      </c>
      <c r="AU330" s="243" t="s">
        <v>83</v>
      </c>
      <c r="AV330" s="13" t="s">
        <v>83</v>
      </c>
      <c r="AW330" s="13" t="s">
        <v>30</v>
      </c>
      <c r="AX330" s="13" t="s">
        <v>81</v>
      </c>
      <c r="AY330" s="243" t="s">
        <v>122</v>
      </c>
    </row>
    <row r="331" s="2" customFormat="1" ht="49.05" customHeight="1">
      <c r="A331" s="39"/>
      <c r="B331" s="40"/>
      <c r="C331" s="219" t="s">
        <v>334</v>
      </c>
      <c r="D331" s="219" t="s">
        <v>124</v>
      </c>
      <c r="E331" s="220" t="s">
        <v>601</v>
      </c>
      <c r="F331" s="221" t="s">
        <v>602</v>
      </c>
      <c r="G331" s="222" t="s">
        <v>280</v>
      </c>
      <c r="H331" s="223">
        <v>9</v>
      </c>
      <c r="I331" s="224"/>
      <c r="J331" s="225">
        <f>ROUND(I331*H331,2)</f>
        <v>0</v>
      </c>
      <c r="K331" s="221" t="s">
        <v>1</v>
      </c>
      <c r="L331" s="45"/>
      <c r="M331" s="226" t="s">
        <v>1</v>
      </c>
      <c r="N331" s="227" t="s">
        <v>38</v>
      </c>
      <c r="O331" s="92"/>
      <c r="P331" s="228">
        <f>O331*H331</f>
        <v>0</v>
      </c>
      <c r="Q331" s="228">
        <v>2.6375700000000002</v>
      </c>
      <c r="R331" s="228">
        <f>Q331*H331</f>
        <v>23.738130000000002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128</v>
      </c>
      <c r="AT331" s="230" t="s">
        <v>124</v>
      </c>
      <c r="AU331" s="230" t="s">
        <v>83</v>
      </c>
      <c r="AY331" s="18" t="s">
        <v>122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81</v>
      </c>
      <c r="BK331" s="231">
        <f>ROUND(I331*H331,2)</f>
        <v>0</v>
      </c>
      <c r="BL331" s="18" t="s">
        <v>128</v>
      </c>
      <c r="BM331" s="230" t="s">
        <v>603</v>
      </c>
    </row>
    <row r="332" s="13" customFormat="1">
      <c r="A332" s="13"/>
      <c r="B332" s="232"/>
      <c r="C332" s="233"/>
      <c r="D332" s="234" t="s">
        <v>130</v>
      </c>
      <c r="E332" s="235" t="s">
        <v>1</v>
      </c>
      <c r="F332" s="236" t="s">
        <v>604</v>
      </c>
      <c r="G332" s="233"/>
      <c r="H332" s="237">
        <v>9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130</v>
      </c>
      <c r="AU332" s="243" t="s">
        <v>83</v>
      </c>
      <c r="AV332" s="13" t="s">
        <v>83</v>
      </c>
      <c r="AW332" s="13" t="s">
        <v>30</v>
      </c>
      <c r="AX332" s="13" t="s">
        <v>81</v>
      </c>
      <c r="AY332" s="243" t="s">
        <v>122</v>
      </c>
    </row>
    <row r="333" s="2" customFormat="1" ht="24.15" customHeight="1">
      <c r="A333" s="39"/>
      <c r="B333" s="40"/>
      <c r="C333" s="219" t="s">
        <v>341</v>
      </c>
      <c r="D333" s="219" t="s">
        <v>124</v>
      </c>
      <c r="E333" s="220" t="s">
        <v>605</v>
      </c>
      <c r="F333" s="221" t="s">
        <v>606</v>
      </c>
      <c r="G333" s="222" t="s">
        <v>280</v>
      </c>
      <c r="H333" s="223">
        <v>4</v>
      </c>
      <c r="I333" s="224"/>
      <c r="J333" s="225">
        <f>ROUND(I333*H333,2)</f>
        <v>0</v>
      </c>
      <c r="K333" s="221" t="s">
        <v>138</v>
      </c>
      <c r="L333" s="45"/>
      <c r="M333" s="226" t="s">
        <v>1</v>
      </c>
      <c r="N333" s="227" t="s">
        <v>38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0.10000000000000001</v>
      </c>
      <c r="T333" s="229">
        <f>S333*H333</f>
        <v>0.40000000000000002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128</v>
      </c>
      <c r="AT333" s="230" t="s">
        <v>124</v>
      </c>
      <c r="AU333" s="230" t="s">
        <v>83</v>
      </c>
      <c r="AY333" s="18" t="s">
        <v>122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81</v>
      </c>
      <c r="BK333" s="231">
        <f>ROUND(I333*H333,2)</f>
        <v>0</v>
      </c>
      <c r="BL333" s="18" t="s">
        <v>128</v>
      </c>
      <c r="BM333" s="230" t="s">
        <v>607</v>
      </c>
    </row>
    <row r="334" s="2" customFormat="1" ht="37.8" customHeight="1">
      <c r="A334" s="39"/>
      <c r="B334" s="40"/>
      <c r="C334" s="219" t="s">
        <v>346</v>
      </c>
      <c r="D334" s="219" t="s">
        <v>124</v>
      </c>
      <c r="E334" s="220" t="s">
        <v>608</v>
      </c>
      <c r="F334" s="221" t="s">
        <v>609</v>
      </c>
      <c r="G334" s="222" t="s">
        <v>280</v>
      </c>
      <c r="H334" s="223">
        <v>12</v>
      </c>
      <c r="I334" s="224"/>
      <c r="J334" s="225">
        <f>ROUND(I334*H334,2)</f>
        <v>0</v>
      </c>
      <c r="K334" s="221" t="s">
        <v>138</v>
      </c>
      <c r="L334" s="45"/>
      <c r="M334" s="226" t="s">
        <v>1</v>
      </c>
      <c r="N334" s="227" t="s">
        <v>38</v>
      </c>
      <c r="O334" s="92"/>
      <c r="P334" s="228">
        <f>O334*H334</f>
        <v>0</v>
      </c>
      <c r="Q334" s="228">
        <v>0.089999999999999997</v>
      </c>
      <c r="R334" s="228">
        <f>Q334*H334</f>
        <v>1.0800000000000001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128</v>
      </c>
      <c r="AT334" s="230" t="s">
        <v>124</v>
      </c>
      <c r="AU334" s="230" t="s">
        <v>83</v>
      </c>
      <c r="AY334" s="18" t="s">
        <v>122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81</v>
      </c>
      <c r="BK334" s="231">
        <f>ROUND(I334*H334,2)</f>
        <v>0</v>
      </c>
      <c r="BL334" s="18" t="s">
        <v>128</v>
      </c>
      <c r="BM334" s="230" t="s">
        <v>610</v>
      </c>
    </row>
    <row r="335" s="2" customFormat="1" ht="44.25" customHeight="1">
      <c r="A335" s="39"/>
      <c r="B335" s="40"/>
      <c r="C335" s="219" t="s">
        <v>351</v>
      </c>
      <c r="D335" s="219" t="s">
        <v>124</v>
      </c>
      <c r="E335" s="220" t="s">
        <v>611</v>
      </c>
      <c r="F335" s="221" t="s">
        <v>612</v>
      </c>
      <c r="G335" s="222" t="s">
        <v>158</v>
      </c>
      <c r="H335" s="223">
        <v>37.287999999999997</v>
      </c>
      <c r="I335" s="224"/>
      <c r="J335" s="225">
        <f>ROUND(I335*H335,2)</f>
        <v>0</v>
      </c>
      <c r="K335" s="221" t="s">
        <v>1</v>
      </c>
      <c r="L335" s="45"/>
      <c r="M335" s="226" t="s">
        <v>1</v>
      </c>
      <c r="N335" s="227" t="s">
        <v>38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128</v>
      </c>
      <c r="AT335" s="230" t="s">
        <v>124</v>
      </c>
      <c r="AU335" s="230" t="s">
        <v>83</v>
      </c>
      <c r="AY335" s="18" t="s">
        <v>122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81</v>
      </c>
      <c r="BK335" s="231">
        <f>ROUND(I335*H335,2)</f>
        <v>0</v>
      </c>
      <c r="BL335" s="18" t="s">
        <v>128</v>
      </c>
      <c r="BM335" s="230" t="s">
        <v>613</v>
      </c>
    </row>
    <row r="336" s="13" customFormat="1">
      <c r="A336" s="13"/>
      <c r="B336" s="232"/>
      <c r="C336" s="233"/>
      <c r="D336" s="234" t="s">
        <v>130</v>
      </c>
      <c r="E336" s="235" t="s">
        <v>1</v>
      </c>
      <c r="F336" s="236" t="s">
        <v>614</v>
      </c>
      <c r="G336" s="233"/>
      <c r="H336" s="237">
        <v>37.287999999999997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130</v>
      </c>
      <c r="AU336" s="243" t="s">
        <v>83</v>
      </c>
      <c r="AV336" s="13" t="s">
        <v>83</v>
      </c>
      <c r="AW336" s="13" t="s">
        <v>30</v>
      </c>
      <c r="AX336" s="13" t="s">
        <v>81</v>
      </c>
      <c r="AY336" s="243" t="s">
        <v>122</v>
      </c>
    </row>
    <row r="337" s="2" customFormat="1" ht="24.15" customHeight="1">
      <c r="A337" s="39"/>
      <c r="B337" s="40"/>
      <c r="C337" s="219" t="s">
        <v>355</v>
      </c>
      <c r="D337" s="219" t="s">
        <v>124</v>
      </c>
      <c r="E337" s="220" t="s">
        <v>615</v>
      </c>
      <c r="F337" s="221" t="s">
        <v>616</v>
      </c>
      <c r="G337" s="222" t="s">
        <v>280</v>
      </c>
      <c r="H337" s="223">
        <v>4</v>
      </c>
      <c r="I337" s="224"/>
      <c r="J337" s="225">
        <f>ROUND(I337*H337,2)</f>
        <v>0</v>
      </c>
      <c r="K337" s="221" t="s">
        <v>1</v>
      </c>
      <c r="L337" s="45"/>
      <c r="M337" s="226" t="s">
        <v>1</v>
      </c>
      <c r="N337" s="227" t="s">
        <v>38</v>
      </c>
      <c r="O337" s="92"/>
      <c r="P337" s="228">
        <f>O337*H337</f>
        <v>0</v>
      </c>
      <c r="Q337" s="228">
        <v>0.0047299999999999998</v>
      </c>
      <c r="R337" s="228">
        <f>Q337*H337</f>
        <v>0.018919999999999999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128</v>
      </c>
      <c r="AT337" s="230" t="s">
        <v>124</v>
      </c>
      <c r="AU337" s="230" t="s">
        <v>83</v>
      </c>
      <c r="AY337" s="18" t="s">
        <v>122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81</v>
      </c>
      <c r="BK337" s="231">
        <f>ROUND(I337*H337,2)</f>
        <v>0</v>
      </c>
      <c r="BL337" s="18" t="s">
        <v>128</v>
      </c>
      <c r="BM337" s="230" t="s">
        <v>617</v>
      </c>
    </row>
    <row r="338" s="2" customFormat="1" ht="21.75" customHeight="1">
      <c r="A338" s="39"/>
      <c r="B338" s="40"/>
      <c r="C338" s="219" t="s">
        <v>359</v>
      </c>
      <c r="D338" s="219" t="s">
        <v>124</v>
      </c>
      <c r="E338" s="220" t="s">
        <v>618</v>
      </c>
      <c r="F338" s="221" t="s">
        <v>619</v>
      </c>
      <c r="G338" s="222" t="s">
        <v>280</v>
      </c>
      <c r="H338" s="223">
        <v>2</v>
      </c>
      <c r="I338" s="224"/>
      <c r="J338" s="225">
        <f>ROUND(I338*H338,2)</f>
        <v>0</v>
      </c>
      <c r="K338" s="221" t="s">
        <v>1</v>
      </c>
      <c r="L338" s="45"/>
      <c r="M338" s="226" t="s">
        <v>1</v>
      </c>
      <c r="N338" s="227" t="s">
        <v>38</v>
      </c>
      <c r="O338" s="92"/>
      <c r="P338" s="228">
        <f>O338*H338</f>
        <v>0</v>
      </c>
      <c r="Q338" s="228">
        <v>0.0031199999999999999</v>
      </c>
      <c r="R338" s="228">
        <f>Q338*H338</f>
        <v>0.0062399999999999999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128</v>
      </c>
      <c r="AT338" s="230" t="s">
        <v>124</v>
      </c>
      <c r="AU338" s="230" t="s">
        <v>83</v>
      </c>
      <c r="AY338" s="18" t="s">
        <v>122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81</v>
      </c>
      <c r="BK338" s="231">
        <f>ROUND(I338*H338,2)</f>
        <v>0</v>
      </c>
      <c r="BL338" s="18" t="s">
        <v>128</v>
      </c>
      <c r="BM338" s="230" t="s">
        <v>620</v>
      </c>
    </row>
    <row r="339" s="12" customFormat="1" ht="22.8" customHeight="1">
      <c r="A339" s="12"/>
      <c r="B339" s="203"/>
      <c r="C339" s="204"/>
      <c r="D339" s="205" t="s">
        <v>72</v>
      </c>
      <c r="E339" s="217" t="s">
        <v>621</v>
      </c>
      <c r="F339" s="217" t="s">
        <v>622</v>
      </c>
      <c r="G339" s="204"/>
      <c r="H339" s="204"/>
      <c r="I339" s="207"/>
      <c r="J339" s="218">
        <f>BK339</f>
        <v>0</v>
      </c>
      <c r="K339" s="204"/>
      <c r="L339" s="209"/>
      <c r="M339" s="210"/>
      <c r="N339" s="211"/>
      <c r="O339" s="211"/>
      <c r="P339" s="212">
        <f>SUM(P340:P341)</f>
        <v>0</v>
      </c>
      <c r="Q339" s="211"/>
      <c r="R339" s="212">
        <f>SUM(R340:R341)</f>
        <v>0</v>
      </c>
      <c r="S339" s="211"/>
      <c r="T339" s="213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4" t="s">
        <v>81</v>
      </c>
      <c r="AT339" s="215" t="s">
        <v>72</v>
      </c>
      <c r="AU339" s="215" t="s">
        <v>81</v>
      </c>
      <c r="AY339" s="214" t="s">
        <v>122</v>
      </c>
      <c r="BK339" s="216">
        <f>SUM(BK340:BK341)</f>
        <v>0</v>
      </c>
    </row>
    <row r="340" s="2" customFormat="1" ht="33" customHeight="1">
      <c r="A340" s="39"/>
      <c r="B340" s="40"/>
      <c r="C340" s="219" t="s">
        <v>363</v>
      </c>
      <c r="D340" s="219" t="s">
        <v>124</v>
      </c>
      <c r="E340" s="220" t="s">
        <v>623</v>
      </c>
      <c r="F340" s="221" t="s">
        <v>624</v>
      </c>
      <c r="G340" s="222" t="s">
        <v>218</v>
      </c>
      <c r="H340" s="223">
        <v>38.756</v>
      </c>
      <c r="I340" s="224"/>
      <c r="J340" s="225">
        <f>ROUND(I340*H340,2)</f>
        <v>0</v>
      </c>
      <c r="K340" s="221" t="s">
        <v>1</v>
      </c>
      <c r="L340" s="45"/>
      <c r="M340" s="226" t="s">
        <v>1</v>
      </c>
      <c r="N340" s="227" t="s">
        <v>38</v>
      </c>
      <c r="O340" s="92"/>
      <c r="P340" s="228">
        <f>O340*H340</f>
        <v>0</v>
      </c>
      <c r="Q340" s="228">
        <v>0</v>
      </c>
      <c r="R340" s="228">
        <f>Q340*H340</f>
        <v>0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128</v>
      </c>
      <c r="AT340" s="230" t="s">
        <v>124</v>
      </c>
      <c r="AU340" s="230" t="s">
        <v>83</v>
      </c>
      <c r="AY340" s="18" t="s">
        <v>122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81</v>
      </c>
      <c r="BK340" s="231">
        <f>ROUND(I340*H340,2)</f>
        <v>0</v>
      </c>
      <c r="BL340" s="18" t="s">
        <v>128</v>
      </c>
      <c r="BM340" s="230" t="s">
        <v>625</v>
      </c>
    </row>
    <row r="341" s="2" customFormat="1" ht="33" customHeight="1">
      <c r="A341" s="39"/>
      <c r="B341" s="40"/>
      <c r="C341" s="219" t="s">
        <v>367</v>
      </c>
      <c r="D341" s="219" t="s">
        <v>124</v>
      </c>
      <c r="E341" s="220" t="s">
        <v>626</v>
      </c>
      <c r="F341" s="221" t="s">
        <v>627</v>
      </c>
      <c r="G341" s="222" t="s">
        <v>218</v>
      </c>
      <c r="H341" s="223">
        <v>38.756</v>
      </c>
      <c r="I341" s="224"/>
      <c r="J341" s="225">
        <f>ROUND(I341*H341,2)</f>
        <v>0</v>
      </c>
      <c r="K341" s="221" t="s">
        <v>138</v>
      </c>
      <c r="L341" s="45"/>
      <c r="M341" s="226" t="s">
        <v>1</v>
      </c>
      <c r="N341" s="227" t="s">
        <v>38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128</v>
      </c>
      <c r="AT341" s="230" t="s">
        <v>124</v>
      </c>
      <c r="AU341" s="230" t="s">
        <v>83</v>
      </c>
      <c r="AY341" s="18" t="s">
        <v>122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81</v>
      </c>
      <c r="BK341" s="231">
        <f>ROUND(I341*H341,2)</f>
        <v>0</v>
      </c>
      <c r="BL341" s="18" t="s">
        <v>128</v>
      </c>
      <c r="BM341" s="230" t="s">
        <v>628</v>
      </c>
    </row>
    <row r="342" s="12" customFormat="1" ht="22.8" customHeight="1">
      <c r="A342" s="12"/>
      <c r="B342" s="203"/>
      <c r="C342" s="204"/>
      <c r="D342" s="205" t="s">
        <v>72</v>
      </c>
      <c r="E342" s="217" t="s">
        <v>452</v>
      </c>
      <c r="F342" s="217" t="s">
        <v>453</v>
      </c>
      <c r="G342" s="204"/>
      <c r="H342" s="204"/>
      <c r="I342" s="207"/>
      <c r="J342" s="218">
        <f>BK342</f>
        <v>0</v>
      </c>
      <c r="K342" s="204"/>
      <c r="L342" s="209"/>
      <c r="M342" s="210"/>
      <c r="N342" s="211"/>
      <c r="O342" s="211"/>
      <c r="P342" s="212">
        <f>P343</f>
        <v>0</v>
      </c>
      <c r="Q342" s="211"/>
      <c r="R342" s="212">
        <f>R343</f>
        <v>0</v>
      </c>
      <c r="S342" s="211"/>
      <c r="T342" s="213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4" t="s">
        <v>81</v>
      </c>
      <c r="AT342" s="215" t="s">
        <v>72</v>
      </c>
      <c r="AU342" s="215" t="s">
        <v>81</v>
      </c>
      <c r="AY342" s="214" t="s">
        <v>122</v>
      </c>
      <c r="BK342" s="216">
        <f>BK343</f>
        <v>0</v>
      </c>
    </row>
    <row r="343" s="2" customFormat="1" ht="24.15" customHeight="1">
      <c r="A343" s="39"/>
      <c r="B343" s="40"/>
      <c r="C343" s="219" t="s">
        <v>371</v>
      </c>
      <c r="D343" s="219" t="s">
        <v>124</v>
      </c>
      <c r="E343" s="220" t="s">
        <v>629</v>
      </c>
      <c r="F343" s="221" t="s">
        <v>630</v>
      </c>
      <c r="G343" s="222" t="s">
        <v>218</v>
      </c>
      <c r="H343" s="223">
        <v>143.047</v>
      </c>
      <c r="I343" s="224"/>
      <c r="J343" s="225">
        <f>ROUND(I343*H343,2)</f>
        <v>0</v>
      </c>
      <c r="K343" s="221" t="s">
        <v>138</v>
      </c>
      <c r="L343" s="45"/>
      <c r="M343" s="290" t="s">
        <v>1</v>
      </c>
      <c r="N343" s="291" t="s">
        <v>38</v>
      </c>
      <c r="O343" s="292"/>
      <c r="P343" s="293">
        <f>O343*H343</f>
        <v>0</v>
      </c>
      <c r="Q343" s="293">
        <v>0</v>
      </c>
      <c r="R343" s="293">
        <f>Q343*H343</f>
        <v>0</v>
      </c>
      <c r="S343" s="293">
        <v>0</v>
      </c>
      <c r="T343" s="294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128</v>
      </c>
      <c r="AT343" s="230" t="s">
        <v>124</v>
      </c>
      <c r="AU343" s="230" t="s">
        <v>83</v>
      </c>
      <c r="AY343" s="18" t="s">
        <v>122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81</v>
      </c>
      <c r="BK343" s="231">
        <f>ROUND(I343*H343,2)</f>
        <v>0</v>
      </c>
      <c r="BL343" s="18" t="s">
        <v>128</v>
      </c>
      <c r="BM343" s="230" t="s">
        <v>631</v>
      </c>
    </row>
    <row r="344" s="2" customFormat="1" ht="6.96" customHeight="1">
      <c r="A344" s="39"/>
      <c r="B344" s="67"/>
      <c r="C344" s="68"/>
      <c r="D344" s="68"/>
      <c r="E344" s="68"/>
      <c r="F344" s="68"/>
      <c r="G344" s="68"/>
      <c r="H344" s="68"/>
      <c r="I344" s="68"/>
      <c r="J344" s="68"/>
      <c r="K344" s="68"/>
      <c r="L344" s="45"/>
      <c r="M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</row>
  </sheetData>
  <sheetProtection sheet="1" autoFilter="0" formatColumns="0" formatRows="0" objects="1" scenarios="1" spinCount="100000" saltValue="M7U2JOSlfWmvfUlYscqG3/44pqA0THym0vX29MU9rDKEegVVfdR93lrQOUcdPCSczcJA8VF5BnICF3VQDsWInQ==" hashValue="3XDu3AyjjhGq7EQgz30+01XNWKrAD5DniD/0lUwwa/7drquEzUP+A50ordoxL6v91mkzI6lejmBBMz74ZZoKIA==" algorithmName="SHA-512" password="CC35"/>
  <autoFilter ref="C124:K34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Světlá nad Sázavou, ul. Čapkova I. etapa - rekonstrukce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27.11.2023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ROUND((SUM(BE125:BE242)),  2)</f>
        <v>0</v>
      </c>
      <c r="G33" s="39"/>
      <c r="H33" s="39"/>
      <c r="I33" s="156">
        <v>0.20999999999999999</v>
      </c>
      <c r="J33" s="155">
        <f>ROUND(((SUM(BE125:BE242))*I33),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ROUND((SUM(BF125:BF242)),  2)</f>
        <v>0</v>
      </c>
      <c r="G34" s="39"/>
      <c r="H34" s="39"/>
      <c r="I34" s="156">
        <v>0.14999999999999999</v>
      </c>
      <c r="J34" s="155">
        <f>ROUND(((SUM(BF125:BF242))*I34),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ROUND((SUM(BG125:BG242)),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ROUND((SUM(BH125:BH242)),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ROUND((SUM(BI125:BI242)),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Světlá nad Sázavou, ul. Čapkova I. etapa - rekonstrukce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03 - Propoj stávajícího vodovdu a kanalizace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27.11.2023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459</v>
      </c>
      <c r="E99" s="189"/>
      <c r="F99" s="189"/>
      <c r="G99" s="189"/>
      <c r="H99" s="189"/>
      <c r="I99" s="189"/>
      <c r="J99" s="190">
        <f>J201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J208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460</v>
      </c>
      <c r="E101" s="189"/>
      <c r="F101" s="189"/>
      <c r="G101" s="189"/>
      <c r="H101" s="189"/>
      <c r="I101" s="189"/>
      <c r="J101" s="190">
        <f>J215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105</v>
      </c>
      <c r="E102" s="189"/>
      <c r="F102" s="189"/>
      <c r="G102" s="189"/>
      <c r="H102" s="189"/>
      <c r="I102" s="189"/>
      <c r="J102" s="190">
        <f>J221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633</v>
      </c>
      <c r="E103" s="189"/>
      <c r="F103" s="189"/>
      <c r="G103" s="189"/>
      <c r="H103" s="189"/>
      <c r="I103" s="189"/>
      <c r="J103" s="190">
        <f>J233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461</v>
      </c>
      <c r="E104" s="189"/>
      <c r="F104" s="189"/>
      <c r="G104" s="189"/>
      <c r="H104" s="189"/>
      <c r="I104" s="189"/>
      <c r="J104" s="190">
        <f>J238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J241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107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75" t="str">
        <f>E7</f>
        <v>Světlá nad Sázavou, ul. Čapkova I. etapa - rekonstrukce vodovodu a kanalizace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94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03 - Propoj stávajícího vodovdu a kanalizace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 xml:space="preserve"> </v>
      </c>
      <c r="G119" s="41"/>
      <c r="H119" s="41"/>
      <c r="I119" s="33" t="s">
        <v>22</v>
      </c>
      <c r="J119" s="80" t="str">
        <f>IF(J12="","",J12)</f>
        <v>27.11.2023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 xml:space="preserve"> </v>
      </c>
      <c r="G121" s="41"/>
      <c r="H121" s="41"/>
      <c r="I121" s="33" t="s">
        <v>29</v>
      </c>
      <c r="J121" s="37" t="str">
        <f>E21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IF(E18="","",E18)</f>
        <v>Vyplň údaj</v>
      </c>
      <c r="G122" s="41"/>
      <c r="H122" s="41"/>
      <c r="I122" s="33" t="s">
        <v>31</v>
      </c>
      <c r="J122" s="37" t="str">
        <f>E24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108</v>
      </c>
      <c r="D124" s="195" t="s">
        <v>58</v>
      </c>
      <c r="E124" s="195" t="s">
        <v>54</v>
      </c>
      <c r="F124" s="195" t="s">
        <v>55</v>
      </c>
      <c r="G124" s="195" t="s">
        <v>109</v>
      </c>
      <c r="H124" s="195" t="s">
        <v>110</v>
      </c>
      <c r="I124" s="195" t="s">
        <v>111</v>
      </c>
      <c r="J124" s="195" t="s">
        <v>98</v>
      </c>
      <c r="K124" s="196" t="s">
        <v>112</v>
      </c>
      <c r="L124" s="197"/>
      <c r="M124" s="101" t="s">
        <v>1</v>
      </c>
      <c r="N124" s="102" t="s">
        <v>37</v>
      </c>
      <c r="O124" s="102" t="s">
        <v>113</v>
      </c>
      <c r="P124" s="102" t="s">
        <v>114</v>
      </c>
      <c r="Q124" s="102" t="s">
        <v>115</v>
      </c>
      <c r="R124" s="102" t="s">
        <v>116</v>
      </c>
      <c r="S124" s="102" t="s">
        <v>117</v>
      </c>
      <c r="T124" s="103" t="s">
        <v>118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119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1.4563280000000003</v>
      </c>
      <c r="S125" s="105"/>
      <c r="T125" s="201">
        <f>T126</f>
        <v>22.129999999999999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72</v>
      </c>
      <c r="AU125" s="18" t="s">
        <v>100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72</v>
      </c>
      <c r="E126" s="206" t="s">
        <v>120</v>
      </c>
      <c r="F126" s="206" t="s">
        <v>121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P127+P201+P208+P215+P221+P233+P238+P241</f>
        <v>0</v>
      </c>
      <c r="Q126" s="211"/>
      <c r="R126" s="212">
        <f>R127+R201+R208+R215+R221+R233+R238+R241</f>
        <v>1.4563280000000003</v>
      </c>
      <c r="S126" s="211"/>
      <c r="T126" s="213">
        <f>T127+T201+T208+T215+T221+T233+T238+T241</f>
        <v>22.129999999999999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72</v>
      </c>
      <c r="AU126" s="215" t="s">
        <v>73</v>
      </c>
      <c r="AY126" s="214" t="s">
        <v>122</v>
      </c>
      <c r="BK126" s="216">
        <f>BK127+BK201+BK208+BK215+BK221+BK233+BK238+BK241</f>
        <v>0</v>
      </c>
    </row>
    <row r="127" s="12" customFormat="1" ht="22.8" customHeight="1">
      <c r="A127" s="12"/>
      <c r="B127" s="203"/>
      <c r="C127" s="204"/>
      <c r="D127" s="205" t="s">
        <v>72</v>
      </c>
      <c r="E127" s="217" t="s">
        <v>81</v>
      </c>
      <c r="F127" s="217" t="s">
        <v>123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SUM(P128:P200)</f>
        <v>0</v>
      </c>
      <c r="Q127" s="211"/>
      <c r="R127" s="212">
        <f>SUM(R128:R200)</f>
        <v>0.36650800000000006</v>
      </c>
      <c r="S127" s="211"/>
      <c r="T127" s="213">
        <f>SUM(T128:T200)</f>
        <v>19.93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81</v>
      </c>
      <c r="AT127" s="215" t="s">
        <v>72</v>
      </c>
      <c r="AU127" s="215" t="s">
        <v>81</v>
      </c>
      <c r="AY127" s="214" t="s">
        <v>122</v>
      </c>
      <c r="BK127" s="216">
        <f>SUM(BK128:BK200)</f>
        <v>0</v>
      </c>
    </row>
    <row r="128" s="2" customFormat="1" ht="24.15" customHeight="1">
      <c r="A128" s="39"/>
      <c r="B128" s="40"/>
      <c r="C128" s="219" t="s">
        <v>81</v>
      </c>
      <c r="D128" s="219" t="s">
        <v>124</v>
      </c>
      <c r="E128" s="220" t="s">
        <v>634</v>
      </c>
      <c r="F128" s="221" t="s">
        <v>635</v>
      </c>
      <c r="G128" s="222" t="s">
        <v>194</v>
      </c>
      <c r="H128" s="223">
        <v>84</v>
      </c>
      <c r="I128" s="224"/>
      <c r="J128" s="225">
        <f>ROUND(I128*H128,2)</f>
        <v>0</v>
      </c>
      <c r="K128" s="221" t="s">
        <v>138</v>
      </c>
      <c r="L128" s="45"/>
      <c r="M128" s="226" t="s">
        <v>1</v>
      </c>
      <c r="N128" s="227" t="s">
        <v>38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0.22</v>
      </c>
      <c r="T128" s="229">
        <f>S128*H128</f>
        <v>18.48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128</v>
      </c>
      <c r="AT128" s="230" t="s">
        <v>124</v>
      </c>
      <c r="AU128" s="230" t="s">
        <v>83</v>
      </c>
      <c r="AY128" s="18" t="s">
        <v>122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81</v>
      </c>
      <c r="BK128" s="231">
        <f>ROUND(I128*H128,2)</f>
        <v>0</v>
      </c>
      <c r="BL128" s="18" t="s">
        <v>128</v>
      </c>
      <c r="BM128" s="230" t="s">
        <v>636</v>
      </c>
    </row>
    <row r="129" s="13" customFormat="1">
      <c r="A129" s="13"/>
      <c r="B129" s="232"/>
      <c r="C129" s="233"/>
      <c r="D129" s="234" t="s">
        <v>130</v>
      </c>
      <c r="E129" s="235" t="s">
        <v>1</v>
      </c>
      <c r="F129" s="236" t="s">
        <v>637</v>
      </c>
      <c r="G129" s="233"/>
      <c r="H129" s="237">
        <v>84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83</v>
      </c>
      <c r="AV129" s="13" t="s">
        <v>83</v>
      </c>
      <c r="AW129" s="13" t="s">
        <v>30</v>
      </c>
      <c r="AX129" s="13" t="s">
        <v>81</v>
      </c>
      <c r="AY129" s="243" t="s">
        <v>122</v>
      </c>
    </row>
    <row r="130" s="2" customFormat="1" ht="16.5" customHeight="1">
      <c r="A130" s="39"/>
      <c r="B130" s="40"/>
      <c r="C130" s="219" t="s">
        <v>83</v>
      </c>
      <c r="D130" s="219" t="s">
        <v>124</v>
      </c>
      <c r="E130" s="220" t="s">
        <v>638</v>
      </c>
      <c r="F130" s="221" t="s">
        <v>639</v>
      </c>
      <c r="G130" s="222" t="s">
        <v>127</v>
      </c>
      <c r="H130" s="223">
        <v>5</v>
      </c>
      <c r="I130" s="224"/>
      <c r="J130" s="225">
        <f>ROUND(I130*H130,2)</f>
        <v>0</v>
      </c>
      <c r="K130" s="221" t="s">
        <v>138</v>
      </c>
      <c r="L130" s="45"/>
      <c r="M130" s="226" t="s">
        <v>1</v>
      </c>
      <c r="N130" s="227" t="s">
        <v>38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0.28999999999999998</v>
      </c>
      <c r="T130" s="229">
        <f>S130*H130</f>
        <v>1.45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128</v>
      </c>
      <c r="AT130" s="230" t="s">
        <v>124</v>
      </c>
      <c r="AU130" s="230" t="s">
        <v>83</v>
      </c>
      <c r="AY130" s="18" t="s">
        <v>122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81</v>
      </c>
      <c r="BK130" s="231">
        <f>ROUND(I130*H130,2)</f>
        <v>0</v>
      </c>
      <c r="BL130" s="18" t="s">
        <v>128</v>
      </c>
      <c r="BM130" s="230" t="s">
        <v>640</v>
      </c>
    </row>
    <row r="131" s="2" customFormat="1" ht="24.15" customHeight="1">
      <c r="A131" s="39"/>
      <c r="B131" s="40"/>
      <c r="C131" s="219" t="s">
        <v>149</v>
      </c>
      <c r="D131" s="219" t="s">
        <v>124</v>
      </c>
      <c r="E131" s="220" t="s">
        <v>466</v>
      </c>
      <c r="F131" s="221" t="s">
        <v>467</v>
      </c>
      <c r="G131" s="222" t="s">
        <v>127</v>
      </c>
      <c r="H131" s="223">
        <v>10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38</v>
      </c>
      <c r="O131" s="92"/>
      <c r="P131" s="228">
        <f>O131*H131</f>
        <v>0</v>
      </c>
      <c r="Q131" s="228">
        <v>0.017500000000000002</v>
      </c>
      <c r="R131" s="228">
        <f>Q131*H131</f>
        <v>0.17500000000000002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128</v>
      </c>
      <c r="AT131" s="230" t="s">
        <v>124</v>
      </c>
      <c r="AU131" s="230" t="s">
        <v>83</v>
      </c>
      <c r="AY131" s="18" t="s">
        <v>122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81</v>
      </c>
      <c r="BK131" s="231">
        <f>ROUND(I131*H131,2)</f>
        <v>0</v>
      </c>
      <c r="BL131" s="18" t="s">
        <v>128</v>
      </c>
      <c r="BM131" s="230" t="s">
        <v>641</v>
      </c>
    </row>
    <row r="132" s="13" customFormat="1">
      <c r="A132" s="13"/>
      <c r="B132" s="232"/>
      <c r="C132" s="233"/>
      <c r="D132" s="234" t="s">
        <v>130</v>
      </c>
      <c r="E132" s="235" t="s">
        <v>1</v>
      </c>
      <c r="F132" s="236" t="s">
        <v>642</v>
      </c>
      <c r="G132" s="233"/>
      <c r="H132" s="237">
        <v>10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83</v>
      </c>
      <c r="AV132" s="13" t="s">
        <v>83</v>
      </c>
      <c r="AW132" s="13" t="s">
        <v>30</v>
      </c>
      <c r="AX132" s="13" t="s">
        <v>81</v>
      </c>
      <c r="AY132" s="243" t="s">
        <v>122</v>
      </c>
    </row>
    <row r="133" s="2" customFormat="1" ht="24.15" customHeight="1">
      <c r="A133" s="39"/>
      <c r="B133" s="40"/>
      <c r="C133" s="219" t="s">
        <v>128</v>
      </c>
      <c r="D133" s="219" t="s">
        <v>124</v>
      </c>
      <c r="E133" s="220" t="s">
        <v>136</v>
      </c>
      <c r="F133" s="221" t="s">
        <v>137</v>
      </c>
      <c r="G133" s="222" t="s">
        <v>127</v>
      </c>
      <c r="H133" s="223">
        <v>2</v>
      </c>
      <c r="I133" s="224"/>
      <c r="J133" s="225">
        <f>ROUND(I133*H133,2)</f>
        <v>0</v>
      </c>
      <c r="K133" s="221" t="s">
        <v>138</v>
      </c>
      <c r="L133" s="45"/>
      <c r="M133" s="226" t="s">
        <v>1</v>
      </c>
      <c r="N133" s="227" t="s">
        <v>38</v>
      </c>
      <c r="O133" s="92"/>
      <c r="P133" s="228">
        <f>O133*H133</f>
        <v>0</v>
      </c>
      <c r="Q133" s="228">
        <v>0.0086800000000000002</v>
      </c>
      <c r="R133" s="228">
        <f>Q133*H133</f>
        <v>0.01736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128</v>
      </c>
      <c r="AT133" s="230" t="s">
        <v>124</v>
      </c>
      <c r="AU133" s="230" t="s">
        <v>83</v>
      </c>
      <c r="AY133" s="18" t="s">
        <v>122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81</v>
      </c>
      <c r="BK133" s="231">
        <f>ROUND(I133*H133,2)</f>
        <v>0</v>
      </c>
      <c r="BL133" s="18" t="s">
        <v>128</v>
      </c>
      <c r="BM133" s="230" t="s">
        <v>643</v>
      </c>
    </row>
    <row r="134" s="15" customFormat="1">
      <c r="A134" s="15"/>
      <c r="B134" s="255"/>
      <c r="C134" s="256"/>
      <c r="D134" s="234" t="s">
        <v>130</v>
      </c>
      <c r="E134" s="257" t="s">
        <v>1</v>
      </c>
      <c r="F134" s="258" t="s">
        <v>644</v>
      </c>
      <c r="G134" s="256"/>
      <c r="H134" s="257" t="s">
        <v>1</v>
      </c>
      <c r="I134" s="259"/>
      <c r="J134" s="256"/>
      <c r="K134" s="256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130</v>
      </c>
      <c r="AU134" s="264" t="s">
        <v>83</v>
      </c>
      <c r="AV134" s="15" t="s">
        <v>81</v>
      </c>
      <c r="AW134" s="15" t="s">
        <v>30</v>
      </c>
      <c r="AX134" s="15" t="s">
        <v>73</v>
      </c>
      <c r="AY134" s="264" t="s">
        <v>122</v>
      </c>
    </row>
    <row r="135" s="13" customFormat="1">
      <c r="A135" s="13"/>
      <c r="B135" s="232"/>
      <c r="C135" s="233"/>
      <c r="D135" s="234" t="s">
        <v>130</v>
      </c>
      <c r="E135" s="235" t="s">
        <v>1</v>
      </c>
      <c r="F135" s="236" t="s">
        <v>645</v>
      </c>
      <c r="G135" s="233"/>
      <c r="H135" s="237">
        <v>2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130</v>
      </c>
      <c r="AU135" s="243" t="s">
        <v>83</v>
      </c>
      <c r="AV135" s="13" t="s">
        <v>83</v>
      </c>
      <c r="AW135" s="13" t="s">
        <v>30</v>
      </c>
      <c r="AX135" s="13" t="s">
        <v>81</v>
      </c>
      <c r="AY135" s="243" t="s">
        <v>122</v>
      </c>
    </row>
    <row r="136" s="2" customFormat="1" ht="24.15" customHeight="1">
      <c r="A136" s="39"/>
      <c r="B136" s="40"/>
      <c r="C136" s="219" t="s">
        <v>168</v>
      </c>
      <c r="D136" s="219" t="s">
        <v>124</v>
      </c>
      <c r="E136" s="220" t="s">
        <v>150</v>
      </c>
      <c r="F136" s="221" t="s">
        <v>151</v>
      </c>
      <c r="G136" s="222" t="s">
        <v>127</v>
      </c>
      <c r="H136" s="223">
        <v>2</v>
      </c>
      <c r="I136" s="224"/>
      <c r="J136" s="225">
        <f>ROUND(I136*H136,2)</f>
        <v>0</v>
      </c>
      <c r="K136" s="221" t="s">
        <v>138</v>
      </c>
      <c r="L136" s="45"/>
      <c r="M136" s="226" t="s">
        <v>1</v>
      </c>
      <c r="N136" s="227" t="s">
        <v>38</v>
      </c>
      <c r="O136" s="92"/>
      <c r="P136" s="228">
        <f>O136*H136</f>
        <v>0</v>
      </c>
      <c r="Q136" s="228">
        <v>0.06053</v>
      </c>
      <c r="R136" s="228">
        <f>Q136*H136</f>
        <v>0.12106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128</v>
      </c>
      <c r="AT136" s="230" t="s">
        <v>124</v>
      </c>
      <c r="AU136" s="230" t="s">
        <v>83</v>
      </c>
      <c r="AY136" s="18" t="s">
        <v>122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81</v>
      </c>
      <c r="BK136" s="231">
        <f>ROUND(I136*H136,2)</f>
        <v>0</v>
      </c>
      <c r="BL136" s="18" t="s">
        <v>128</v>
      </c>
      <c r="BM136" s="230" t="s">
        <v>646</v>
      </c>
    </row>
    <row r="137" s="15" customFormat="1">
      <c r="A137" s="15"/>
      <c r="B137" s="255"/>
      <c r="C137" s="256"/>
      <c r="D137" s="234" t="s">
        <v>130</v>
      </c>
      <c r="E137" s="257" t="s">
        <v>1</v>
      </c>
      <c r="F137" s="258" t="s">
        <v>644</v>
      </c>
      <c r="G137" s="256"/>
      <c r="H137" s="257" t="s">
        <v>1</v>
      </c>
      <c r="I137" s="259"/>
      <c r="J137" s="256"/>
      <c r="K137" s="256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130</v>
      </c>
      <c r="AU137" s="264" t="s">
        <v>83</v>
      </c>
      <c r="AV137" s="15" t="s">
        <v>81</v>
      </c>
      <c r="AW137" s="15" t="s">
        <v>30</v>
      </c>
      <c r="AX137" s="15" t="s">
        <v>73</v>
      </c>
      <c r="AY137" s="264" t="s">
        <v>122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83</v>
      </c>
      <c r="G138" s="233"/>
      <c r="H138" s="237">
        <v>2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81</v>
      </c>
      <c r="AY138" s="243" t="s">
        <v>122</v>
      </c>
    </row>
    <row r="139" s="2" customFormat="1" ht="33" customHeight="1">
      <c r="A139" s="39"/>
      <c r="B139" s="40"/>
      <c r="C139" s="219" t="s">
        <v>173</v>
      </c>
      <c r="D139" s="219" t="s">
        <v>124</v>
      </c>
      <c r="E139" s="220" t="s">
        <v>156</v>
      </c>
      <c r="F139" s="221" t="s">
        <v>157</v>
      </c>
      <c r="G139" s="222" t="s">
        <v>158</v>
      </c>
      <c r="H139" s="223">
        <v>13.356</v>
      </c>
      <c r="I139" s="224"/>
      <c r="J139" s="225">
        <f>ROUND(I139*H139,2)</f>
        <v>0</v>
      </c>
      <c r="K139" s="221" t="s">
        <v>138</v>
      </c>
      <c r="L139" s="45"/>
      <c r="M139" s="226" t="s">
        <v>1</v>
      </c>
      <c r="N139" s="227" t="s">
        <v>38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128</v>
      </c>
      <c r="AT139" s="230" t="s">
        <v>124</v>
      </c>
      <c r="AU139" s="230" t="s">
        <v>83</v>
      </c>
      <c r="AY139" s="18" t="s">
        <v>122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81</v>
      </c>
      <c r="BK139" s="231">
        <f>ROUND(I139*H139,2)</f>
        <v>0</v>
      </c>
      <c r="BL139" s="18" t="s">
        <v>128</v>
      </c>
      <c r="BM139" s="230" t="s">
        <v>647</v>
      </c>
    </row>
    <row r="140" s="15" customFormat="1">
      <c r="A140" s="15"/>
      <c r="B140" s="255"/>
      <c r="C140" s="256"/>
      <c r="D140" s="234" t="s">
        <v>130</v>
      </c>
      <c r="E140" s="257" t="s">
        <v>1</v>
      </c>
      <c r="F140" s="258" t="s">
        <v>648</v>
      </c>
      <c r="G140" s="256"/>
      <c r="H140" s="257" t="s">
        <v>1</v>
      </c>
      <c r="I140" s="259"/>
      <c r="J140" s="256"/>
      <c r="K140" s="256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130</v>
      </c>
      <c r="AU140" s="264" t="s">
        <v>83</v>
      </c>
      <c r="AV140" s="15" t="s">
        <v>81</v>
      </c>
      <c r="AW140" s="15" t="s">
        <v>30</v>
      </c>
      <c r="AX140" s="15" t="s">
        <v>73</v>
      </c>
      <c r="AY140" s="264" t="s">
        <v>122</v>
      </c>
    </row>
    <row r="141" s="13" customFormat="1">
      <c r="A141" s="13"/>
      <c r="B141" s="232"/>
      <c r="C141" s="233"/>
      <c r="D141" s="234" t="s">
        <v>130</v>
      </c>
      <c r="E141" s="235" t="s">
        <v>1</v>
      </c>
      <c r="F141" s="236" t="s">
        <v>649</v>
      </c>
      <c r="G141" s="233"/>
      <c r="H141" s="237">
        <v>33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130</v>
      </c>
      <c r="AU141" s="243" t="s">
        <v>83</v>
      </c>
      <c r="AV141" s="13" t="s">
        <v>83</v>
      </c>
      <c r="AW141" s="13" t="s">
        <v>30</v>
      </c>
      <c r="AX141" s="13" t="s">
        <v>73</v>
      </c>
      <c r="AY141" s="243" t="s">
        <v>122</v>
      </c>
    </row>
    <row r="142" s="15" customFormat="1">
      <c r="A142" s="15"/>
      <c r="B142" s="255"/>
      <c r="C142" s="256"/>
      <c r="D142" s="234" t="s">
        <v>130</v>
      </c>
      <c r="E142" s="257" t="s">
        <v>1</v>
      </c>
      <c r="F142" s="258" t="s">
        <v>644</v>
      </c>
      <c r="G142" s="256"/>
      <c r="H142" s="257" t="s">
        <v>1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4" t="s">
        <v>130</v>
      </c>
      <c r="AU142" s="264" t="s">
        <v>83</v>
      </c>
      <c r="AV142" s="15" t="s">
        <v>81</v>
      </c>
      <c r="AW142" s="15" t="s">
        <v>30</v>
      </c>
      <c r="AX142" s="15" t="s">
        <v>73</v>
      </c>
      <c r="AY142" s="264" t="s">
        <v>122</v>
      </c>
    </row>
    <row r="143" s="13" customFormat="1">
      <c r="A143" s="13"/>
      <c r="B143" s="232"/>
      <c r="C143" s="233"/>
      <c r="D143" s="234" t="s">
        <v>130</v>
      </c>
      <c r="E143" s="235" t="s">
        <v>1</v>
      </c>
      <c r="F143" s="236" t="s">
        <v>650</v>
      </c>
      <c r="G143" s="233"/>
      <c r="H143" s="237">
        <v>11.52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130</v>
      </c>
      <c r="AU143" s="243" t="s">
        <v>83</v>
      </c>
      <c r="AV143" s="13" t="s">
        <v>83</v>
      </c>
      <c r="AW143" s="13" t="s">
        <v>30</v>
      </c>
      <c r="AX143" s="13" t="s">
        <v>73</v>
      </c>
      <c r="AY143" s="243" t="s">
        <v>122</v>
      </c>
    </row>
    <row r="144" s="16" customFormat="1">
      <c r="A144" s="16"/>
      <c r="B144" s="265"/>
      <c r="C144" s="266"/>
      <c r="D144" s="234" t="s">
        <v>130</v>
      </c>
      <c r="E144" s="267" t="s">
        <v>1</v>
      </c>
      <c r="F144" s="268" t="s">
        <v>166</v>
      </c>
      <c r="G144" s="266"/>
      <c r="H144" s="269">
        <v>44.519999999999996</v>
      </c>
      <c r="I144" s="270"/>
      <c r="J144" s="266"/>
      <c r="K144" s="266"/>
      <c r="L144" s="271"/>
      <c r="M144" s="272"/>
      <c r="N144" s="273"/>
      <c r="O144" s="273"/>
      <c r="P144" s="273"/>
      <c r="Q144" s="273"/>
      <c r="R144" s="273"/>
      <c r="S144" s="273"/>
      <c r="T144" s="274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75" t="s">
        <v>130</v>
      </c>
      <c r="AU144" s="275" t="s">
        <v>83</v>
      </c>
      <c r="AV144" s="16" t="s">
        <v>149</v>
      </c>
      <c r="AW144" s="16" t="s">
        <v>30</v>
      </c>
      <c r="AX144" s="16" t="s">
        <v>73</v>
      </c>
      <c r="AY144" s="275" t="s">
        <v>122</v>
      </c>
    </row>
    <row r="145" s="13" customFormat="1">
      <c r="A145" s="13"/>
      <c r="B145" s="232"/>
      <c r="C145" s="233"/>
      <c r="D145" s="234" t="s">
        <v>130</v>
      </c>
      <c r="E145" s="235" t="s">
        <v>1</v>
      </c>
      <c r="F145" s="236" t="s">
        <v>651</v>
      </c>
      <c r="G145" s="233"/>
      <c r="H145" s="237">
        <v>13.356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83</v>
      </c>
      <c r="AV145" s="13" t="s">
        <v>83</v>
      </c>
      <c r="AW145" s="13" t="s">
        <v>30</v>
      </c>
      <c r="AX145" s="13" t="s">
        <v>81</v>
      </c>
      <c r="AY145" s="243" t="s">
        <v>122</v>
      </c>
    </row>
    <row r="146" s="2" customFormat="1" ht="33" customHeight="1">
      <c r="A146" s="39"/>
      <c r="B146" s="40"/>
      <c r="C146" s="219" t="s">
        <v>178</v>
      </c>
      <c r="D146" s="219" t="s">
        <v>124</v>
      </c>
      <c r="E146" s="220" t="s">
        <v>169</v>
      </c>
      <c r="F146" s="221" t="s">
        <v>170</v>
      </c>
      <c r="G146" s="222" t="s">
        <v>158</v>
      </c>
      <c r="H146" s="223">
        <v>26.712</v>
      </c>
      <c r="I146" s="224"/>
      <c r="J146" s="225">
        <f>ROUND(I146*H146,2)</f>
        <v>0</v>
      </c>
      <c r="K146" s="221" t="s">
        <v>138</v>
      </c>
      <c r="L146" s="45"/>
      <c r="M146" s="226" t="s">
        <v>1</v>
      </c>
      <c r="N146" s="227" t="s">
        <v>38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128</v>
      </c>
      <c r="AT146" s="230" t="s">
        <v>124</v>
      </c>
      <c r="AU146" s="230" t="s">
        <v>83</v>
      </c>
      <c r="AY146" s="18" t="s">
        <v>122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81</v>
      </c>
      <c r="BK146" s="231">
        <f>ROUND(I146*H146,2)</f>
        <v>0</v>
      </c>
      <c r="BL146" s="18" t="s">
        <v>128</v>
      </c>
      <c r="BM146" s="230" t="s">
        <v>652</v>
      </c>
    </row>
    <row r="147" s="15" customFormat="1">
      <c r="A147" s="15"/>
      <c r="B147" s="255"/>
      <c r="C147" s="256"/>
      <c r="D147" s="234" t="s">
        <v>130</v>
      </c>
      <c r="E147" s="257" t="s">
        <v>1</v>
      </c>
      <c r="F147" s="258" t="s">
        <v>648</v>
      </c>
      <c r="G147" s="256"/>
      <c r="H147" s="257" t="s">
        <v>1</v>
      </c>
      <c r="I147" s="259"/>
      <c r="J147" s="256"/>
      <c r="K147" s="256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130</v>
      </c>
      <c r="AU147" s="264" t="s">
        <v>83</v>
      </c>
      <c r="AV147" s="15" t="s">
        <v>81</v>
      </c>
      <c r="AW147" s="15" t="s">
        <v>30</v>
      </c>
      <c r="AX147" s="15" t="s">
        <v>73</v>
      </c>
      <c r="AY147" s="264" t="s">
        <v>122</v>
      </c>
    </row>
    <row r="148" s="13" customFormat="1">
      <c r="A148" s="13"/>
      <c r="B148" s="232"/>
      <c r="C148" s="233"/>
      <c r="D148" s="234" t="s">
        <v>130</v>
      </c>
      <c r="E148" s="235" t="s">
        <v>1</v>
      </c>
      <c r="F148" s="236" t="s">
        <v>649</v>
      </c>
      <c r="G148" s="233"/>
      <c r="H148" s="237">
        <v>33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130</v>
      </c>
      <c r="AU148" s="243" t="s">
        <v>83</v>
      </c>
      <c r="AV148" s="13" t="s">
        <v>83</v>
      </c>
      <c r="AW148" s="13" t="s">
        <v>30</v>
      </c>
      <c r="AX148" s="13" t="s">
        <v>73</v>
      </c>
      <c r="AY148" s="243" t="s">
        <v>122</v>
      </c>
    </row>
    <row r="149" s="15" customFormat="1">
      <c r="A149" s="15"/>
      <c r="B149" s="255"/>
      <c r="C149" s="256"/>
      <c r="D149" s="234" t="s">
        <v>130</v>
      </c>
      <c r="E149" s="257" t="s">
        <v>1</v>
      </c>
      <c r="F149" s="258" t="s">
        <v>644</v>
      </c>
      <c r="G149" s="256"/>
      <c r="H149" s="257" t="s">
        <v>1</v>
      </c>
      <c r="I149" s="259"/>
      <c r="J149" s="256"/>
      <c r="K149" s="256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130</v>
      </c>
      <c r="AU149" s="264" t="s">
        <v>83</v>
      </c>
      <c r="AV149" s="15" t="s">
        <v>81</v>
      </c>
      <c r="AW149" s="15" t="s">
        <v>30</v>
      </c>
      <c r="AX149" s="15" t="s">
        <v>73</v>
      </c>
      <c r="AY149" s="264" t="s">
        <v>122</v>
      </c>
    </row>
    <row r="150" s="13" customFormat="1">
      <c r="A150" s="13"/>
      <c r="B150" s="232"/>
      <c r="C150" s="233"/>
      <c r="D150" s="234" t="s">
        <v>130</v>
      </c>
      <c r="E150" s="235" t="s">
        <v>1</v>
      </c>
      <c r="F150" s="236" t="s">
        <v>650</v>
      </c>
      <c r="G150" s="233"/>
      <c r="H150" s="237">
        <v>11.52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130</v>
      </c>
      <c r="AU150" s="243" t="s">
        <v>83</v>
      </c>
      <c r="AV150" s="13" t="s">
        <v>83</v>
      </c>
      <c r="AW150" s="13" t="s">
        <v>30</v>
      </c>
      <c r="AX150" s="13" t="s">
        <v>73</v>
      </c>
      <c r="AY150" s="243" t="s">
        <v>122</v>
      </c>
    </row>
    <row r="151" s="16" customFormat="1">
      <c r="A151" s="16"/>
      <c r="B151" s="265"/>
      <c r="C151" s="266"/>
      <c r="D151" s="234" t="s">
        <v>130</v>
      </c>
      <c r="E151" s="267" t="s">
        <v>1</v>
      </c>
      <c r="F151" s="268" t="s">
        <v>166</v>
      </c>
      <c r="G151" s="266"/>
      <c r="H151" s="269">
        <v>44.519999999999996</v>
      </c>
      <c r="I151" s="270"/>
      <c r="J151" s="266"/>
      <c r="K151" s="266"/>
      <c r="L151" s="271"/>
      <c r="M151" s="272"/>
      <c r="N151" s="273"/>
      <c r="O151" s="273"/>
      <c r="P151" s="273"/>
      <c r="Q151" s="273"/>
      <c r="R151" s="273"/>
      <c r="S151" s="273"/>
      <c r="T151" s="274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75" t="s">
        <v>130</v>
      </c>
      <c r="AU151" s="275" t="s">
        <v>83</v>
      </c>
      <c r="AV151" s="16" t="s">
        <v>149</v>
      </c>
      <c r="AW151" s="16" t="s">
        <v>30</v>
      </c>
      <c r="AX151" s="16" t="s">
        <v>73</v>
      </c>
      <c r="AY151" s="275" t="s">
        <v>122</v>
      </c>
    </row>
    <row r="152" s="13" customFormat="1">
      <c r="A152" s="13"/>
      <c r="B152" s="232"/>
      <c r="C152" s="233"/>
      <c r="D152" s="234" t="s">
        <v>130</v>
      </c>
      <c r="E152" s="235" t="s">
        <v>1</v>
      </c>
      <c r="F152" s="236" t="s">
        <v>653</v>
      </c>
      <c r="G152" s="233"/>
      <c r="H152" s="237">
        <v>26.712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83</v>
      </c>
      <c r="AV152" s="13" t="s">
        <v>83</v>
      </c>
      <c r="AW152" s="13" t="s">
        <v>30</v>
      </c>
      <c r="AX152" s="13" t="s">
        <v>81</v>
      </c>
      <c r="AY152" s="243" t="s">
        <v>122</v>
      </c>
    </row>
    <row r="153" s="2" customFormat="1" ht="33" customHeight="1">
      <c r="A153" s="39"/>
      <c r="B153" s="40"/>
      <c r="C153" s="219" t="s">
        <v>187</v>
      </c>
      <c r="D153" s="219" t="s">
        <v>124</v>
      </c>
      <c r="E153" s="220" t="s">
        <v>174</v>
      </c>
      <c r="F153" s="221" t="s">
        <v>175</v>
      </c>
      <c r="G153" s="222" t="s">
        <v>158</v>
      </c>
      <c r="H153" s="223">
        <v>4.452</v>
      </c>
      <c r="I153" s="224"/>
      <c r="J153" s="225">
        <f>ROUND(I153*H153,2)</f>
        <v>0</v>
      </c>
      <c r="K153" s="221" t="s">
        <v>138</v>
      </c>
      <c r="L153" s="45"/>
      <c r="M153" s="226" t="s">
        <v>1</v>
      </c>
      <c r="N153" s="227" t="s">
        <v>38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128</v>
      </c>
      <c r="AT153" s="230" t="s">
        <v>124</v>
      </c>
      <c r="AU153" s="230" t="s">
        <v>83</v>
      </c>
      <c r="AY153" s="18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81</v>
      </c>
      <c r="BK153" s="231">
        <f>ROUND(I153*H153,2)</f>
        <v>0</v>
      </c>
      <c r="BL153" s="18" t="s">
        <v>128</v>
      </c>
      <c r="BM153" s="230" t="s">
        <v>654</v>
      </c>
    </row>
    <row r="154" s="15" customFormat="1">
      <c r="A154" s="15"/>
      <c r="B154" s="255"/>
      <c r="C154" s="256"/>
      <c r="D154" s="234" t="s">
        <v>130</v>
      </c>
      <c r="E154" s="257" t="s">
        <v>1</v>
      </c>
      <c r="F154" s="258" t="s">
        <v>648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130</v>
      </c>
      <c r="AU154" s="264" t="s">
        <v>83</v>
      </c>
      <c r="AV154" s="15" t="s">
        <v>81</v>
      </c>
      <c r="AW154" s="15" t="s">
        <v>30</v>
      </c>
      <c r="AX154" s="15" t="s">
        <v>73</v>
      </c>
      <c r="AY154" s="264" t="s">
        <v>122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649</v>
      </c>
      <c r="G155" s="233"/>
      <c r="H155" s="237">
        <v>33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73</v>
      </c>
      <c r="AY155" s="243" t="s">
        <v>122</v>
      </c>
    </row>
    <row r="156" s="15" customFormat="1">
      <c r="A156" s="15"/>
      <c r="B156" s="255"/>
      <c r="C156" s="256"/>
      <c r="D156" s="234" t="s">
        <v>130</v>
      </c>
      <c r="E156" s="257" t="s">
        <v>1</v>
      </c>
      <c r="F156" s="258" t="s">
        <v>644</v>
      </c>
      <c r="G156" s="256"/>
      <c r="H156" s="257" t="s">
        <v>1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130</v>
      </c>
      <c r="AU156" s="264" t="s">
        <v>83</v>
      </c>
      <c r="AV156" s="15" t="s">
        <v>81</v>
      </c>
      <c r="AW156" s="15" t="s">
        <v>30</v>
      </c>
      <c r="AX156" s="15" t="s">
        <v>73</v>
      </c>
      <c r="AY156" s="264" t="s">
        <v>122</v>
      </c>
    </row>
    <row r="157" s="13" customFormat="1">
      <c r="A157" s="13"/>
      <c r="B157" s="232"/>
      <c r="C157" s="233"/>
      <c r="D157" s="234" t="s">
        <v>130</v>
      </c>
      <c r="E157" s="235" t="s">
        <v>1</v>
      </c>
      <c r="F157" s="236" t="s">
        <v>650</v>
      </c>
      <c r="G157" s="233"/>
      <c r="H157" s="237">
        <v>11.52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130</v>
      </c>
      <c r="AU157" s="243" t="s">
        <v>83</v>
      </c>
      <c r="AV157" s="13" t="s">
        <v>83</v>
      </c>
      <c r="AW157" s="13" t="s">
        <v>30</v>
      </c>
      <c r="AX157" s="13" t="s">
        <v>73</v>
      </c>
      <c r="AY157" s="243" t="s">
        <v>122</v>
      </c>
    </row>
    <row r="158" s="16" customFormat="1">
      <c r="A158" s="16"/>
      <c r="B158" s="265"/>
      <c r="C158" s="266"/>
      <c r="D158" s="234" t="s">
        <v>130</v>
      </c>
      <c r="E158" s="267" t="s">
        <v>1</v>
      </c>
      <c r="F158" s="268" t="s">
        <v>166</v>
      </c>
      <c r="G158" s="266"/>
      <c r="H158" s="269">
        <v>44.519999999999996</v>
      </c>
      <c r="I158" s="270"/>
      <c r="J158" s="266"/>
      <c r="K158" s="266"/>
      <c r="L158" s="271"/>
      <c r="M158" s="272"/>
      <c r="N158" s="273"/>
      <c r="O158" s="273"/>
      <c r="P158" s="273"/>
      <c r="Q158" s="273"/>
      <c r="R158" s="273"/>
      <c r="S158" s="273"/>
      <c r="T158" s="274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75" t="s">
        <v>130</v>
      </c>
      <c r="AU158" s="275" t="s">
        <v>83</v>
      </c>
      <c r="AV158" s="16" t="s">
        <v>149</v>
      </c>
      <c r="AW158" s="16" t="s">
        <v>30</v>
      </c>
      <c r="AX158" s="16" t="s">
        <v>73</v>
      </c>
      <c r="AY158" s="275" t="s">
        <v>122</v>
      </c>
    </row>
    <row r="159" s="13" customFormat="1">
      <c r="A159" s="13"/>
      <c r="B159" s="232"/>
      <c r="C159" s="233"/>
      <c r="D159" s="234" t="s">
        <v>130</v>
      </c>
      <c r="E159" s="235" t="s">
        <v>1</v>
      </c>
      <c r="F159" s="236" t="s">
        <v>655</v>
      </c>
      <c r="G159" s="233"/>
      <c r="H159" s="237">
        <v>4.452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130</v>
      </c>
      <c r="AU159" s="243" t="s">
        <v>83</v>
      </c>
      <c r="AV159" s="13" t="s">
        <v>83</v>
      </c>
      <c r="AW159" s="13" t="s">
        <v>30</v>
      </c>
      <c r="AX159" s="13" t="s">
        <v>81</v>
      </c>
      <c r="AY159" s="243" t="s">
        <v>122</v>
      </c>
    </row>
    <row r="160" s="2" customFormat="1" ht="24.15" customHeight="1">
      <c r="A160" s="39"/>
      <c r="B160" s="40"/>
      <c r="C160" s="219" t="s">
        <v>191</v>
      </c>
      <c r="D160" s="219" t="s">
        <v>124</v>
      </c>
      <c r="E160" s="220" t="s">
        <v>179</v>
      </c>
      <c r="F160" s="221" t="s">
        <v>180</v>
      </c>
      <c r="G160" s="222" t="s">
        <v>158</v>
      </c>
      <c r="H160" s="223">
        <v>3.8399999999999999</v>
      </c>
      <c r="I160" s="224"/>
      <c r="J160" s="225">
        <f>ROUND(I160*H160,2)</f>
        <v>0</v>
      </c>
      <c r="K160" s="221" t="s">
        <v>138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128</v>
      </c>
      <c r="AT160" s="230" t="s">
        <v>124</v>
      </c>
      <c r="AU160" s="230" t="s">
        <v>83</v>
      </c>
      <c r="AY160" s="18" t="s">
        <v>122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81</v>
      </c>
      <c r="BK160" s="231">
        <f>ROUND(I160*H160,2)</f>
        <v>0</v>
      </c>
      <c r="BL160" s="18" t="s">
        <v>128</v>
      </c>
      <c r="BM160" s="230" t="s">
        <v>656</v>
      </c>
    </row>
    <row r="161" s="15" customFormat="1">
      <c r="A161" s="15"/>
      <c r="B161" s="255"/>
      <c r="C161" s="256"/>
      <c r="D161" s="234" t="s">
        <v>130</v>
      </c>
      <c r="E161" s="257" t="s">
        <v>1</v>
      </c>
      <c r="F161" s="258" t="s">
        <v>644</v>
      </c>
      <c r="G161" s="256"/>
      <c r="H161" s="257" t="s">
        <v>1</v>
      </c>
      <c r="I161" s="259"/>
      <c r="J161" s="256"/>
      <c r="K161" s="256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130</v>
      </c>
      <c r="AU161" s="264" t="s">
        <v>83</v>
      </c>
      <c r="AV161" s="15" t="s">
        <v>81</v>
      </c>
      <c r="AW161" s="15" t="s">
        <v>30</v>
      </c>
      <c r="AX161" s="15" t="s">
        <v>73</v>
      </c>
      <c r="AY161" s="264" t="s">
        <v>122</v>
      </c>
    </row>
    <row r="162" s="13" customFormat="1">
      <c r="A162" s="13"/>
      <c r="B162" s="232"/>
      <c r="C162" s="233"/>
      <c r="D162" s="234" t="s">
        <v>130</v>
      </c>
      <c r="E162" s="235" t="s">
        <v>1</v>
      </c>
      <c r="F162" s="236" t="s">
        <v>657</v>
      </c>
      <c r="G162" s="233"/>
      <c r="H162" s="237">
        <v>3.8399999999999999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83</v>
      </c>
      <c r="AV162" s="13" t="s">
        <v>83</v>
      </c>
      <c r="AW162" s="13" t="s">
        <v>30</v>
      </c>
      <c r="AX162" s="13" t="s">
        <v>81</v>
      </c>
      <c r="AY162" s="243" t="s">
        <v>122</v>
      </c>
    </row>
    <row r="163" s="2" customFormat="1" ht="21.75" customHeight="1">
      <c r="A163" s="39"/>
      <c r="B163" s="40"/>
      <c r="C163" s="219" t="s">
        <v>202</v>
      </c>
      <c r="D163" s="219" t="s">
        <v>124</v>
      </c>
      <c r="E163" s="220" t="s">
        <v>192</v>
      </c>
      <c r="F163" s="221" t="s">
        <v>193</v>
      </c>
      <c r="G163" s="222" t="s">
        <v>194</v>
      </c>
      <c r="H163" s="223">
        <v>63.200000000000003</v>
      </c>
      <c r="I163" s="224"/>
      <c r="J163" s="225">
        <f>ROUND(I163*H163,2)</f>
        <v>0</v>
      </c>
      <c r="K163" s="221" t="s">
        <v>138</v>
      </c>
      <c r="L163" s="45"/>
      <c r="M163" s="226" t="s">
        <v>1</v>
      </c>
      <c r="N163" s="227" t="s">
        <v>38</v>
      </c>
      <c r="O163" s="92"/>
      <c r="P163" s="228">
        <f>O163*H163</f>
        <v>0</v>
      </c>
      <c r="Q163" s="228">
        <v>0.00084000000000000003</v>
      </c>
      <c r="R163" s="228">
        <f>Q163*H163</f>
        <v>0.053088000000000003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128</v>
      </c>
      <c r="AT163" s="230" t="s">
        <v>124</v>
      </c>
      <c r="AU163" s="230" t="s">
        <v>83</v>
      </c>
      <c r="AY163" s="18" t="s">
        <v>122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81</v>
      </c>
      <c r="BK163" s="231">
        <f>ROUND(I163*H163,2)</f>
        <v>0</v>
      </c>
      <c r="BL163" s="18" t="s">
        <v>128</v>
      </c>
      <c r="BM163" s="230" t="s">
        <v>658</v>
      </c>
    </row>
    <row r="164" s="15" customFormat="1">
      <c r="A164" s="15"/>
      <c r="B164" s="255"/>
      <c r="C164" s="256"/>
      <c r="D164" s="234" t="s">
        <v>130</v>
      </c>
      <c r="E164" s="257" t="s">
        <v>1</v>
      </c>
      <c r="F164" s="258" t="s">
        <v>648</v>
      </c>
      <c r="G164" s="256"/>
      <c r="H164" s="257" t="s">
        <v>1</v>
      </c>
      <c r="I164" s="259"/>
      <c r="J164" s="256"/>
      <c r="K164" s="256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130</v>
      </c>
      <c r="AU164" s="264" t="s">
        <v>83</v>
      </c>
      <c r="AV164" s="15" t="s">
        <v>81</v>
      </c>
      <c r="AW164" s="15" t="s">
        <v>30</v>
      </c>
      <c r="AX164" s="15" t="s">
        <v>73</v>
      </c>
      <c r="AY164" s="264" t="s">
        <v>122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659</v>
      </c>
      <c r="G165" s="233"/>
      <c r="H165" s="237">
        <v>44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83</v>
      </c>
      <c r="AV165" s="13" t="s">
        <v>83</v>
      </c>
      <c r="AW165" s="13" t="s">
        <v>30</v>
      </c>
      <c r="AX165" s="13" t="s">
        <v>73</v>
      </c>
      <c r="AY165" s="243" t="s">
        <v>122</v>
      </c>
    </row>
    <row r="166" s="15" customFormat="1">
      <c r="A166" s="15"/>
      <c r="B166" s="255"/>
      <c r="C166" s="256"/>
      <c r="D166" s="234" t="s">
        <v>130</v>
      </c>
      <c r="E166" s="257" t="s">
        <v>1</v>
      </c>
      <c r="F166" s="258" t="s">
        <v>644</v>
      </c>
      <c r="G166" s="256"/>
      <c r="H166" s="257" t="s">
        <v>1</v>
      </c>
      <c r="I166" s="259"/>
      <c r="J166" s="256"/>
      <c r="K166" s="256"/>
      <c r="L166" s="260"/>
      <c r="M166" s="261"/>
      <c r="N166" s="262"/>
      <c r="O166" s="262"/>
      <c r="P166" s="262"/>
      <c r="Q166" s="262"/>
      <c r="R166" s="262"/>
      <c r="S166" s="262"/>
      <c r="T166" s="26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4" t="s">
        <v>130</v>
      </c>
      <c r="AU166" s="264" t="s">
        <v>83</v>
      </c>
      <c r="AV166" s="15" t="s">
        <v>81</v>
      </c>
      <c r="AW166" s="15" t="s">
        <v>30</v>
      </c>
      <c r="AX166" s="15" t="s">
        <v>73</v>
      </c>
      <c r="AY166" s="264" t="s">
        <v>122</v>
      </c>
    </row>
    <row r="167" s="13" customFormat="1">
      <c r="A167" s="13"/>
      <c r="B167" s="232"/>
      <c r="C167" s="233"/>
      <c r="D167" s="234" t="s">
        <v>130</v>
      </c>
      <c r="E167" s="235" t="s">
        <v>1</v>
      </c>
      <c r="F167" s="236" t="s">
        <v>660</v>
      </c>
      <c r="G167" s="233"/>
      <c r="H167" s="237">
        <v>19.199999999999999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130</v>
      </c>
      <c r="AU167" s="243" t="s">
        <v>83</v>
      </c>
      <c r="AV167" s="13" t="s">
        <v>83</v>
      </c>
      <c r="AW167" s="13" t="s">
        <v>30</v>
      </c>
      <c r="AX167" s="13" t="s">
        <v>73</v>
      </c>
      <c r="AY167" s="243" t="s">
        <v>122</v>
      </c>
    </row>
    <row r="168" s="14" customFormat="1">
      <c r="A168" s="14"/>
      <c r="B168" s="244"/>
      <c r="C168" s="245"/>
      <c r="D168" s="234" t="s">
        <v>130</v>
      </c>
      <c r="E168" s="246" t="s">
        <v>1</v>
      </c>
      <c r="F168" s="247" t="s">
        <v>135</v>
      </c>
      <c r="G168" s="245"/>
      <c r="H168" s="248">
        <v>63.200000000000003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130</v>
      </c>
      <c r="AU168" s="254" t="s">
        <v>83</v>
      </c>
      <c r="AV168" s="14" t="s">
        <v>128</v>
      </c>
      <c r="AW168" s="14" t="s">
        <v>30</v>
      </c>
      <c r="AX168" s="14" t="s">
        <v>81</v>
      </c>
      <c r="AY168" s="254" t="s">
        <v>122</v>
      </c>
    </row>
    <row r="169" s="2" customFormat="1" ht="24.15" customHeight="1">
      <c r="A169" s="39"/>
      <c r="B169" s="40"/>
      <c r="C169" s="219" t="s">
        <v>206</v>
      </c>
      <c r="D169" s="219" t="s">
        <v>124</v>
      </c>
      <c r="E169" s="220" t="s">
        <v>203</v>
      </c>
      <c r="F169" s="221" t="s">
        <v>204</v>
      </c>
      <c r="G169" s="222" t="s">
        <v>194</v>
      </c>
      <c r="H169" s="223">
        <v>63.200000000000003</v>
      </c>
      <c r="I169" s="224"/>
      <c r="J169" s="225">
        <f>ROUND(I169*H169,2)</f>
        <v>0</v>
      </c>
      <c r="K169" s="221" t="s">
        <v>138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128</v>
      </c>
      <c r="AT169" s="230" t="s">
        <v>124</v>
      </c>
      <c r="AU169" s="230" t="s">
        <v>83</v>
      </c>
      <c r="AY169" s="18" t="s">
        <v>122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128</v>
      </c>
      <c r="BM169" s="230" t="s">
        <v>661</v>
      </c>
    </row>
    <row r="170" s="15" customFormat="1">
      <c r="A170" s="15"/>
      <c r="B170" s="255"/>
      <c r="C170" s="256"/>
      <c r="D170" s="234" t="s">
        <v>130</v>
      </c>
      <c r="E170" s="257" t="s">
        <v>1</v>
      </c>
      <c r="F170" s="258" t="s">
        <v>648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130</v>
      </c>
      <c r="AU170" s="264" t="s">
        <v>83</v>
      </c>
      <c r="AV170" s="15" t="s">
        <v>81</v>
      </c>
      <c r="AW170" s="15" t="s">
        <v>30</v>
      </c>
      <c r="AX170" s="15" t="s">
        <v>73</v>
      </c>
      <c r="AY170" s="264" t="s">
        <v>122</v>
      </c>
    </row>
    <row r="171" s="13" customFormat="1">
      <c r="A171" s="13"/>
      <c r="B171" s="232"/>
      <c r="C171" s="233"/>
      <c r="D171" s="234" t="s">
        <v>130</v>
      </c>
      <c r="E171" s="235" t="s">
        <v>1</v>
      </c>
      <c r="F171" s="236" t="s">
        <v>659</v>
      </c>
      <c r="G171" s="233"/>
      <c r="H171" s="237">
        <v>44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130</v>
      </c>
      <c r="AU171" s="243" t="s">
        <v>83</v>
      </c>
      <c r="AV171" s="13" t="s">
        <v>83</v>
      </c>
      <c r="AW171" s="13" t="s">
        <v>30</v>
      </c>
      <c r="AX171" s="13" t="s">
        <v>73</v>
      </c>
      <c r="AY171" s="243" t="s">
        <v>122</v>
      </c>
    </row>
    <row r="172" s="15" customFormat="1">
      <c r="A172" s="15"/>
      <c r="B172" s="255"/>
      <c r="C172" s="256"/>
      <c r="D172" s="234" t="s">
        <v>130</v>
      </c>
      <c r="E172" s="257" t="s">
        <v>1</v>
      </c>
      <c r="F172" s="258" t="s">
        <v>644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130</v>
      </c>
      <c r="AU172" s="264" t="s">
        <v>83</v>
      </c>
      <c r="AV172" s="15" t="s">
        <v>81</v>
      </c>
      <c r="AW172" s="15" t="s">
        <v>30</v>
      </c>
      <c r="AX172" s="15" t="s">
        <v>73</v>
      </c>
      <c r="AY172" s="264" t="s">
        <v>122</v>
      </c>
    </row>
    <row r="173" s="13" customFormat="1">
      <c r="A173" s="13"/>
      <c r="B173" s="232"/>
      <c r="C173" s="233"/>
      <c r="D173" s="234" t="s">
        <v>130</v>
      </c>
      <c r="E173" s="235" t="s">
        <v>1</v>
      </c>
      <c r="F173" s="236" t="s">
        <v>660</v>
      </c>
      <c r="G173" s="233"/>
      <c r="H173" s="237">
        <v>19.199999999999999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130</v>
      </c>
      <c r="AU173" s="243" t="s">
        <v>83</v>
      </c>
      <c r="AV173" s="13" t="s">
        <v>83</v>
      </c>
      <c r="AW173" s="13" t="s">
        <v>30</v>
      </c>
      <c r="AX173" s="13" t="s">
        <v>73</v>
      </c>
      <c r="AY173" s="243" t="s">
        <v>122</v>
      </c>
    </row>
    <row r="174" s="14" customFormat="1">
      <c r="A174" s="14"/>
      <c r="B174" s="244"/>
      <c r="C174" s="245"/>
      <c r="D174" s="234" t="s">
        <v>130</v>
      </c>
      <c r="E174" s="246" t="s">
        <v>1</v>
      </c>
      <c r="F174" s="247" t="s">
        <v>135</v>
      </c>
      <c r="G174" s="245"/>
      <c r="H174" s="248">
        <v>63.200000000000003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130</v>
      </c>
      <c r="AU174" s="254" t="s">
        <v>83</v>
      </c>
      <c r="AV174" s="14" t="s">
        <v>128</v>
      </c>
      <c r="AW174" s="14" t="s">
        <v>30</v>
      </c>
      <c r="AX174" s="14" t="s">
        <v>81</v>
      </c>
      <c r="AY174" s="254" t="s">
        <v>122</v>
      </c>
    </row>
    <row r="175" s="2" customFormat="1" ht="24.15" customHeight="1">
      <c r="A175" s="39"/>
      <c r="B175" s="40"/>
      <c r="C175" s="219" t="s">
        <v>211</v>
      </c>
      <c r="D175" s="219" t="s">
        <v>124</v>
      </c>
      <c r="E175" s="220" t="s">
        <v>207</v>
      </c>
      <c r="F175" s="221" t="s">
        <v>208</v>
      </c>
      <c r="G175" s="222" t="s">
        <v>158</v>
      </c>
      <c r="H175" s="223">
        <v>42.558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38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128</v>
      </c>
      <c r="AT175" s="230" t="s">
        <v>124</v>
      </c>
      <c r="AU175" s="230" t="s">
        <v>83</v>
      </c>
      <c r="AY175" s="18" t="s">
        <v>122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81</v>
      </c>
      <c r="BK175" s="231">
        <f>ROUND(I175*H175,2)</f>
        <v>0</v>
      </c>
      <c r="BL175" s="18" t="s">
        <v>128</v>
      </c>
      <c r="BM175" s="230" t="s">
        <v>662</v>
      </c>
    </row>
    <row r="176" s="13" customFormat="1">
      <c r="A176" s="13"/>
      <c r="B176" s="232"/>
      <c r="C176" s="233"/>
      <c r="D176" s="234" t="s">
        <v>130</v>
      </c>
      <c r="E176" s="235" t="s">
        <v>1</v>
      </c>
      <c r="F176" s="236" t="s">
        <v>663</v>
      </c>
      <c r="G176" s="233"/>
      <c r="H176" s="237">
        <v>42.558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130</v>
      </c>
      <c r="AU176" s="243" t="s">
        <v>83</v>
      </c>
      <c r="AV176" s="13" t="s">
        <v>83</v>
      </c>
      <c r="AW176" s="13" t="s">
        <v>30</v>
      </c>
      <c r="AX176" s="13" t="s">
        <v>81</v>
      </c>
      <c r="AY176" s="243" t="s">
        <v>122</v>
      </c>
    </row>
    <row r="177" s="2" customFormat="1" ht="49.05" customHeight="1">
      <c r="A177" s="39"/>
      <c r="B177" s="40"/>
      <c r="C177" s="219" t="s">
        <v>215</v>
      </c>
      <c r="D177" s="219" t="s">
        <v>124</v>
      </c>
      <c r="E177" s="220" t="s">
        <v>212</v>
      </c>
      <c r="F177" s="221" t="s">
        <v>213</v>
      </c>
      <c r="G177" s="222" t="s">
        <v>158</v>
      </c>
      <c r="H177" s="223">
        <v>44.520000000000003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38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128</v>
      </c>
      <c r="AT177" s="230" t="s">
        <v>124</v>
      </c>
      <c r="AU177" s="230" t="s">
        <v>83</v>
      </c>
      <c r="AY177" s="18" t="s">
        <v>122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81</v>
      </c>
      <c r="BK177" s="231">
        <f>ROUND(I177*H177,2)</f>
        <v>0</v>
      </c>
      <c r="BL177" s="18" t="s">
        <v>128</v>
      </c>
      <c r="BM177" s="230" t="s">
        <v>664</v>
      </c>
    </row>
    <row r="178" s="15" customFormat="1">
      <c r="A178" s="15"/>
      <c r="B178" s="255"/>
      <c r="C178" s="256"/>
      <c r="D178" s="234" t="s">
        <v>130</v>
      </c>
      <c r="E178" s="257" t="s">
        <v>1</v>
      </c>
      <c r="F178" s="258" t="s">
        <v>648</v>
      </c>
      <c r="G178" s="256"/>
      <c r="H178" s="257" t="s">
        <v>1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130</v>
      </c>
      <c r="AU178" s="264" t="s">
        <v>83</v>
      </c>
      <c r="AV178" s="15" t="s">
        <v>81</v>
      </c>
      <c r="AW178" s="15" t="s">
        <v>30</v>
      </c>
      <c r="AX178" s="15" t="s">
        <v>73</v>
      </c>
      <c r="AY178" s="264" t="s">
        <v>122</v>
      </c>
    </row>
    <row r="179" s="13" customFormat="1">
      <c r="A179" s="13"/>
      <c r="B179" s="232"/>
      <c r="C179" s="233"/>
      <c r="D179" s="234" t="s">
        <v>130</v>
      </c>
      <c r="E179" s="235" t="s">
        <v>1</v>
      </c>
      <c r="F179" s="236" t="s">
        <v>649</v>
      </c>
      <c r="G179" s="233"/>
      <c r="H179" s="237">
        <v>33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130</v>
      </c>
      <c r="AU179" s="243" t="s">
        <v>83</v>
      </c>
      <c r="AV179" s="13" t="s">
        <v>83</v>
      </c>
      <c r="AW179" s="13" t="s">
        <v>30</v>
      </c>
      <c r="AX179" s="13" t="s">
        <v>73</v>
      </c>
      <c r="AY179" s="243" t="s">
        <v>122</v>
      </c>
    </row>
    <row r="180" s="15" customFormat="1">
      <c r="A180" s="15"/>
      <c r="B180" s="255"/>
      <c r="C180" s="256"/>
      <c r="D180" s="234" t="s">
        <v>130</v>
      </c>
      <c r="E180" s="257" t="s">
        <v>1</v>
      </c>
      <c r="F180" s="258" t="s">
        <v>644</v>
      </c>
      <c r="G180" s="256"/>
      <c r="H180" s="257" t="s">
        <v>1</v>
      </c>
      <c r="I180" s="259"/>
      <c r="J180" s="256"/>
      <c r="K180" s="256"/>
      <c r="L180" s="260"/>
      <c r="M180" s="261"/>
      <c r="N180" s="262"/>
      <c r="O180" s="262"/>
      <c r="P180" s="262"/>
      <c r="Q180" s="262"/>
      <c r="R180" s="262"/>
      <c r="S180" s="262"/>
      <c r="T180" s="26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4" t="s">
        <v>130</v>
      </c>
      <c r="AU180" s="264" t="s">
        <v>83</v>
      </c>
      <c r="AV180" s="15" t="s">
        <v>81</v>
      </c>
      <c r="AW180" s="15" t="s">
        <v>30</v>
      </c>
      <c r="AX180" s="15" t="s">
        <v>73</v>
      </c>
      <c r="AY180" s="264" t="s">
        <v>122</v>
      </c>
    </row>
    <row r="181" s="13" customFormat="1">
      <c r="A181" s="13"/>
      <c r="B181" s="232"/>
      <c r="C181" s="233"/>
      <c r="D181" s="234" t="s">
        <v>130</v>
      </c>
      <c r="E181" s="235" t="s">
        <v>1</v>
      </c>
      <c r="F181" s="236" t="s">
        <v>650</v>
      </c>
      <c r="G181" s="233"/>
      <c r="H181" s="237">
        <v>11.52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130</v>
      </c>
      <c r="AU181" s="243" t="s">
        <v>83</v>
      </c>
      <c r="AV181" s="13" t="s">
        <v>83</v>
      </c>
      <c r="AW181" s="13" t="s">
        <v>30</v>
      </c>
      <c r="AX181" s="13" t="s">
        <v>73</v>
      </c>
      <c r="AY181" s="243" t="s">
        <v>122</v>
      </c>
    </row>
    <row r="182" s="14" customFormat="1">
      <c r="A182" s="14"/>
      <c r="B182" s="244"/>
      <c r="C182" s="245"/>
      <c r="D182" s="234" t="s">
        <v>130</v>
      </c>
      <c r="E182" s="246" t="s">
        <v>1</v>
      </c>
      <c r="F182" s="247" t="s">
        <v>135</v>
      </c>
      <c r="G182" s="245"/>
      <c r="H182" s="248">
        <v>44.519999999999996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130</v>
      </c>
      <c r="AU182" s="254" t="s">
        <v>83</v>
      </c>
      <c r="AV182" s="14" t="s">
        <v>128</v>
      </c>
      <c r="AW182" s="14" t="s">
        <v>30</v>
      </c>
      <c r="AX182" s="14" t="s">
        <v>81</v>
      </c>
      <c r="AY182" s="254" t="s">
        <v>122</v>
      </c>
    </row>
    <row r="183" s="2" customFormat="1" ht="24.15" customHeight="1">
      <c r="A183" s="39"/>
      <c r="B183" s="40"/>
      <c r="C183" s="219" t="s">
        <v>221</v>
      </c>
      <c r="D183" s="219" t="s">
        <v>124</v>
      </c>
      <c r="E183" s="220" t="s">
        <v>216</v>
      </c>
      <c r="F183" s="221" t="s">
        <v>217</v>
      </c>
      <c r="G183" s="222" t="s">
        <v>218</v>
      </c>
      <c r="H183" s="223">
        <v>71.231999999999999</v>
      </c>
      <c r="I183" s="224"/>
      <c r="J183" s="225">
        <f>ROUND(I183*H183,2)</f>
        <v>0</v>
      </c>
      <c r="K183" s="221" t="s">
        <v>138</v>
      </c>
      <c r="L183" s="45"/>
      <c r="M183" s="226" t="s">
        <v>1</v>
      </c>
      <c r="N183" s="227" t="s">
        <v>38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128</v>
      </c>
      <c r="AT183" s="230" t="s">
        <v>124</v>
      </c>
      <c r="AU183" s="230" t="s">
        <v>83</v>
      </c>
      <c r="AY183" s="18" t="s">
        <v>122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81</v>
      </c>
      <c r="BK183" s="231">
        <f>ROUND(I183*H183,2)</f>
        <v>0</v>
      </c>
      <c r="BL183" s="18" t="s">
        <v>128</v>
      </c>
      <c r="BM183" s="230" t="s">
        <v>665</v>
      </c>
    </row>
    <row r="184" s="13" customFormat="1">
      <c r="A184" s="13"/>
      <c r="B184" s="232"/>
      <c r="C184" s="233"/>
      <c r="D184" s="234" t="s">
        <v>130</v>
      </c>
      <c r="E184" s="233"/>
      <c r="F184" s="236" t="s">
        <v>666</v>
      </c>
      <c r="G184" s="233"/>
      <c r="H184" s="237">
        <v>71.231999999999999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130</v>
      </c>
      <c r="AU184" s="243" t="s">
        <v>83</v>
      </c>
      <c r="AV184" s="13" t="s">
        <v>83</v>
      </c>
      <c r="AW184" s="13" t="s">
        <v>4</v>
      </c>
      <c r="AX184" s="13" t="s">
        <v>81</v>
      </c>
      <c r="AY184" s="243" t="s">
        <v>122</v>
      </c>
    </row>
    <row r="185" s="2" customFormat="1" ht="24.15" customHeight="1">
      <c r="A185" s="39"/>
      <c r="B185" s="40"/>
      <c r="C185" s="219" t="s">
        <v>8</v>
      </c>
      <c r="D185" s="219" t="s">
        <v>124</v>
      </c>
      <c r="E185" s="220" t="s">
        <v>222</v>
      </c>
      <c r="F185" s="221" t="s">
        <v>223</v>
      </c>
      <c r="G185" s="222" t="s">
        <v>158</v>
      </c>
      <c r="H185" s="223">
        <v>25.488</v>
      </c>
      <c r="I185" s="224"/>
      <c r="J185" s="225">
        <f>ROUND(I185*H185,2)</f>
        <v>0</v>
      </c>
      <c r="K185" s="221" t="s">
        <v>138</v>
      </c>
      <c r="L185" s="45"/>
      <c r="M185" s="226" t="s">
        <v>1</v>
      </c>
      <c r="N185" s="227" t="s">
        <v>38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128</v>
      </c>
      <c r="AT185" s="230" t="s">
        <v>124</v>
      </c>
      <c r="AU185" s="230" t="s">
        <v>83</v>
      </c>
      <c r="AY185" s="18" t="s">
        <v>122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81</v>
      </c>
      <c r="BK185" s="231">
        <f>ROUND(I185*H185,2)</f>
        <v>0</v>
      </c>
      <c r="BL185" s="18" t="s">
        <v>128</v>
      </c>
      <c r="BM185" s="230" t="s">
        <v>667</v>
      </c>
    </row>
    <row r="186" s="15" customFormat="1">
      <c r="A186" s="15"/>
      <c r="B186" s="255"/>
      <c r="C186" s="256"/>
      <c r="D186" s="234" t="s">
        <v>130</v>
      </c>
      <c r="E186" s="257" t="s">
        <v>1</v>
      </c>
      <c r="F186" s="258" t="s">
        <v>648</v>
      </c>
      <c r="G186" s="256"/>
      <c r="H186" s="257" t="s">
        <v>1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130</v>
      </c>
      <c r="AU186" s="264" t="s">
        <v>83</v>
      </c>
      <c r="AV186" s="15" t="s">
        <v>81</v>
      </c>
      <c r="AW186" s="15" t="s">
        <v>30</v>
      </c>
      <c r="AX186" s="15" t="s">
        <v>73</v>
      </c>
      <c r="AY186" s="264" t="s">
        <v>122</v>
      </c>
    </row>
    <row r="187" s="13" customFormat="1">
      <c r="A187" s="13"/>
      <c r="B187" s="232"/>
      <c r="C187" s="233"/>
      <c r="D187" s="234" t="s">
        <v>130</v>
      </c>
      <c r="E187" s="235" t="s">
        <v>1</v>
      </c>
      <c r="F187" s="236" t="s">
        <v>668</v>
      </c>
      <c r="G187" s="233"/>
      <c r="H187" s="237">
        <v>18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83</v>
      </c>
      <c r="AV187" s="13" t="s">
        <v>83</v>
      </c>
      <c r="AW187" s="13" t="s">
        <v>30</v>
      </c>
      <c r="AX187" s="13" t="s">
        <v>73</v>
      </c>
      <c r="AY187" s="243" t="s">
        <v>122</v>
      </c>
    </row>
    <row r="188" s="15" customFormat="1">
      <c r="A188" s="15"/>
      <c r="B188" s="255"/>
      <c r="C188" s="256"/>
      <c r="D188" s="234" t="s">
        <v>130</v>
      </c>
      <c r="E188" s="257" t="s">
        <v>1</v>
      </c>
      <c r="F188" s="258" t="s">
        <v>644</v>
      </c>
      <c r="G188" s="256"/>
      <c r="H188" s="257" t="s">
        <v>1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130</v>
      </c>
      <c r="AU188" s="264" t="s">
        <v>83</v>
      </c>
      <c r="AV188" s="15" t="s">
        <v>81</v>
      </c>
      <c r="AW188" s="15" t="s">
        <v>30</v>
      </c>
      <c r="AX188" s="15" t="s">
        <v>73</v>
      </c>
      <c r="AY188" s="264" t="s">
        <v>122</v>
      </c>
    </row>
    <row r="189" s="13" customFormat="1">
      <c r="A189" s="13"/>
      <c r="B189" s="232"/>
      <c r="C189" s="233"/>
      <c r="D189" s="234" t="s">
        <v>130</v>
      </c>
      <c r="E189" s="235" t="s">
        <v>1</v>
      </c>
      <c r="F189" s="236" t="s">
        <v>669</v>
      </c>
      <c r="G189" s="233"/>
      <c r="H189" s="237">
        <v>7.4880000000000004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130</v>
      </c>
      <c r="AU189" s="243" t="s">
        <v>83</v>
      </c>
      <c r="AV189" s="13" t="s">
        <v>83</v>
      </c>
      <c r="AW189" s="13" t="s">
        <v>30</v>
      </c>
      <c r="AX189" s="13" t="s">
        <v>73</v>
      </c>
      <c r="AY189" s="243" t="s">
        <v>122</v>
      </c>
    </row>
    <row r="190" s="14" customFormat="1">
      <c r="A190" s="14"/>
      <c r="B190" s="244"/>
      <c r="C190" s="245"/>
      <c r="D190" s="234" t="s">
        <v>130</v>
      </c>
      <c r="E190" s="246" t="s">
        <v>1</v>
      </c>
      <c r="F190" s="247" t="s">
        <v>135</v>
      </c>
      <c r="G190" s="245"/>
      <c r="H190" s="248">
        <v>25.488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130</v>
      </c>
      <c r="AU190" s="254" t="s">
        <v>83</v>
      </c>
      <c r="AV190" s="14" t="s">
        <v>128</v>
      </c>
      <c r="AW190" s="14" t="s">
        <v>30</v>
      </c>
      <c r="AX190" s="14" t="s">
        <v>81</v>
      </c>
      <c r="AY190" s="254" t="s">
        <v>122</v>
      </c>
    </row>
    <row r="191" s="2" customFormat="1" ht="16.5" customHeight="1">
      <c r="A191" s="39"/>
      <c r="B191" s="40"/>
      <c r="C191" s="276" t="s">
        <v>236</v>
      </c>
      <c r="D191" s="276" t="s">
        <v>231</v>
      </c>
      <c r="E191" s="277" t="s">
        <v>232</v>
      </c>
      <c r="F191" s="278" t="s">
        <v>233</v>
      </c>
      <c r="G191" s="279" t="s">
        <v>218</v>
      </c>
      <c r="H191" s="280">
        <v>50.975999999999999</v>
      </c>
      <c r="I191" s="281"/>
      <c r="J191" s="282">
        <f>ROUND(I191*H191,2)</f>
        <v>0</v>
      </c>
      <c r="K191" s="278" t="s">
        <v>138</v>
      </c>
      <c r="L191" s="283"/>
      <c r="M191" s="284" t="s">
        <v>1</v>
      </c>
      <c r="N191" s="285" t="s">
        <v>38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187</v>
      </c>
      <c r="AT191" s="230" t="s">
        <v>231</v>
      </c>
      <c r="AU191" s="230" t="s">
        <v>83</v>
      </c>
      <c r="AY191" s="18" t="s">
        <v>122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81</v>
      </c>
      <c r="BK191" s="231">
        <f>ROUND(I191*H191,2)</f>
        <v>0</v>
      </c>
      <c r="BL191" s="18" t="s">
        <v>128</v>
      </c>
      <c r="BM191" s="230" t="s">
        <v>670</v>
      </c>
    </row>
    <row r="192" s="13" customFormat="1">
      <c r="A192" s="13"/>
      <c r="B192" s="232"/>
      <c r="C192" s="233"/>
      <c r="D192" s="234" t="s">
        <v>130</v>
      </c>
      <c r="E192" s="233"/>
      <c r="F192" s="236" t="s">
        <v>671</v>
      </c>
      <c r="G192" s="233"/>
      <c r="H192" s="237">
        <v>50.975999999999999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130</v>
      </c>
      <c r="AU192" s="243" t="s">
        <v>83</v>
      </c>
      <c r="AV192" s="13" t="s">
        <v>83</v>
      </c>
      <c r="AW192" s="13" t="s">
        <v>4</v>
      </c>
      <c r="AX192" s="13" t="s">
        <v>81</v>
      </c>
      <c r="AY192" s="243" t="s">
        <v>122</v>
      </c>
    </row>
    <row r="193" s="2" customFormat="1" ht="24.15" customHeight="1">
      <c r="A193" s="39"/>
      <c r="B193" s="40"/>
      <c r="C193" s="219" t="s">
        <v>246</v>
      </c>
      <c r="D193" s="219" t="s">
        <v>124</v>
      </c>
      <c r="E193" s="220" t="s">
        <v>237</v>
      </c>
      <c r="F193" s="221" t="s">
        <v>238</v>
      </c>
      <c r="G193" s="222" t="s">
        <v>158</v>
      </c>
      <c r="H193" s="223">
        <v>13.35</v>
      </c>
      <c r="I193" s="224"/>
      <c r="J193" s="225">
        <f>ROUND(I193*H193,2)</f>
        <v>0</v>
      </c>
      <c r="K193" s="221" t="s">
        <v>138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128</v>
      </c>
      <c r="AT193" s="230" t="s">
        <v>124</v>
      </c>
      <c r="AU193" s="230" t="s">
        <v>83</v>
      </c>
      <c r="AY193" s="18" t="s">
        <v>122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81</v>
      </c>
      <c r="BK193" s="231">
        <f>ROUND(I193*H193,2)</f>
        <v>0</v>
      </c>
      <c r="BL193" s="18" t="s">
        <v>128</v>
      </c>
      <c r="BM193" s="230" t="s">
        <v>672</v>
      </c>
    </row>
    <row r="194" s="15" customFormat="1">
      <c r="A194" s="15"/>
      <c r="B194" s="255"/>
      <c r="C194" s="256"/>
      <c r="D194" s="234" t="s">
        <v>130</v>
      </c>
      <c r="E194" s="257" t="s">
        <v>1</v>
      </c>
      <c r="F194" s="258" t="s">
        <v>648</v>
      </c>
      <c r="G194" s="256"/>
      <c r="H194" s="257" t="s">
        <v>1</v>
      </c>
      <c r="I194" s="259"/>
      <c r="J194" s="256"/>
      <c r="K194" s="256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130</v>
      </c>
      <c r="AU194" s="264" t="s">
        <v>83</v>
      </c>
      <c r="AV194" s="15" t="s">
        <v>81</v>
      </c>
      <c r="AW194" s="15" t="s">
        <v>30</v>
      </c>
      <c r="AX194" s="15" t="s">
        <v>73</v>
      </c>
      <c r="AY194" s="264" t="s">
        <v>122</v>
      </c>
    </row>
    <row r="195" s="13" customFormat="1">
      <c r="A195" s="13"/>
      <c r="B195" s="232"/>
      <c r="C195" s="233"/>
      <c r="D195" s="234" t="s">
        <v>130</v>
      </c>
      <c r="E195" s="235" t="s">
        <v>1</v>
      </c>
      <c r="F195" s="236" t="s">
        <v>673</v>
      </c>
      <c r="G195" s="233"/>
      <c r="H195" s="237">
        <v>10.038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83</v>
      </c>
      <c r="AV195" s="13" t="s">
        <v>83</v>
      </c>
      <c r="AW195" s="13" t="s">
        <v>30</v>
      </c>
      <c r="AX195" s="13" t="s">
        <v>73</v>
      </c>
      <c r="AY195" s="243" t="s">
        <v>122</v>
      </c>
    </row>
    <row r="196" s="15" customFormat="1">
      <c r="A196" s="15"/>
      <c r="B196" s="255"/>
      <c r="C196" s="256"/>
      <c r="D196" s="234" t="s">
        <v>130</v>
      </c>
      <c r="E196" s="257" t="s">
        <v>1</v>
      </c>
      <c r="F196" s="258" t="s">
        <v>644</v>
      </c>
      <c r="G196" s="256"/>
      <c r="H196" s="257" t="s">
        <v>1</v>
      </c>
      <c r="I196" s="259"/>
      <c r="J196" s="256"/>
      <c r="K196" s="256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130</v>
      </c>
      <c r="AU196" s="264" t="s">
        <v>83</v>
      </c>
      <c r="AV196" s="15" t="s">
        <v>81</v>
      </c>
      <c r="AW196" s="15" t="s">
        <v>30</v>
      </c>
      <c r="AX196" s="15" t="s">
        <v>73</v>
      </c>
      <c r="AY196" s="264" t="s">
        <v>122</v>
      </c>
    </row>
    <row r="197" s="13" customFormat="1">
      <c r="A197" s="13"/>
      <c r="B197" s="232"/>
      <c r="C197" s="233"/>
      <c r="D197" s="234" t="s">
        <v>130</v>
      </c>
      <c r="E197" s="235" t="s">
        <v>1</v>
      </c>
      <c r="F197" s="236" t="s">
        <v>674</v>
      </c>
      <c r="G197" s="233"/>
      <c r="H197" s="237">
        <v>3.3119999999999998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130</v>
      </c>
      <c r="AU197" s="243" t="s">
        <v>83</v>
      </c>
      <c r="AV197" s="13" t="s">
        <v>83</v>
      </c>
      <c r="AW197" s="13" t="s">
        <v>30</v>
      </c>
      <c r="AX197" s="13" t="s">
        <v>73</v>
      </c>
      <c r="AY197" s="243" t="s">
        <v>122</v>
      </c>
    </row>
    <row r="198" s="14" customFormat="1">
      <c r="A198" s="14"/>
      <c r="B198" s="244"/>
      <c r="C198" s="245"/>
      <c r="D198" s="234" t="s">
        <v>130</v>
      </c>
      <c r="E198" s="246" t="s">
        <v>1</v>
      </c>
      <c r="F198" s="247" t="s">
        <v>135</v>
      </c>
      <c r="G198" s="245"/>
      <c r="H198" s="248">
        <v>13.35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130</v>
      </c>
      <c r="AU198" s="254" t="s">
        <v>83</v>
      </c>
      <c r="AV198" s="14" t="s">
        <v>128</v>
      </c>
      <c r="AW198" s="14" t="s">
        <v>30</v>
      </c>
      <c r="AX198" s="14" t="s">
        <v>81</v>
      </c>
      <c r="AY198" s="254" t="s">
        <v>122</v>
      </c>
    </row>
    <row r="199" s="2" customFormat="1" ht="16.5" customHeight="1">
      <c r="A199" s="39"/>
      <c r="B199" s="40"/>
      <c r="C199" s="276" t="s">
        <v>252</v>
      </c>
      <c r="D199" s="276" t="s">
        <v>231</v>
      </c>
      <c r="E199" s="277" t="s">
        <v>247</v>
      </c>
      <c r="F199" s="278" t="s">
        <v>248</v>
      </c>
      <c r="G199" s="279" t="s">
        <v>218</v>
      </c>
      <c r="H199" s="280">
        <v>26.699999999999999</v>
      </c>
      <c r="I199" s="281"/>
      <c r="J199" s="282">
        <f>ROUND(I199*H199,2)</f>
        <v>0</v>
      </c>
      <c r="K199" s="278" t="s">
        <v>138</v>
      </c>
      <c r="L199" s="283"/>
      <c r="M199" s="284" t="s">
        <v>1</v>
      </c>
      <c r="N199" s="285" t="s">
        <v>38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187</v>
      </c>
      <c r="AT199" s="230" t="s">
        <v>231</v>
      </c>
      <c r="AU199" s="230" t="s">
        <v>83</v>
      </c>
      <c r="AY199" s="18" t="s">
        <v>122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81</v>
      </c>
      <c r="BK199" s="231">
        <f>ROUND(I199*H199,2)</f>
        <v>0</v>
      </c>
      <c r="BL199" s="18" t="s">
        <v>128</v>
      </c>
      <c r="BM199" s="230" t="s">
        <v>675</v>
      </c>
    </row>
    <row r="200" s="13" customFormat="1">
      <c r="A200" s="13"/>
      <c r="B200" s="232"/>
      <c r="C200" s="233"/>
      <c r="D200" s="234" t="s">
        <v>130</v>
      </c>
      <c r="E200" s="233"/>
      <c r="F200" s="236" t="s">
        <v>676</v>
      </c>
      <c r="G200" s="233"/>
      <c r="H200" s="237">
        <v>26.699999999999999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130</v>
      </c>
      <c r="AU200" s="243" t="s">
        <v>83</v>
      </c>
      <c r="AV200" s="13" t="s">
        <v>83</v>
      </c>
      <c r="AW200" s="13" t="s">
        <v>4</v>
      </c>
      <c r="AX200" s="13" t="s">
        <v>81</v>
      </c>
      <c r="AY200" s="243" t="s">
        <v>122</v>
      </c>
    </row>
    <row r="201" s="12" customFormat="1" ht="22.8" customHeight="1">
      <c r="A201" s="12"/>
      <c r="B201" s="203"/>
      <c r="C201" s="204"/>
      <c r="D201" s="205" t="s">
        <v>72</v>
      </c>
      <c r="E201" s="217" t="s">
        <v>149</v>
      </c>
      <c r="F201" s="217" t="s">
        <v>547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SUM(P202:P207)</f>
        <v>0</v>
      </c>
      <c r="Q201" s="211"/>
      <c r="R201" s="212">
        <f>SUM(R202:R207)</f>
        <v>0</v>
      </c>
      <c r="S201" s="211"/>
      <c r="T201" s="213">
        <f>SUM(T202:T207)</f>
        <v>2.2000000000000002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81</v>
      </c>
      <c r="AT201" s="215" t="s">
        <v>72</v>
      </c>
      <c r="AU201" s="215" t="s">
        <v>81</v>
      </c>
      <c r="AY201" s="214" t="s">
        <v>122</v>
      </c>
      <c r="BK201" s="216">
        <f>SUM(BK202:BK207)</f>
        <v>0</v>
      </c>
    </row>
    <row r="202" s="2" customFormat="1" ht="49.05" customHeight="1">
      <c r="A202" s="39"/>
      <c r="B202" s="40"/>
      <c r="C202" s="219" t="s">
        <v>257</v>
      </c>
      <c r="D202" s="219" t="s">
        <v>124</v>
      </c>
      <c r="E202" s="220" t="s">
        <v>677</v>
      </c>
      <c r="F202" s="221" t="s">
        <v>678</v>
      </c>
      <c r="G202" s="222" t="s">
        <v>158</v>
      </c>
      <c r="H202" s="223">
        <v>2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38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128</v>
      </c>
      <c r="AT202" s="230" t="s">
        <v>124</v>
      </c>
      <c r="AU202" s="230" t="s">
        <v>83</v>
      </c>
      <c r="AY202" s="18" t="s">
        <v>122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81</v>
      </c>
      <c r="BK202" s="231">
        <f>ROUND(I202*H202,2)</f>
        <v>0</v>
      </c>
      <c r="BL202" s="18" t="s">
        <v>128</v>
      </c>
      <c r="BM202" s="230" t="s">
        <v>679</v>
      </c>
    </row>
    <row r="203" s="2" customFormat="1" ht="37.8" customHeight="1">
      <c r="A203" s="39"/>
      <c r="B203" s="40"/>
      <c r="C203" s="219" t="s">
        <v>267</v>
      </c>
      <c r="D203" s="219" t="s">
        <v>124</v>
      </c>
      <c r="E203" s="220" t="s">
        <v>548</v>
      </c>
      <c r="F203" s="221" t="s">
        <v>680</v>
      </c>
      <c r="G203" s="222" t="s">
        <v>158</v>
      </c>
      <c r="H203" s="223">
        <v>1</v>
      </c>
      <c r="I203" s="224"/>
      <c r="J203" s="225">
        <f>ROUND(I203*H203,2)</f>
        <v>0</v>
      </c>
      <c r="K203" s="221" t="s">
        <v>138</v>
      </c>
      <c r="L203" s="45"/>
      <c r="M203" s="226" t="s">
        <v>1</v>
      </c>
      <c r="N203" s="227" t="s">
        <v>38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2.2000000000000002</v>
      </c>
      <c r="T203" s="229">
        <f>S203*H203</f>
        <v>2.2000000000000002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128</v>
      </c>
      <c r="AT203" s="230" t="s">
        <v>124</v>
      </c>
      <c r="AU203" s="230" t="s">
        <v>83</v>
      </c>
      <c r="AY203" s="18" t="s">
        <v>122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81</v>
      </c>
      <c r="BK203" s="231">
        <f>ROUND(I203*H203,2)</f>
        <v>0</v>
      </c>
      <c r="BL203" s="18" t="s">
        <v>128</v>
      </c>
      <c r="BM203" s="230" t="s">
        <v>681</v>
      </c>
    </row>
    <row r="204" s="2" customFormat="1" ht="16.5" customHeight="1">
      <c r="A204" s="39"/>
      <c r="B204" s="40"/>
      <c r="C204" s="219" t="s">
        <v>7</v>
      </c>
      <c r="D204" s="219" t="s">
        <v>124</v>
      </c>
      <c r="E204" s="220" t="s">
        <v>552</v>
      </c>
      <c r="F204" s="221" t="s">
        <v>553</v>
      </c>
      <c r="G204" s="222" t="s">
        <v>127</v>
      </c>
      <c r="H204" s="223">
        <v>10</v>
      </c>
      <c r="I204" s="224"/>
      <c r="J204" s="225">
        <f>ROUND(I204*H204,2)</f>
        <v>0</v>
      </c>
      <c r="K204" s="221" t="s">
        <v>138</v>
      </c>
      <c r="L204" s="45"/>
      <c r="M204" s="226" t="s">
        <v>1</v>
      </c>
      <c r="N204" s="227" t="s">
        <v>38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128</v>
      </c>
      <c r="AT204" s="230" t="s">
        <v>124</v>
      </c>
      <c r="AU204" s="230" t="s">
        <v>83</v>
      </c>
      <c r="AY204" s="18" t="s">
        <v>122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81</v>
      </c>
      <c r="BK204" s="231">
        <f>ROUND(I204*H204,2)</f>
        <v>0</v>
      </c>
      <c r="BL204" s="18" t="s">
        <v>128</v>
      </c>
      <c r="BM204" s="230" t="s">
        <v>682</v>
      </c>
    </row>
    <row r="205" s="13" customFormat="1">
      <c r="A205" s="13"/>
      <c r="B205" s="232"/>
      <c r="C205" s="233"/>
      <c r="D205" s="234" t="s">
        <v>130</v>
      </c>
      <c r="E205" s="235" t="s">
        <v>1</v>
      </c>
      <c r="F205" s="236" t="s">
        <v>642</v>
      </c>
      <c r="G205" s="233"/>
      <c r="H205" s="237">
        <v>10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130</v>
      </c>
      <c r="AU205" s="243" t="s">
        <v>83</v>
      </c>
      <c r="AV205" s="13" t="s">
        <v>83</v>
      </c>
      <c r="AW205" s="13" t="s">
        <v>30</v>
      </c>
      <c r="AX205" s="13" t="s">
        <v>81</v>
      </c>
      <c r="AY205" s="243" t="s">
        <v>122</v>
      </c>
    </row>
    <row r="206" s="2" customFormat="1" ht="21.75" customHeight="1">
      <c r="A206" s="39"/>
      <c r="B206" s="40"/>
      <c r="C206" s="219" t="s">
        <v>277</v>
      </c>
      <c r="D206" s="219" t="s">
        <v>124</v>
      </c>
      <c r="E206" s="220" t="s">
        <v>555</v>
      </c>
      <c r="F206" s="221" t="s">
        <v>556</v>
      </c>
      <c r="G206" s="222" t="s">
        <v>127</v>
      </c>
      <c r="H206" s="223">
        <v>10</v>
      </c>
      <c r="I206" s="224"/>
      <c r="J206" s="225">
        <f>ROUND(I206*H206,2)</f>
        <v>0</v>
      </c>
      <c r="K206" s="221" t="s">
        <v>138</v>
      </c>
      <c r="L206" s="45"/>
      <c r="M206" s="226" t="s">
        <v>1</v>
      </c>
      <c r="N206" s="227" t="s">
        <v>38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128</v>
      </c>
      <c r="AT206" s="230" t="s">
        <v>124</v>
      </c>
      <c r="AU206" s="230" t="s">
        <v>83</v>
      </c>
      <c r="AY206" s="18" t="s">
        <v>122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81</v>
      </c>
      <c r="BK206" s="231">
        <f>ROUND(I206*H206,2)</f>
        <v>0</v>
      </c>
      <c r="BL206" s="18" t="s">
        <v>128</v>
      </c>
      <c r="BM206" s="230" t="s">
        <v>683</v>
      </c>
    </row>
    <row r="207" s="13" customFormat="1">
      <c r="A207" s="13"/>
      <c r="B207" s="232"/>
      <c r="C207" s="233"/>
      <c r="D207" s="234" t="s">
        <v>130</v>
      </c>
      <c r="E207" s="235" t="s">
        <v>1</v>
      </c>
      <c r="F207" s="236" t="s">
        <v>642</v>
      </c>
      <c r="G207" s="233"/>
      <c r="H207" s="237">
        <v>10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130</v>
      </c>
      <c r="AU207" s="243" t="s">
        <v>83</v>
      </c>
      <c r="AV207" s="13" t="s">
        <v>83</v>
      </c>
      <c r="AW207" s="13" t="s">
        <v>30</v>
      </c>
      <c r="AX207" s="13" t="s">
        <v>81</v>
      </c>
      <c r="AY207" s="243" t="s">
        <v>122</v>
      </c>
    </row>
    <row r="208" s="12" customFormat="1" ht="22.8" customHeight="1">
      <c r="A208" s="12"/>
      <c r="B208" s="203"/>
      <c r="C208" s="204"/>
      <c r="D208" s="205" t="s">
        <v>72</v>
      </c>
      <c r="E208" s="217" t="s">
        <v>128</v>
      </c>
      <c r="F208" s="217" t="s">
        <v>256</v>
      </c>
      <c r="G208" s="204"/>
      <c r="H208" s="204"/>
      <c r="I208" s="207"/>
      <c r="J208" s="218">
        <f>BK208</f>
        <v>0</v>
      </c>
      <c r="K208" s="204"/>
      <c r="L208" s="209"/>
      <c r="M208" s="210"/>
      <c r="N208" s="211"/>
      <c r="O208" s="211"/>
      <c r="P208" s="212">
        <f>SUM(P209:P214)</f>
        <v>0</v>
      </c>
      <c r="Q208" s="211"/>
      <c r="R208" s="212">
        <f>SUM(R209:R214)</f>
        <v>0</v>
      </c>
      <c r="S208" s="211"/>
      <c r="T208" s="213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81</v>
      </c>
      <c r="AT208" s="215" t="s">
        <v>72</v>
      </c>
      <c r="AU208" s="215" t="s">
        <v>81</v>
      </c>
      <c r="AY208" s="214" t="s">
        <v>122</v>
      </c>
      <c r="BK208" s="216">
        <f>SUM(BK209:BK214)</f>
        <v>0</v>
      </c>
    </row>
    <row r="209" s="2" customFormat="1" ht="24.15" customHeight="1">
      <c r="A209" s="39"/>
      <c r="B209" s="40"/>
      <c r="C209" s="219" t="s">
        <v>286</v>
      </c>
      <c r="D209" s="219" t="s">
        <v>124</v>
      </c>
      <c r="E209" s="220" t="s">
        <v>258</v>
      </c>
      <c r="F209" s="221" t="s">
        <v>259</v>
      </c>
      <c r="G209" s="222" t="s">
        <v>158</v>
      </c>
      <c r="H209" s="223">
        <v>3.7200000000000002</v>
      </c>
      <c r="I209" s="224"/>
      <c r="J209" s="225">
        <f>ROUND(I209*H209,2)</f>
        <v>0</v>
      </c>
      <c r="K209" s="221" t="s">
        <v>138</v>
      </c>
      <c r="L209" s="45"/>
      <c r="M209" s="226" t="s">
        <v>1</v>
      </c>
      <c r="N209" s="227" t="s">
        <v>38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128</v>
      </c>
      <c r="AT209" s="230" t="s">
        <v>124</v>
      </c>
      <c r="AU209" s="230" t="s">
        <v>83</v>
      </c>
      <c r="AY209" s="18" t="s">
        <v>122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81</v>
      </c>
      <c r="BK209" s="231">
        <f>ROUND(I209*H209,2)</f>
        <v>0</v>
      </c>
      <c r="BL209" s="18" t="s">
        <v>128</v>
      </c>
      <c r="BM209" s="230" t="s">
        <v>684</v>
      </c>
    </row>
    <row r="210" s="15" customFormat="1">
      <c r="A210" s="15"/>
      <c r="B210" s="255"/>
      <c r="C210" s="256"/>
      <c r="D210" s="234" t="s">
        <v>130</v>
      </c>
      <c r="E210" s="257" t="s">
        <v>1</v>
      </c>
      <c r="F210" s="258" t="s">
        <v>648</v>
      </c>
      <c r="G210" s="256"/>
      <c r="H210" s="257" t="s">
        <v>1</v>
      </c>
      <c r="I210" s="259"/>
      <c r="J210" s="256"/>
      <c r="K210" s="256"/>
      <c r="L210" s="260"/>
      <c r="M210" s="261"/>
      <c r="N210" s="262"/>
      <c r="O210" s="262"/>
      <c r="P210" s="262"/>
      <c r="Q210" s="262"/>
      <c r="R210" s="262"/>
      <c r="S210" s="262"/>
      <c r="T210" s="26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4" t="s">
        <v>130</v>
      </c>
      <c r="AU210" s="264" t="s">
        <v>83</v>
      </c>
      <c r="AV210" s="15" t="s">
        <v>81</v>
      </c>
      <c r="AW210" s="15" t="s">
        <v>30</v>
      </c>
      <c r="AX210" s="15" t="s">
        <v>73</v>
      </c>
      <c r="AY210" s="264" t="s">
        <v>122</v>
      </c>
    </row>
    <row r="211" s="13" customFormat="1">
      <c r="A211" s="13"/>
      <c r="B211" s="232"/>
      <c r="C211" s="233"/>
      <c r="D211" s="234" t="s">
        <v>130</v>
      </c>
      <c r="E211" s="235" t="s">
        <v>1</v>
      </c>
      <c r="F211" s="236" t="s">
        <v>685</v>
      </c>
      <c r="G211" s="233"/>
      <c r="H211" s="237">
        <v>3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130</v>
      </c>
      <c r="AU211" s="243" t="s">
        <v>83</v>
      </c>
      <c r="AV211" s="13" t="s">
        <v>83</v>
      </c>
      <c r="AW211" s="13" t="s">
        <v>30</v>
      </c>
      <c r="AX211" s="13" t="s">
        <v>73</v>
      </c>
      <c r="AY211" s="243" t="s">
        <v>122</v>
      </c>
    </row>
    <row r="212" s="15" customFormat="1">
      <c r="A212" s="15"/>
      <c r="B212" s="255"/>
      <c r="C212" s="256"/>
      <c r="D212" s="234" t="s">
        <v>130</v>
      </c>
      <c r="E212" s="257" t="s">
        <v>1</v>
      </c>
      <c r="F212" s="258" t="s">
        <v>644</v>
      </c>
      <c r="G212" s="256"/>
      <c r="H212" s="257" t="s">
        <v>1</v>
      </c>
      <c r="I212" s="259"/>
      <c r="J212" s="256"/>
      <c r="K212" s="256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130</v>
      </c>
      <c r="AU212" s="264" t="s">
        <v>83</v>
      </c>
      <c r="AV212" s="15" t="s">
        <v>81</v>
      </c>
      <c r="AW212" s="15" t="s">
        <v>30</v>
      </c>
      <c r="AX212" s="15" t="s">
        <v>73</v>
      </c>
      <c r="AY212" s="264" t="s">
        <v>122</v>
      </c>
    </row>
    <row r="213" s="13" customFormat="1">
      <c r="A213" s="13"/>
      <c r="B213" s="232"/>
      <c r="C213" s="233"/>
      <c r="D213" s="234" t="s">
        <v>130</v>
      </c>
      <c r="E213" s="235" t="s">
        <v>1</v>
      </c>
      <c r="F213" s="236" t="s">
        <v>686</v>
      </c>
      <c r="G213" s="233"/>
      <c r="H213" s="237">
        <v>0.71999999999999997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130</v>
      </c>
      <c r="AU213" s="243" t="s">
        <v>83</v>
      </c>
      <c r="AV213" s="13" t="s">
        <v>83</v>
      </c>
      <c r="AW213" s="13" t="s">
        <v>30</v>
      </c>
      <c r="AX213" s="13" t="s">
        <v>73</v>
      </c>
      <c r="AY213" s="243" t="s">
        <v>122</v>
      </c>
    </row>
    <row r="214" s="14" customFormat="1">
      <c r="A214" s="14"/>
      <c r="B214" s="244"/>
      <c r="C214" s="245"/>
      <c r="D214" s="234" t="s">
        <v>130</v>
      </c>
      <c r="E214" s="246" t="s">
        <v>1</v>
      </c>
      <c r="F214" s="247" t="s">
        <v>135</v>
      </c>
      <c r="G214" s="245"/>
      <c r="H214" s="248">
        <v>3.7199999999999998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130</v>
      </c>
      <c r="AU214" s="254" t="s">
        <v>83</v>
      </c>
      <c r="AV214" s="14" t="s">
        <v>128</v>
      </c>
      <c r="AW214" s="14" t="s">
        <v>30</v>
      </c>
      <c r="AX214" s="14" t="s">
        <v>81</v>
      </c>
      <c r="AY214" s="254" t="s">
        <v>122</v>
      </c>
    </row>
    <row r="215" s="12" customFormat="1" ht="22.8" customHeight="1">
      <c r="A215" s="12"/>
      <c r="B215" s="203"/>
      <c r="C215" s="204"/>
      <c r="D215" s="205" t="s">
        <v>72</v>
      </c>
      <c r="E215" s="217" t="s">
        <v>168</v>
      </c>
      <c r="F215" s="217" t="s">
        <v>571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SUM(P216:P220)</f>
        <v>0</v>
      </c>
      <c r="Q215" s="211"/>
      <c r="R215" s="212">
        <f>SUM(R216:R220)</f>
        <v>0.071400000000000005</v>
      </c>
      <c r="S215" s="211"/>
      <c r="T215" s="213">
        <f>SUM(T216:T220)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81</v>
      </c>
      <c r="AT215" s="215" t="s">
        <v>72</v>
      </c>
      <c r="AU215" s="215" t="s">
        <v>81</v>
      </c>
      <c r="AY215" s="214" t="s">
        <v>122</v>
      </c>
      <c r="BK215" s="216">
        <f>SUM(BK216:BK220)</f>
        <v>0</v>
      </c>
    </row>
    <row r="216" s="2" customFormat="1" ht="33" customHeight="1">
      <c r="A216" s="39"/>
      <c r="B216" s="40"/>
      <c r="C216" s="219" t="s">
        <v>291</v>
      </c>
      <c r="D216" s="219" t="s">
        <v>124</v>
      </c>
      <c r="E216" s="220" t="s">
        <v>687</v>
      </c>
      <c r="F216" s="221" t="s">
        <v>688</v>
      </c>
      <c r="G216" s="222" t="s">
        <v>194</v>
      </c>
      <c r="H216" s="223">
        <v>84</v>
      </c>
      <c r="I216" s="224"/>
      <c r="J216" s="225">
        <f>ROUND(I216*H216,2)</f>
        <v>0</v>
      </c>
      <c r="K216" s="221" t="s">
        <v>138</v>
      </c>
      <c r="L216" s="45"/>
      <c r="M216" s="226" t="s">
        <v>1</v>
      </c>
      <c r="N216" s="227" t="s">
        <v>38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128</v>
      </c>
      <c r="AT216" s="230" t="s">
        <v>124</v>
      </c>
      <c r="AU216" s="230" t="s">
        <v>83</v>
      </c>
      <c r="AY216" s="18" t="s">
        <v>122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81</v>
      </c>
      <c r="BK216" s="231">
        <f>ROUND(I216*H216,2)</f>
        <v>0</v>
      </c>
      <c r="BL216" s="18" t="s">
        <v>128</v>
      </c>
      <c r="BM216" s="230" t="s">
        <v>689</v>
      </c>
    </row>
    <row r="217" s="13" customFormat="1">
      <c r="A217" s="13"/>
      <c r="B217" s="232"/>
      <c r="C217" s="233"/>
      <c r="D217" s="234" t="s">
        <v>130</v>
      </c>
      <c r="E217" s="235" t="s">
        <v>1</v>
      </c>
      <c r="F217" s="236" t="s">
        <v>637</v>
      </c>
      <c r="G217" s="233"/>
      <c r="H217" s="237">
        <v>84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83</v>
      </c>
      <c r="AV217" s="13" t="s">
        <v>83</v>
      </c>
      <c r="AW217" s="13" t="s">
        <v>30</v>
      </c>
      <c r="AX217" s="13" t="s">
        <v>81</v>
      </c>
      <c r="AY217" s="243" t="s">
        <v>122</v>
      </c>
    </row>
    <row r="218" s="2" customFormat="1" ht="24.15" customHeight="1">
      <c r="A218" s="39"/>
      <c r="B218" s="40"/>
      <c r="C218" s="219" t="s">
        <v>296</v>
      </c>
      <c r="D218" s="219" t="s">
        <v>124</v>
      </c>
      <c r="E218" s="220" t="s">
        <v>690</v>
      </c>
      <c r="F218" s="221" t="s">
        <v>691</v>
      </c>
      <c r="G218" s="222" t="s">
        <v>194</v>
      </c>
      <c r="H218" s="223">
        <v>84</v>
      </c>
      <c r="I218" s="224"/>
      <c r="J218" s="225">
        <f>ROUND(I218*H218,2)</f>
        <v>0</v>
      </c>
      <c r="K218" s="221" t="s">
        <v>138</v>
      </c>
      <c r="L218" s="45"/>
      <c r="M218" s="226" t="s">
        <v>1</v>
      </c>
      <c r="N218" s="227" t="s">
        <v>38</v>
      </c>
      <c r="O218" s="92"/>
      <c r="P218" s="228">
        <f>O218*H218</f>
        <v>0</v>
      </c>
      <c r="Q218" s="228">
        <v>0.00034000000000000002</v>
      </c>
      <c r="R218" s="228">
        <f>Q218*H218</f>
        <v>0.028560000000000002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128</v>
      </c>
      <c r="AT218" s="230" t="s">
        <v>124</v>
      </c>
      <c r="AU218" s="230" t="s">
        <v>83</v>
      </c>
      <c r="AY218" s="18" t="s">
        <v>122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81</v>
      </c>
      <c r="BK218" s="231">
        <f>ROUND(I218*H218,2)</f>
        <v>0</v>
      </c>
      <c r="BL218" s="18" t="s">
        <v>128</v>
      </c>
      <c r="BM218" s="230" t="s">
        <v>692</v>
      </c>
    </row>
    <row r="219" s="2" customFormat="1" ht="24.15" customHeight="1">
      <c r="A219" s="39"/>
      <c r="B219" s="40"/>
      <c r="C219" s="219" t="s">
        <v>300</v>
      </c>
      <c r="D219" s="219" t="s">
        <v>124</v>
      </c>
      <c r="E219" s="220" t="s">
        <v>693</v>
      </c>
      <c r="F219" s="221" t="s">
        <v>694</v>
      </c>
      <c r="G219" s="222" t="s">
        <v>194</v>
      </c>
      <c r="H219" s="223">
        <v>84</v>
      </c>
      <c r="I219" s="224"/>
      <c r="J219" s="225">
        <f>ROUND(I219*H219,2)</f>
        <v>0</v>
      </c>
      <c r="K219" s="221" t="s">
        <v>138</v>
      </c>
      <c r="L219" s="45"/>
      <c r="M219" s="226" t="s">
        <v>1</v>
      </c>
      <c r="N219" s="227" t="s">
        <v>38</v>
      </c>
      <c r="O219" s="92"/>
      <c r="P219" s="228">
        <f>O219*H219</f>
        <v>0</v>
      </c>
      <c r="Q219" s="228">
        <v>0.00051000000000000004</v>
      </c>
      <c r="R219" s="228">
        <f>Q219*H219</f>
        <v>0.042840000000000003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128</v>
      </c>
      <c r="AT219" s="230" t="s">
        <v>124</v>
      </c>
      <c r="AU219" s="230" t="s">
        <v>83</v>
      </c>
      <c r="AY219" s="18" t="s">
        <v>122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81</v>
      </c>
      <c r="BK219" s="231">
        <f>ROUND(I219*H219,2)</f>
        <v>0</v>
      </c>
      <c r="BL219" s="18" t="s">
        <v>128</v>
      </c>
      <c r="BM219" s="230" t="s">
        <v>695</v>
      </c>
    </row>
    <row r="220" s="2" customFormat="1" ht="33" customHeight="1">
      <c r="A220" s="39"/>
      <c r="B220" s="40"/>
      <c r="C220" s="219" t="s">
        <v>306</v>
      </c>
      <c r="D220" s="219" t="s">
        <v>124</v>
      </c>
      <c r="E220" s="220" t="s">
        <v>696</v>
      </c>
      <c r="F220" s="221" t="s">
        <v>697</v>
      </c>
      <c r="G220" s="222" t="s">
        <v>194</v>
      </c>
      <c r="H220" s="223">
        <v>84</v>
      </c>
      <c r="I220" s="224"/>
      <c r="J220" s="225">
        <f>ROUND(I220*H220,2)</f>
        <v>0</v>
      </c>
      <c r="K220" s="221" t="s">
        <v>138</v>
      </c>
      <c r="L220" s="45"/>
      <c r="M220" s="226" t="s">
        <v>1</v>
      </c>
      <c r="N220" s="227" t="s">
        <v>38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128</v>
      </c>
      <c r="AT220" s="230" t="s">
        <v>124</v>
      </c>
      <c r="AU220" s="230" t="s">
        <v>83</v>
      </c>
      <c r="AY220" s="18" t="s">
        <v>122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81</v>
      </c>
      <c r="BK220" s="231">
        <f>ROUND(I220*H220,2)</f>
        <v>0</v>
      </c>
      <c r="BL220" s="18" t="s">
        <v>128</v>
      </c>
      <c r="BM220" s="230" t="s">
        <v>698</v>
      </c>
    </row>
    <row r="221" s="12" customFormat="1" ht="22.8" customHeight="1">
      <c r="A221" s="12"/>
      <c r="B221" s="203"/>
      <c r="C221" s="204"/>
      <c r="D221" s="205" t="s">
        <v>72</v>
      </c>
      <c r="E221" s="217" t="s">
        <v>187</v>
      </c>
      <c r="F221" s="217" t="s">
        <v>276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SUM(P222:P232)</f>
        <v>0</v>
      </c>
      <c r="Q221" s="211"/>
      <c r="R221" s="212">
        <f>SUM(R222:R232)</f>
        <v>0.0022199999999999998</v>
      </c>
      <c r="S221" s="211"/>
      <c r="T221" s="213">
        <f>SUM(T222:T232)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81</v>
      </c>
      <c r="AT221" s="215" t="s">
        <v>72</v>
      </c>
      <c r="AU221" s="215" t="s">
        <v>81</v>
      </c>
      <c r="AY221" s="214" t="s">
        <v>122</v>
      </c>
      <c r="BK221" s="216">
        <f>SUM(BK222:BK232)</f>
        <v>0</v>
      </c>
    </row>
    <row r="222" s="2" customFormat="1" ht="24.15" customHeight="1">
      <c r="A222" s="39"/>
      <c r="B222" s="40"/>
      <c r="C222" s="219" t="s">
        <v>310</v>
      </c>
      <c r="D222" s="219" t="s">
        <v>124</v>
      </c>
      <c r="E222" s="220" t="s">
        <v>699</v>
      </c>
      <c r="F222" s="221" t="s">
        <v>700</v>
      </c>
      <c r="G222" s="222" t="s">
        <v>127</v>
      </c>
      <c r="H222" s="223">
        <v>6</v>
      </c>
      <c r="I222" s="224"/>
      <c r="J222" s="225">
        <f>ROUND(I222*H222,2)</f>
        <v>0</v>
      </c>
      <c r="K222" s="221" t="s">
        <v>138</v>
      </c>
      <c r="L222" s="45"/>
      <c r="M222" s="226" t="s">
        <v>1</v>
      </c>
      <c r="N222" s="227" t="s">
        <v>38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128</v>
      </c>
      <c r="AT222" s="230" t="s">
        <v>124</v>
      </c>
      <c r="AU222" s="230" t="s">
        <v>83</v>
      </c>
      <c r="AY222" s="18" t="s">
        <v>122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81</v>
      </c>
      <c r="BK222" s="231">
        <f>ROUND(I222*H222,2)</f>
        <v>0</v>
      </c>
      <c r="BL222" s="18" t="s">
        <v>128</v>
      </c>
      <c r="BM222" s="230" t="s">
        <v>701</v>
      </c>
    </row>
    <row r="223" s="13" customFormat="1">
      <c r="A223" s="13"/>
      <c r="B223" s="232"/>
      <c r="C223" s="233"/>
      <c r="D223" s="234" t="s">
        <v>130</v>
      </c>
      <c r="E223" s="235" t="s">
        <v>1</v>
      </c>
      <c r="F223" s="236" t="s">
        <v>702</v>
      </c>
      <c r="G223" s="233"/>
      <c r="H223" s="237">
        <v>6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130</v>
      </c>
      <c r="AU223" s="243" t="s">
        <v>83</v>
      </c>
      <c r="AV223" s="13" t="s">
        <v>83</v>
      </c>
      <c r="AW223" s="13" t="s">
        <v>30</v>
      </c>
      <c r="AX223" s="13" t="s">
        <v>81</v>
      </c>
      <c r="AY223" s="243" t="s">
        <v>122</v>
      </c>
    </row>
    <row r="224" s="2" customFormat="1" ht="33" customHeight="1">
      <c r="A224" s="39"/>
      <c r="B224" s="40"/>
      <c r="C224" s="219" t="s">
        <v>314</v>
      </c>
      <c r="D224" s="219" t="s">
        <v>124</v>
      </c>
      <c r="E224" s="220" t="s">
        <v>703</v>
      </c>
      <c r="F224" s="221" t="s">
        <v>704</v>
      </c>
      <c r="G224" s="222" t="s">
        <v>127</v>
      </c>
      <c r="H224" s="223">
        <v>10</v>
      </c>
      <c r="I224" s="224"/>
      <c r="J224" s="225">
        <f>ROUND(I224*H224,2)</f>
        <v>0</v>
      </c>
      <c r="K224" s="221" t="s">
        <v>138</v>
      </c>
      <c r="L224" s="45"/>
      <c r="M224" s="226" t="s">
        <v>1</v>
      </c>
      <c r="N224" s="227" t="s">
        <v>38</v>
      </c>
      <c r="O224" s="92"/>
      <c r="P224" s="228">
        <f>O224*H224</f>
        <v>0</v>
      </c>
      <c r="Q224" s="228">
        <v>3.0000000000000001E-05</v>
      </c>
      <c r="R224" s="228">
        <f>Q224*H224</f>
        <v>0.00030000000000000003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128</v>
      </c>
      <c r="AT224" s="230" t="s">
        <v>124</v>
      </c>
      <c r="AU224" s="230" t="s">
        <v>83</v>
      </c>
      <c r="AY224" s="18" t="s">
        <v>122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81</v>
      </c>
      <c r="BK224" s="231">
        <f>ROUND(I224*H224,2)</f>
        <v>0</v>
      </c>
      <c r="BL224" s="18" t="s">
        <v>128</v>
      </c>
      <c r="BM224" s="230" t="s">
        <v>705</v>
      </c>
    </row>
    <row r="225" s="2" customFormat="1" ht="24.15" customHeight="1">
      <c r="A225" s="39"/>
      <c r="B225" s="40"/>
      <c r="C225" s="219" t="s">
        <v>319</v>
      </c>
      <c r="D225" s="219" t="s">
        <v>124</v>
      </c>
      <c r="E225" s="220" t="s">
        <v>407</v>
      </c>
      <c r="F225" s="221" t="s">
        <v>408</v>
      </c>
      <c r="G225" s="222" t="s">
        <v>127</v>
      </c>
      <c r="H225" s="223">
        <v>6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128</v>
      </c>
      <c r="AT225" s="230" t="s">
        <v>124</v>
      </c>
      <c r="AU225" s="230" t="s">
        <v>83</v>
      </c>
      <c r="AY225" s="18" t="s">
        <v>122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81</v>
      </c>
      <c r="BK225" s="231">
        <f>ROUND(I225*H225,2)</f>
        <v>0</v>
      </c>
      <c r="BL225" s="18" t="s">
        <v>128</v>
      </c>
      <c r="BM225" s="230" t="s">
        <v>706</v>
      </c>
    </row>
    <row r="226" s="13" customFormat="1">
      <c r="A226" s="13"/>
      <c r="B226" s="232"/>
      <c r="C226" s="233"/>
      <c r="D226" s="234" t="s">
        <v>130</v>
      </c>
      <c r="E226" s="235" t="s">
        <v>1</v>
      </c>
      <c r="F226" s="236" t="s">
        <v>173</v>
      </c>
      <c r="G226" s="233"/>
      <c r="H226" s="237">
        <v>6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130</v>
      </c>
      <c r="AU226" s="243" t="s">
        <v>83</v>
      </c>
      <c r="AV226" s="13" t="s">
        <v>83</v>
      </c>
      <c r="AW226" s="13" t="s">
        <v>30</v>
      </c>
      <c r="AX226" s="13" t="s">
        <v>81</v>
      </c>
      <c r="AY226" s="243" t="s">
        <v>122</v>
      </c>
    </row>
    <row r="227" s="2" customFormat="1" ht="24.15" customHeight="1">
      <c r="A227" s="39"/>
      <c r="B227" s="40"/>
      <c r="C227" s="219" t="s">
        <v>324</v>
      </c>
      <c r="D227" s="219" t="s">
        <v>124</v>
      </c>
      <c r="E227" s="220" t="s">
        <v>411</v>
      </c>
      <c r="F227" s="221" t="s">
        <v>412</v>
      </c>
      <c r="G227" s="222" t="s">
        <v>127</v>
      </c>
      <c r="H227" s="223">
        <v>6</v>
      </c>
      <c r="I227" s="224"/>
      <c r="J227" s="225">
        <f>ROUND(I227*H227,2)</f>
        <v>0</v>
      </c>
      <c r="K227" s="221" t="s">
        <v>138</v>
      </c>
      <c r="L227" s="45"/>
      <c r="M227" s="226" t="s">
        <v>1</v>
      </c>
      <c r="N227" s="227" t="s">
        <v>38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128</v>
      </c>
      <c r="AT227" s="230" t="s">
        <v>124</v>
      </c>
      <c r="AU227" s="230" t="s">
        <v>83</v>
      </c>
      <c r="AY227" s="18" t="s">
        <v>122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81</v>
      </c>
      <c r="BK227" s="231">
        <f>ROUND(I227*H227,2)</f>
        <v>0</v>
      </c>
      <c r="BL227" s="18" t="s">
        <v>128</v>
      </c>
      <c r="BM227" s="230" t="s">
        <v>707</v>
      </c>
    </row>
    <row r="228" s="13" customFormat="1">
      <c r="A228" s="13"/>
      <c r="B228" s="232"/>
      <c r="C228" s="233"/>
      <c r="D228" s="234" t="s">
        <v>130</v>
      </c>
      <c r="E228" s="235" t="s">
        <v>1</v>
      </c>
      <c r="F228" s="236" t="s">
        <v>702</v>
      </c>
      <c r="G228" s="233"/>
      <c r="H228" s="237">
        <v>6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130</v>
      </c>
      <c r="AU228" s="243" t="s">
        <v>83</v>
      </c>
      <c r="AV228" s="13" t="s">
        <v>83</v>
      </c>
      <c r="AW228" s="13" t="s">
        <v>30</v>
      </c>
      <c r="AX228" s="13" t="s">
        <v>81</v>
      </c>
      <c r="AY228" s="243" t="s">
        <v>122</v>
      </c>
    </row>
    <row r="229" s="2" customFormat="1" ht="21.75" customHeight="1">
      <c r="A229" s="39"/>
      <c r="B229" s="40"/>
      <c r="C229" s="219" t="s">
        <v>329</v>
      </c>
      <c r="D229" s="219" t="s">
        <v>124</v>
      </c>
      <c r="E229" s="220" t="s">
        <v>433</v>
      </c>
      <c r="F229" s="221" t="s">
        <v>434</v>
      </c>
      <c r="G229" s="222" t="s">
        <v>127</v>
      </c>
      <c r="H229" s="223">
        <v>6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0.00019000000000000001</v>
      </c>
      <c r="R229" s="228">
        <f>Q229*H229</f>
        <v>0.00114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128</v>
      </c>
      <c r="AT229" s="230" t="s">
        <v>124</v>
      </c>
      <c r="AU229" s="230" t="s">
        <v>83</v>
      </c>
      <c r="AY229" s="18" t="s">
        <v>122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128</v>
      </c>
      <c r="BM229" s="230" t="s">
        <v>708</v>
      </c>
    </row>
    <row r="230" s="13" customFormat="1">
      <c r="A230" s="13"/>
      <c r="B230" s="232"/>
      <c r="C230" s="233"/>
      <c r="D230" s="234" t="s">
        <v>130</v>
      </c>
      <c r="E230" s="235" t="s">
        <v>1</v>
      </c>
      <c r="F230" s="236" t="s">
        <v>702</v>
      </c>
      <c r="G230" s="233"/>
      <c r="H230" s="237">
        <v>6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130</v>
      </c>
      <c r="AU230" s="243" t="s">
        <v>83</v>
      </c>
      <c r="AV230" s="13" t="s">
        <v>83</v>
      </c>
      <c r="AW230" s="13" t="s">
        <v>30</v>
      </c>
      <c r="AX230" s="13" t="s">
        <v>81</v>
      </c>
      <c r="AY230" s="243" t="s">
        <v>122</v>
      </c>
    </row>
    <row r="231" s="2" customFormat="1" ht="24.15" customHeight="1">
      <c r="A231" s="39"/>
      <c r="B231" s="40"/>
      <c r="C231" s="219" t="s">
        <v>334</v>
      </c>
      <c r="D231" s="219" t="s">
        <v>124</v>
      </c>
      <c r="E231" s="220" t="s">
        <v>440</v>
      </c>
      <c r="F231" s="221" t="s">
        <v>441</v>
      </c>
      <c r="G231" s="222" t="s">
        <v>127</v>
      </c>
      <c r="H231" s="223">
        <v>6</v>
      </c>
      <c r="I231" s="224"/>
      <c r="J231" s="225">
        <f>ROUND(I231*H231,2)</f>
        <v>0</v>
      </c>
      <c r="K231" s="221" t="s">
        <v>1</v>
      </c>
      <c r="L231" s="45"/>
      <c r="M231" s="226" t="s">
        <v>1</v>
      </c>
      <c r="N231" s="227" t="s">
        <v>38</v>
      </c>
      <c r="O231" s="92"/>
      <c r="P231" s="228">
        <f>O231*H231</f>
        <v>0</v>
      </c>
      <c r="Q231" s="228">
        <v>0.00012999999999999999</v>
      </c>
      <c r="R231" s="228">
        <f>Q231*H231</f>
        <v>0.00077999999999999988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128</v>
      </c>
      <c r="AT231" s="230" t="s">
        <v>124</v>
      </c>
      <c r="AU231" s="230" t="s">
        <v>83</v>
      </c>
      <c r="AY231" s="18" t="s">
        <v>122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81</v>
      </c>
      <c r="BK231" s="231">
        <f>ROUND(I231*H231,2)</f>
        <v>0</v>
      </c>
      <c r="BL231" s="18" t="s">
        <v>128</v>
      </c>
      <c r="BM231" s="230" t="s">
        <v>709</v>
      </c>
    </row>
    <row r="232" s="13" customFormat="1">
      <c r="A232" s="13"/>
      <c r="B232" s="232"/>
      <c r="C232" s="233"/>
      <c r="D232" s="234" t="s">
        <v>130</v>
      </c>
      <c r="E232" s="235" t="s">
        <v>1</v>
      </c>
      <c r="F232" s="236" t="s">
        <v>702</v>
      </c>
      <c r="G232" s="233"/>
      <c r="H232" s="237">
        <v>6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130</v>
      </c>
      <c r="AU232" s="243" t="s">
        <v>83</v>
      </c>
      <c r="AV232" s="13" t="s">
        <v>83</v>
      </c>
      <c r="AW232" s="13" t="s">
        <v>30</v>
      </c>
      <c r="AX232" s="13" t="s">
        <v>81</v>
      </c>
      <c r="AY232" s="243" t="s">
        <v>122</v>
      </c>
    </row>
    <row r="233" s="12" customFormat="1" ht="22.8" customHeight="1">
      <c r="A233" s="12"/>
      <c r="B233" s="203"/>
      <c r="C233" s="204"/>
      <c r="D233" s="205" t="s">
        <v>72</v>
      </c>
      <c r="E233" s="217" t="s">
        <v>191</v>
      </c>
      <c r="F233" s="217" t="s">
        <v>710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SUM(P234:P237)</f>
        <v>0</v>
      </c>
      <c r="Q233" s="211"/>
      <c r="R233" s="212">
        <f>SUM(R234:R237)</f>
        <v>1.0162000000000002</v>
      </c>
      <c r="S233" s="211"/>
      <c r="T233" s="213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81</v>
      </c>
      <c r="AT233" s="215" t="s">
        <v>72</v>
      </c>
      <c r="AU233" s="215" t="s">
        <v>81</v>
      </c>
      <c r="AY233" s="214" t="s">
        <v>122</v>
      </c>
      <c r="BK233" s="216">
        <f>SUM(BK234:BK237)</f>
        <v>0</v>
      </c>
    </row>
    <row r="234" s="2" customFormat="1" ht="24.15" customHeight="1">
      <c r="A234" s="39"/>
      <c r="B234" s="40"/>
      <c r="C234" s="219" t="s">
        <v>341</v>
      </c>
      <c r="D234" s="219" t="s">
        <v>124</v>
      </c>
      <c r="E234" s="220" t="s">
        <v>711</v>
      </c>
      <c r="F234" s="221" t="s">
        <v>712</v>
      </c>
      <c r="G234" s="222" t="s">
        <v>127</v>
      </c>
      <c r="H234" s="223">
        <v>5</v>
      </c>
      <c r="I234" s="224"/>
      <c r="J234" s="225">
        <f>ROUND(I234*H234,2)</f>
        <v>0</v>
      </c>
      <c r="K234" s="221" t="s">
        <v>138</v>
      </c>
      <c r="L234" s="45"/>
      <c r="M234" s="226" t="s">
        <v>1</v>
      </c>
      <c r="N234" s="227" t="s">
        <v>38</v>
      </c>
      <c r="O234" s="92"/>
      <c r="P234" s="228">
        <f>O234*H234</f>
        <v>0</v>
      </c>
      <c r="Q234" s="228">
        <v>0.20219000000000001</v>
      </c>
      <c r="R234" s="228">
        <f>Q234*H234</f>
        <v>1.01095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128</v>
      </c>
      <c r="AT234" s="230" t="s">
        <v>124</v>
      </c>
      <c r="AU234" s="230" t="s">
        <v>83</v>
      </c>
      <c r="AY234" s="18" t="s">
        <v>122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81</v>
      </c>
      <c r="BK234" s="231">
        <f>ROUND(I234*H234,2)</f>
        <v>0</v>
      </c>
      <c r="BL234" s="18" t="s">
        <v>128</v>
      </c>
      <c r="BM234" s="230" t="s">
        <v>713</v>
      </c>
    </row>
    <row r="235" s="2" customFormat="1" ht="24.15" customHeight="1">
      <c r="A235" s="39"/>
      <c r="B235" s="40"/>
      <c r="C235" s="219" t="s">
        <v>346</v>
      </c>
      <c r="D235" s="219" t="s">
        <v>124</v>
      </c>
      <c r="E235" s="220" t="s">
        <v>714</v>
      </c>
      <c r="F235" s="221" t="s">
        <v>715</v>
      </c>
      <c r="G235" s="222" t="s">
        <v>127</v>
      </c>
      <c r="H235" s="223">
        <v>15</v>
      </c>
      <c r="I235" s="224"/>
      <c r="J235" s="225">
        <f>ROUND(I235*H235,2)</f>
        <v>0</v>
      </c>
      <c r="K235" s="221" t="s">
        <v>138</v>
      </c>
      <c r="L235" s="45"/>
      <c r="M235" s="226" t="s">
        <v>1</v>
      </c>
      <c r="N235" s="227" t="s">
        <v>38</v>
      </c>
      <c r="O235" s="92"/>
      <c r="P235" s="228">
        <f>O235*H235</f>
        <v>0</v>
      </c>
      <c r="Q235" s="228">
        <v>1.0000000000000001E-05</v>
      </c>
      <c r="R235" s="228">
        <f>Q235*H235</f>
        <v>0.00015000000000000001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128</v>
      </c>
      <c r="AT235" s="230" t="s">
        <v>124</v>
      </c>
      <c r="AU235" s="230" t="s">
        <v>83</v>
      </c>
      <c r="AY235" s="18" t="s">
        <v>122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81</v>
      </c>
      <c r="BK235" s="231">
        <f>ROUND(I235*H235,2)</f>
        <v>0</v>
      </c>
      <c r="BL235" s="18" t="s">
        <v>128</v>
      </c>
      <c r="BM235" s="230" t="s">
        <v>716</v>
      </c>
    </row>
    <row r="236" s="2" customFormat="1" ht="24.15" customHeight="1">
      <c r="A236" s="39"/>
      <c r="B236" s="40"/>
      <c r="C236" s="219" t="s">
        <v>351</v>
      </c>
      <c r="D236" s="219" t="s">
        <v>124</v>
      </c>
      <c r="E236" s="220" t="s">
        <v>717</v>
      </c>
      <c r="F236" s="221" t="s">
        <v>718</v>
      </c>
      <c r="G236" s="222" t="s">
        <v>127</v>
      </c>
      <c r="H236" s="223">
        <v>15</v>
      </c>
      <c r="I236" s="224"/>
      <c r="J236" s="225">
        <f>ROUND(I236*H236,2)</f>
        <v>0</v>
      </c>
      <c r="K236" s="221" t="s">
        <v>138</v>
      </c>
      <c r="L236" s="45"/>
      <c r="M236" s="226" t="s">
        <v>1</v>
      </c>
      <c r="N236" s="227" t="s">
        <v>38</v>
      </c>
      <c r="O236" s="92"/>
      <c r="P236" s="228">
        <f>O236*H236</f>
        <v>0</v>
      </c>
      <c r="Q236" s="228">
        <v>0.00034000000000000002</v>
      </c>
      <c r="R236" s="228">
        <f>Q236*H236</f>
        <v>0.0051000000000000004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128</v>
      </c>
      <c r="AT236" s="230" t="s">
        <v>124</v>
      </c>
      <c r="AU236" s="230" t="s">
        <v>83</v>
      </c>
      <c r="AY236" s="18" t="s">
        <v>122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81</v>
      </c>
      <c r="BK236" s="231">
        <f>ROUND(I236*H236,2)</f>
        <v>0</v>
      </c>
      <c r="BL236" s="18" t="s">
        <v>128</v>
      </c>
      <c r="BM236" s="230" t="s">
        <v>719</v>
      </c>
    </row>
    <row r="237" s="2" customFormat="1" ht="24.15" customHeight="1">
      <c r="A237" s="39"/>
      <c r="B237" s="40"/>
      <c r="C237" s="219" t="s">
        <v>355</v>
      </c>
      <c r="D237" s="219" t="s">
        <v>124</v>
      </c>
      <c r="E237" s="220" t="s">
        <v>720</v>
      </c>
      <c r="F237" s="221" t="s">
        <v>721</v>
      </c>
      <c r="G237" s="222" t="s">
        <v>127</v>
      </c>
      <c r="H237" s="223">
        <v>15</v>
      </c>
      <c r="I237" s="224"/>
      <c r="J237" s="225">
        <f>ROUND(I237*H237,2)</f>
        <v>0</v>
      </c>
      <c r="K237" s="221" t="s">
        <v>138</v>
      </c>
      <c r="L237" s="45"/>
      <c r="M237" s="226" t="s">
        <v>1</v>
      </c>
      <c r="N237" s="227" t="s">
        <v>38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128</v>
      </c>
      <c r="AT237" s="230" t="s">
        <v>124</v>
      </c>
      <c r="AU237" s="230" t="s">
        <v>83</v>
      </c>
      <c r="AY237" s="18" t="s">
        <v>122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81</v>
      </c>
      <c r="BK237" s="231">
        <f>ROUND(I237*H237,2)</f>
        <v>0</v>
      </c>
      <c r="BL237" s="18" t="s">
        <v>128</v>
      </c>
      <c r="BM237" s="230" t="s">
        <v>722</v>
      </c>
    </row>
    <row r="238" s="12" customFormat="1" ht="22.8" customHeight="1">
      <c r="A238" s="12"/>
      <c r="B238" s="203"/>
      <c r="C238" s="204"/>
      <c r="D238" s="205" t="s">
        <v>72</v>
      </c>
      <c r="E238" s="217" t="s">
        <v>621</v>
      </c>
      <c r="F238" s="217" t="s">
        <v>622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SUM(P239:P240)</f>
        <v>0</v>
      </c>
      <c r="Q238" s="211"/>
      <c r="R238" s="212">
        <f>SUM(R239:R240)</f>
        <v>0</v>
      </c>
      <c r="S238" s="211"/>
      <c r="T238" s="213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81</v>
      </c>
      <c r="AT238" s="215" t="s">
        <v>72</v>
      </c>
      <c r="AU238" s="215" t="s">
        <v>81</v>
      </c>
      <c r="AY238" s="214" t="s">
        <v>122</v>
      </c>
      <c r="BK238" s="216">
        <f>SUM(BK239:BK240)</f>
        <v>0</v>
      </c>
    </row>
    <row r="239" s="2" customFormat="1" ht="24.15" customHeight="1">
      <c r="A239" s="39"/>
      <c r="B239" s="40"/>
      <c r="C239" s="219" t="s">
        <v>359</v>
      </c>
      <c r="D239" s="219" t="s">
        <v>124</v>
      </c>
      <c r="E239" s="220" t="s">
        <v>623</v>
      </c>
      <c r="F239" s="221" t="s">
        <v>723</v>
      </c>
      <c r="G239" s="222" t="s">
        <v>218</v>
      </c>
      <c r="H239" s="223">
        <v>18.48</v>
      </c>
      <c r="I239" s="224"/>
      <c r="J239" s="225">
        <f>ROUND(I239*H239,2)</f>
        <v>0</v>
      </c>
      <c r="K239" s="221" t="s">
        <v>1</v>
      </c>
      <c r="L239" s="45"/>
      <c r="M239" s="226" t="s">
        <v>1</v>
      </c>
      <c r="N239" s="227" t="s">
        <v>38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128</v>
      </c>
      <c r="AT239" s="230" t="s">
        <v>124</v>
      </c>
      <c r="AU239" s="230" t="s">
        <v>83</v>
      </c>
      <c r="AY239" s="18" t="s">
        <v>122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81</v>
      </c>
      <c r="BK239" s="231">
        <f>ROUND(I239*H239,2)</f>
        <v>0</v>
      </c>
      <c r="BL239" s="18" t="s">
        <v>128</v>
      </c>
      <c r="BM239" s="230" t="s">
        <v>724</v>
      </c>
    </row>
    <row r="240" s="2" customFormat="1" ht="33" customHeight="1">
      <c r="A240" s="39"/>
      <c r="B240" s="40"/>
      <c r="C240" s="219" t="s">
        <v>363</v>
      </c>
      <c r="D240" s="219" t="s">
        <v>124</v>
      </c>
      <c r="E240" s="220" t="s">
        <v>725</v>
      </c>
      <c r="F240" s="221" t="s">
        <v>726</v>
      </c>
      <c r="G240" s="222" t="s">
        <v>218</v>
      </c>
      <c r="H240" s="223">
        <v>18.48</v>
      </c>
      <c r="I240" s="224"/>
      <c r="J240" s="225">
        <f>ROUND(I240*H240,2)</f>
        <v>0</v>
      </c>
      <c r="K240" s="221" t="s">
        <v>138</v>
      </c>
      <c r="L240" s="45"/>
      <c r="M240" s="226" t="s">
        <v>1</v>
      </c>
      <c r="N240" s="227" t="s">
        <v>38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128</v>
      </c>
      <c r="AT240" s="230" t="s">
        <v>124</v>
      </c>
      <c r="AU240" s="230" t="s">
        <v>83</v>
      </c>
      <c r="AY240" s="18" t="s">
        <v>122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81</v>
      </c>
      <c r="BK240" s="231">
        <f>ROUND(I240*H240,2)</f>
        <v>0</v>
      </c>
      <c r="BL240" s="18" t="s">
        <v>128</v>
      </c>
      <c r="BM240" s="230" t="s">
        <v>727</v>
      </c>
    </row>
    <row r="241" s="12" customFormat="1" ht="22.8" customHeight="1">
      <c r="A241" s="12"/>
      <c r="B241" s="203"/>
      <c r="C241" s="204"/>
      <c r="D241" s="205" t="s">
        <v>72</v>
      </c>
      <c r="E241" s="217" t="s">
        <v>452</v>
      </c>
      <c r="F241" s="217" t="s">
        <v>453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P242</f>
        <v>0</v>
      </c>
      <c r="Q241" s="211"/>
      <c r="R241" s="212">
        <f>R242</f>
        <v>0</v>
      </c>
      <c r="S241" s="211"/>
      <c r="T241" s="213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81</v>
      </c>
      <c r="AT241" s="215" t="s">
        <v>72</v>
      </c>
      <c r="AU241" s="215" t="s">
        <v>81</v>
      </c>
      <c r="AY241" s="214" t="s">
        <v>122</v>
      </c>
      <c r="BK241" s="216">
        <f>BK242</f>
        <v>0</v>
      </c>
    </row>
    <row r="242" s="2" customFormat="1" ht="24.15" customHeight="1">
      <c r="A242" s="39"/>
      <c r="B242" s="40"/>
      <c r="C242" s="219" t="s">
        <v>367</v>
      </c>
      <c r="D242" s="219" t="s">
        <v>124</v>
      </c>
      <c r="E242" s="220" t="s">
        <v>455</v>
      </c>
      <c r="F242" s="221" t="s">
        <v>456</v>
      </c>
      <c r="G242" s="222" t="s">
        <v>218</v>
      </c>
      <c r="H242" s="223">
        <v>1.5209999999999999</v>
      </c>
      <c r="I242" s="224"/>
      <c r="J242" s="225">
        <f>ROUND(I242*H242,2)</f>
        <v>0</v>
      </c>
      <c r="K242" s="221" t="s">
        <v>138</v>
      </c>
      <c r="L242" s="45"/>
      <c r="M242" s="290" t="s">
        <v>1</v>
      </c>
      <c r="N242" s="291" t="s">
        <v>38</v>
      </c>
      <c r="O242" s="292"/>
      <c r="P242" s="293">
        <f>O242*H242</f>
        <v>0</v>
      </c>
      <c r="Q242" s="293">
        <v>0</v>
      </c>
      <c r="R242" s="293">
        <f>Q242*H242</f>
        <v>0</v>
      </c>
      <c r="S242" s="293">
        <v>0</v>
      </c>
      <c r="T242" s="29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128</v>
      </c>
      <c r="AT242" s="230" t="s">
        <v>124</v>
      </c>
      <c r="AU242" s="230" t="s">
        <v>83</v>
      </c>
      <c r="AY242" s="18" t="s">
        <v>122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81</v>
      </c>
      <c r="BK242" s="231">
        <f>ROUND(I242*H242,2)</f>
        <v>0</v>
      </c>
      <c r="BL242" s="18" t="s">
        <v>128</v>
      </c>
      <c r="BM242" s="230" t="s">
        <v>728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5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qtTnRZKdMhhulpMQ6WmD8cc4XNSAfDkJDTRFZKadBcFlgyj1bqrRTe6HPNLSsl4Gp6sZJAhUFMxiPZXpj7xrOA==" hashValue="F+v7DTnB8s6YpMnQNQJhIqArFlWk/50V2rgf06RWpsMjZCwZxxNfodJJVEH5zzz+kinlWmueNkMmIL9qT+tscw==" algorithmName="SHA-512" password="CC35"/>
  <autoFilter ref="C124:K24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Světlá nad Sázavou, ul. Čapkova I. etapa - rekonstrukce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729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27.11.2023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ROUND((SUM(BE117:BE127)),  2)</f>
        <v>0</v>
      </c>
      <c r="G33" s="39"/>
      <c r="H33" s="39"/>
      <c r="I33" s="156">
        <v>0.20999999999999999</v>
      </c>
      <c r="J33" s="155">
        <f>ROUND(((SUM(BE117:BE127))*I33),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ROUND((SUM(BF117:BF127)),  2)</f>
        <v>0</v>
      </c>
      <c r="G34" s="39"/>
      <c r="H34" s="39"/>
      <c r="I34" s="156">
        <v>0.14999999999999999</v>
      </c>
      <c r="J34" s="155">
        <f>ROUND(((SUM(BF117:BF127))*I34),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ROUND((SUM(BG117:BG127)),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ROUND((SUM(BH117:BH127)),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ROUND((SUM(BI117:BI127)),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Světlá nad Sázavou, ul. Čapkova I. etapa - rekonstrukce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04 -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27.11.2023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730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107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6.25" customHeight="1">
      <c r="A107" s="39"/>
      <c r="B107" s="40"/>
      <c r="C107" s="41"/>
      <c r="D107" s="41"/>
      <c r="E107" s="175" t="str">
        <f>E7</f>
        <v>Světlá nad Sázavou, ul. Čapkova I. etapa - rekonstrukce vodovodu a kanalizace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94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04 - Vedlejší a ostatní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27.11.2023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 xml:space="preserve"> </v>
      </c>
      <c r="G113" s="41"/>
      <c r="H113" s="41"/>
      <c r="I113" s="33" t="s">
        <v>29</v>
      </c>
      <c r="J113" s="37" t="str">
        <f>E21</f>
        <v xml:space="preserve">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31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108</v>
      </c>
      <c r="D116" s="195" t="s">
        <v>58</v>
      </c>
      <c r="E116" s="195" t="s">
        <v>54</v>
      </c>
      <c r="F116" s="195" t="s">
        <v>55</v>
      </c>
      <c r="G116" s="195" t="s">
        <v>109</v>
      </c>
      <c r="H116" s="195" t="s">
        <v>110</v>
      </c>
      <c r="I116" s="195" t="s">
        <v>111</v>
      </c>
      <c r="J116" s="195" t="s">
        <v>98</v>
      </c>
      <c r="K116" s="196" t="s">
        <v>112</v>
      </c>
      <c r="L116" s="197"/>
      <c r="M116" s="101" t="s">
        <v>1</v>
      </c>
      <c r="N116" s="102" t="s">
        <v>37</v>
      </c>
      <c r="O116" s="102" t="s">
        <v>113</v>
      </c>
      <c r="P116" s="102" t="s">
        <v>114</v>
      </c>
      <c r="Q116" s="102" t="s">
        <v>115</v>
      </c>
      <c r="R116" s="102" t="s">
        <v>116</v>
      </c>
      <c r="S116" s="102" t="s">
        <v>117</v>
      </c>
      <c r="T116" s="103" t="s">
        <v>118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119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72</v>
      </c>
      <c r="AU117" s="18" t="s">
        <v>100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72</v>
      </c>
      <c r="E118" s="206" t="s">
        <v>731</v>
      </c>
      <c r="F118" s="206" t="s">
        <v>732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SUM(P119:P127)</f>
        <v>0</v>
      </c>
      <c r="Q118" s="211"/>
      <c r="R118" s="212">
        <f>SUM(R119:R127)</f>
        <v>0</v>
      </c>
      <c r="S118" s="211"/>
      <c r="T118" s="213">
        <f>SUM(T119:T127)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81</v>
      </c>
      <c r="AT118" s="215" t="s">
        <v>72</v>
      </c>
      <c r="AU118" s="215" t="s">
        <v>73</v>
      </c>
      <c r="AY118" s="214" t="s">
        <v>122</v>
      </c>
      <c r="BK118" s="216">
        <f>SUM(BK119:BK127)</f>
        <v>0</v>
      </c>
    </row>
    <row r="119" s="2" customFormat="1" ht="16.5" customHeight="1">
      <c r="A119" s="39"/>
      <c r="B119" s="40"/>
      <c r="C119" s="219" t="s">
        <v>81</v>
      </c>
      <c r="D119" s="219" t="s">
        <v>124</v>
      </c>
      <c r="E119" s="220" t="s">
        <v>733</v>
      </c>
      <c r="F119" s="221" t="s">
        <v>734</v>
      </c>
      <c r="G119" s="222" t="s">
        <v>735</v>
      </c>
      <c r="H119" s="223">
        <v>1</v>
      </c>
      <c r="I119" s="224"/>
      <c r="J119" s="225">
        <f>ROUND(I119*H119,2)</f>
        <v>0</v>
      </c>
      <c r="K119" s="221" t="s">
        <v>1</v>
      </c>
      <c r="L119" s="45"/>
      <c r="M119" s="226" t="s">
        <v>1</v>
      </c>
      <c r="N119" s="227" t="s">
        <v>38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736</v>
      </c>
      <c r="AT119" s="230" t="s">
        <v>124</v>
      </c>
      <c r="AU119" s="230" t="s">
        <v>81</v>
      </c>
      <c r="AY119" s="18" t="s">
        <v>122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81</v>
      </c>
      <c r="BK119" s="231">
        <f>ROUND(I119*H119,2)</f>
        <v>0</v>
      </c>
      <c r="BL119" s="18" t="s">
        <v>736</v>
      </c>
      <c r="BM119" s="230" t="s">
        <v>737</v>
      </c>
    </row>
    <row r="120" s="2" customFormat="1" ht="24.15" customHeight="1">
      <c r="A120" s="39"/>
      <c r="B120" s="40"/>
      <c r="C120" s="219" t="s">
        <v>83</v>
      </c>
      <c r="D120" s="219" t="s">
        <v>124</v>
      </c>
      <c r="E120" s="220" t="s">
        <v>738</v>
      </c>
      <c r="F120" s="221" t="s">
        <v>739</v>
      </c>
      <c r="G120" s="222" t="s">
        <v>740</v>
      </c>
      <c r="H120" s="223">
        <v>1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38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736</v>
      </c>
      <c r="AT120" s="230" t="s">
        <v>124</v>
      </c>
      <c r="AU120" s="230" t="s">
        <v>81</v>
      </c>
      <c r="AY120" s="18" t="s">
        <v>122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81</v>
      </c>
      <c r="BK120" s="231">
        <f>ROUND(I120*H120,2)</f>
        <v>0</v>
      </c>
      <c r="BL120" s="18" t="s">
        <v>736</v>
      </c>
      <c r="BM120" s="230" t="s">
        <v>741</v>
      </c>
    </row>
    <row r="121" s="2" customFormat="1" ht="16.5" customHeight="1">
      <c r="A121" s="39"/>
      <c r="B121" s="40"/>
      <c r="C121" s="219" t="s">
        <v>149</v>
      </c>
      <c r="D121" s="219" t="s">
        <v>124</v>
      </c>
      <c r="E121" s="220" t="s">
        <v>742</v>
      </c>
      <c r="F121" s="221" t="s">
        <v>743</v>
      </c>
      <c r="G121" s="222" t="s">
        <v>740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38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236</v>
      </c>
      <c r="AT121" s="230" t="s">
        <v>124</v>
      </c>
      <c r="AU121" s="230" t="s">
        <v>81</v>
      </c>
      <c r="AY121" s="18" t="s">
        <v>122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81</v>
      </c>
      <c r="BK121" s="231">
        <f>ROUND(I121*H121,2)</f>
        <v>0</v>
      </c>
      <c r="BL121" s="18" t="s">
        <v>236</v>
      </c>
      <c r="BM121" s="230" t="s">
        <v>744</v>
      </c>
    </row>
    <row r="122" s="2" customFormat="1" ht="24.15" customHeight="1">
      <c r="A122" s="39"/>
      <c r="B122" s="40"/>
      <c r="C122" s="219" t="s">
        <v>128</v>
      </c>
      <c r="D122" s="219" t="s">
        <v>124</v>
      </c>
      <c r="E122" s="220" t="s">
        <v>745</v>
      </c>
      <c r="F122" s="221" t="s">
        <v>746</v>
      </c>
      <c r="G122" s="222" t="s">
        <v>747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38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736</v>
      </c>
      <c r="AT122" s="230" t="s">
        <v>124</v>
      </c>
      <c r="AU122" s="230" t="s">
        <v>81</v>
      </c>
      <c r="AY122" s="18" t="s">
        <v>122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81</v>
      </c>
      <c r="BK122" s="231">
        <f>ROUND(I122*H122,2)</f>
        <v>0</v>
      </c>
      <c r="BL122" s="18" t="s">
        <v>736</v>
      </c>
      <c r="BM122" s="230" t="s">
        <v>748</v>
      </c>
    </row>
    <row r="123" s="2" customFormat="1" ht="16.5" customHeight="1">
      <c r="A123" s="39"/>
      <c r="B123" s="40"/>
      <c r="C123" s="219" t="s">
        <v>168</v>
      </c>
      <c r="D123" s="219" t="s">
        <v>124</v>
      </c>
      <c r="E123" s="220" t="s">
        <v>749</v>
      </c>
      <c r="F123" s="221" t="s">
        <v>750</v>
      </c>
      <c r="G123" s="222" t="s">
        <v>740</v>
      </c>
      <c r="H123" s="223">
        <v>1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38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736</v>
      </c>
      <c r="AT123" s="230" t="s">
        <v>124</v>
      </c>
      <c r="AU123" s="230" t="s">
        <v>81</v>
      </c>
      <c r="AY123" s="18" t="s">
        <v>122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81</v>
      </c>
      <c r="BK123" s="231">
        <f>ROUND(I123*H123,2)</f>
        <v>0</v>
      </c>
      <c r="BL123" s="18" t="s">
        <v>736</v>
      </c>
      <c r="BM123" s="230" t="s">
        <v>751</v>
      </c>
    </row>
    <row r="124" s="2" customFormat="1" ht="16.5" customHeight="1">
      <c r="A124" s="39"/>
      <c r="B124" s="40"/>
      <c r="C124" s="219" t="s">
        <v>173</v>
      </c>
      <c r="D124" s="219" t="s">
        <v>124</v>
      </c>
      <c r="E124" s="220" t="s">
        <v>752</v>
      </c>
      <c r="F124" s="221" t="s">
        <v>753</v>
      </c>
      <c r="G124" s="222" t="s">
        <v>747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38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736</v>
      </c>
      <c r="AT124" s="230" t="s">
        <v>124</v>
      </c>
      <c r="AU124" s="230" t="s">
        <v>81</v>
      </c>
      <c r="AY124" s="18" t="s">
        <v>122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81</v>
      </c>
      <c r="BK124" s="231">
        <f>ROUND(I124*H124,2)</f>
        <v>0</v>
      </c>
      <c r="BL124" s="18" t="s">
        <v>736</v>
      </c>
      <c r="BM124" s="230" t="s">
        <v>754</v>
      </c>
    </row>
    <row r="125" s="2" customFormat="1" ht="16.5" customHeight="1">
      <c r="A125" s="39"/>
      <c r="B125" s="40"/>
      <c r="C125" s="219" t="s">
        <v>178</v>
      </c>
      <c r="D125" s="219" t="s">
        <v>124</v>
      </c>
      <c r="E125" s="220" t="s">
        <v>755</v>
      </c>
      <c r="F125" s="221" t="s">
        <v>756</v>
      </c>
      <c r="G125" s="222" t="s">
        <v>747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736</v>
      </c>
      <c r="AT125" s="230" t="s">
        <v>124</v>
      </c>
      <c r="AU125" s="230" t="s">
        <v>81</v>
      </c>
      <c r="AY125" s="18" t="s">
        <v>122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81</v>
      </c>
      <c r="BK125" s="231">
        <f>ROUND(I125*H125,2)</f>
        <v>0</v>
      </c>
      <c r="BL125" s="18" t="s">
        <v>736</v>
      </c>
      <c r="BM125" s="230" t="s">
        <v>757</v>
      </c>
    </row>
    <row r="126" s="2" customFormat="1" ht="24.15" customHeight="1">
      <c r="A126" s="39"/>
      <c r="B126" s="40"/>
      <c r="C126" s="219" t="s">
        <v>187</v>
      </c>
      <c r="D126" s="219" t="s">
        <v>124</v>
      </c>
      <c r="E126" s="220" t="s">
        <v>758</v>
      </c>
      <c r="F126" s="221" t="s">
        <v>759</v>
      </c>
      <c r="G126" s="222" t="s">
        <v>747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38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736</v>
      </c>
      <c r="AT126" s="230" t="s">
        <v>124</v>
      </c>
      <c r="AU126" s="230" t="s">
        <v>81</v>
      </c>
      <c r="AY126" s="18" t="s">
        <v>122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81</v>
      </c>
      <c r="BK126" s="231">
        <f>ROUND(I126*H126,2)</f>
        <v>0</v>
      </c>
      <c r="BL126" s="18" t="s">
        <v>736</v>
      </c>
      <c r="BM126" s="230" t="s">
        <v>760</v>
      </c>
    </row>
    <row r="127" s="2" customFormat="1" ht="16.5" customHeight="1">
      <c r="A127" s="39"/>
      <c r="B127" s="40"/>
      <c r="C127" s="219" t="s">
        <v>191</v>
      </c>
      <c r="D127" s="219" t="s">
        <v>124</v>
      </c>
      <c r="E127" s="220" t="s">
        <v>761</v>
      </c>
      <c r="F127" s="221" t="s">
        <v>762</v>
      </c>
      <c r="G127" s="222" t="s">
        <v>763</v>
      </c>
      <c r="H127" s="223">
        <v>4</v>
      </c>
      <c r="I127" s="224"/>
      <c r="J127" s="225">
        <f>ROUND(I127*H127,2)</f>
        <v>0</v>
      </c>
      <c r="K127" s="221" t="s">
        <v>1</v>
      </c>
      <c r="L127" s="45"/>
      <c r="M127" s="290" t="s">
        <v>1</v>
      </c>
      <c r="N127" s="291" t="s">
        <v>38</v>
      </c>
      <c r="O127" s="292"/>
      <c r="P127" s="293">
        <f>O127*H127</f>
        <v>0</v>
      </c>
      <c r="Q127" s="293">
        <v>0</v>
      </c>
      <c r="R127" s="293">
        <f>Q127*H127</f>
        <v>0</v>
      </c>
      <c r="S127" s="293">
        <v>0</v>
      </c>
      <c r="T127" s="29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736</v>
      </c>
      <c r="AT127" s="230" t="s">
        <v>124</v>
      </c>
      <c r="AU127" s="230" t="s">
        <v>81</v>
      </c>
      <c r="AY127" s="18" t="s">
        <v>122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81</v>
      </c>
      <c r="BK127" s="231">
        <f>ROUND(I127*H127,2)</f>
        <v>0</v>
      </c>
      <c r="BL127" s="18" t="s">
        <v>736</v>
      </c>
      <c r="BM127" s="230" t="s">
        <v>764</v>
      </c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wWxkdThtVrUmPt3Mb8A17XQGii9uYNkEYdSb5W6ItKy5xNeYSKj0YiaBlFhOEpYHbKn0Cyl0yhdBCL51mBypRA==" hashValue="4k+Q1grg7eeAcPR2PB1BqgHvDPSS4ILNQHuFi83gzg/FyQp5aUaIRdLZCqAWKF2JMA6D0zM4xtJdwiLGJZYhfA==" algorithmName="SHA-512" password="CC35"/>
  <autoFilter ref="C116:K12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bf7988165d8ac609aa43a18df5ab504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e6b8b300b54a08e28d1e2ffa9225b0d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18166-1572-4D86-A4E1-B15371600DAC}"/>
</file>

<file path=customXml/itemProps2.xml><?xml version="1.0" encoding="utf-8"?>
<ds:datastoreItem xmlns:ds="http://schemas.openxmlformats.org/officeDocument/2006/customXml" ds:itemID="{DDD0D8CB-E284-4BEF-A2F6-D357FBE777E6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Beránek Petr</dc:creator>
  <cp:lastModifiedBy>Beránek Petr</cp:lastModifiedBy>
  <dcterms:created xsi:type="dcterms:W3CDTF">2024-03-20T11:37:12Z</dcterms:created>
  <dcterms:modified xsi:type="dcterms:W3CDTF">2024-03-20T11:37:22Z</dcterms:modified>
</cp:coreProperties>
</file>