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orlov\Desktop\PRÁCE\FlexiProjekt\Petrovice - FVE ZŠ_20260305\02_Petrovice - verze 1\"/>
    </mc:Choice>
  </mc:AlternateContent>
  <xr:revisionPtr revIDLastSave="0" documentId="13_ncr:1_{D69B11F8-EE3A-46C5-B2D4-97FADEE387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bjekt 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50" i="1"/>
  <c r="F49" i="1"/>
  <c r="F48" i="1"/>
  <c r="F47" i="1"/>
  <c r="F46" i="1"/>
  <c r="F45" i="1"/>
  <c r="F44" i="1"/>
  <c r="F42" i="1"/>
  <c r="F41" i="1"/>
  <c r="F39" i="1"/>
  <c r="F38" i="1"/>
  <c r="F37" i="1"/>
  <c r="F36" i="1"/>
  <c r="F35" i="1"/>
  <c r="F34" i="1"/>
  <c r="F32" i="1"/>
  <c r="F31" i="1"/>
  <c r="F30" i="1"/>
  <c r="F29" i="1"/>
  <c r="F28" i="1"/>
  <c r="F26" i="1"/>
  <c r="F25" i="1"/>
  <c r="F24" i="1"/>
  <c r="F23" i="1"/>
  <c r="F22" i="1"/>
  <c r="F20" i="1"/>
  <c r="F19" i="1"/>
  <c r="C18" i="1"/>
  <c r="F18" i="1" s="1"/>
  <c r="C17" i="1"/>
  <c r="C33" i="1" s="1"/>
  <c r="F33" i="1" s="1"/>
  <c r="C16" i="1" a="1"/>
  <c r="C16" i="1" s="1"/>
  <c r="C27" i="1" s="1"/>
  <c r="F27" i="1" s="1"/>
  <c r="C15" i="1"/>
  <c r="F15" i="1" s="1"/>
  <c r="F14" i="1"/>
  <c r="C14" i="1"/>
  <c r="C13" i="1"/>
  <c r="F13" i="1" s="1"/>
  <c r="F12" i="1"/>
  <c r="C11" i="1"/>
  <c r="F10" i="1"/>
  <c r="F17" i="1" l="1"/>
  <c r="F56" i="1" s="1"/>
</calcChain>
</file>

<file path=xl/sharedStrings.xml><?xml version="1.0" encoding="utf-8"?>
<sst xmlns="http://schemas.openxmlformats.org/spreadsheetml/2006/main" count="100" uniqueCount="66">
  <si>
    <t>Zadavatel</t>
  </si>
  <si>
    <t>Obec Petrovice, IČO 00266922</t>
  </si>
  <si>
    <t>vykon FVE</t>
  </si>
  <si>
    <t>Veřejná zakázka</t>
  </si>
  <si>
    <t>Komunální FVE - Petrovice 5, 403 37 Petrovice</t>
  </si>
  <si>
    <t>Dodavatel vyplní buňky označené žlutou barvou, ostatní buňky jsou vyplněny automaticky</t>
  </si>
  <si>
    <t>Zadavatel stanoví následující parametry a požadavky na dodání. Všechny parametry jsou uvedeny jako kvalitativně minimální, dodavatel je vždy oprávněn nabídnout odpovídající nebo lepší řešení</t>
  </si>
  <si>
    <t>Pol. č.</t>
  </si>
  <si>
    <t>Technické parametry</t>
  </si>
  <si>
    <t>Počet MJ</t>
  </si>
  <si>
    <t>MJ</t>
  </si>
  <si>
    <t>Cena za MJ v Kč</t>
  </si>
  <si>
    <t>Celková cena v Kč</t>
  </si>
  <si>
    <t>FV Systém - materiál</t>
  </si>
  <si>
    <t>Solární panel o výkonu min. 520 Wp</t>
  </si>
  <si>
    <t>ks</t>
  </si>
  <si>
    <t>Pouzdro konektru MC4</t>
  </si>
  <si>
    <t>Střídač / Střídače asymetrický hybridní 15 kW</t>
  </si>
  <si>
    <t>kpl</t>
  </si>
  <si>
    <t>Montážní systém na střechu</t>
  </si>
  <si>
    <t>Kabeláž DC - červená , černá</t>
  </si>
  <si>
    <t>m</t>
  </si>
  <si>
    <t>Kabeláž (CYKY, CYA, jističe, vypínače a další elektromateriál)</t>
  </si>
  <si>
    <t>Rozvaděč DC, přepěťové ochrany, pojistky, odpojovače, svorky</t>
  </si>
  <si>
    <t>Rozvaděč AC, přepěťové ochrany, jištění, stykače, přepínač sítí</t>
  </si>
  <si>
    <t>Výkonový optimizér / odpojovač (umožňující vypnutí a odpojení od elektrické instalace na bezpečné napětí dle vyhlášky č. 114/2023 Sb. )</t>
  </si>
  <si>
    <t>Vzdálený dohledový monitoring FVE na cloud</t>
  </si>
  <si>
    <t>Back-Up pro síť TN-S (zálohování jednoho světelného, nebo zásuvkového okruhu 1x230V)</t>
  </si>
  <si>
    <t>FV systém - práce</t>
  </si>
  <si>
    <t>Úprava nebo rozšíření hlavního rozvaděče</t>
  </si>
  <si>
    <t>Úprava elektroměrového rozvaděče</t>
  </si>
  <si>
    <t>Montáž FVE systému - konstrukce</t>
  </si>
  <si>
    <t xml:space="preserve">Montáž FVE elektro - propojení DC a AC komunikace </t>
  </si>
  <si>
    <t>Lištování AC a DC v objektu ( na objektu )</t>
  </si>
  <si>
    <t>Prostupy zdí</t>
  </si>
  <si>
    <t>Nastavení monitoringu na cloud</t>
  </si>
  <si>
    <t>Nastavení zařízení a zaškolení obshluhy</t>
  </si>
  <si>
    <t>Doprava</t>
  </si>
  <si>
    <t>Výstupní revize</t>
  </si>
  <si>
    <t>Ekologická likvidace odpadového materiálu</t>
  </si>
  <si>
    <t>Protipožární ucpávka</t>
  </si>
  <si>
    <t>Nálepka TOTAL STOP</t>
  </si>
  <si>
    <t>Hasící přístroj CO2, nebo práškový</t>
  </si>
  <si>
    <t>Označující tabulka přítomnosti FVE</t>
  </si>
  <si>
    <t>Bezpečnostní tabulky dle pokynu PBŘ</t>
  </si>
  <si>
    <t>Požární detektor EPS</t>
  </si>
  <si>
    <t>Komunikátor přenosu na dohledové místo</t>
  </si>
  <si>
    <t xml:space="preserve">Akumulace </t>
  </si>
  <si>
    <t>Bateriový systém min. 46.4 kWh</t>
  </si>
  <si>
    <t>Montáž, instalace, zprovoznění</t>
  </si>
  <si>
    <t>Vynucené investice do opravy střech nebo rekonstrukce elektro</t>
  </si>
  <si>
    <t xml:space="preserve">Energetický monitoring budovy / budov ( voda, plyn, elektro, teplo ) </t>
  </si>
  <si>
    <t>Řídící jednotka - server</t>
  </si>
  <si>
    <t>Cloudové připojení energetického monitoringu</t>
  </si>
  <si>
    <t>Řízené elektrické zásuvky max. zátěž 3000 W zápustná</t>
  </si>
  <si>
    <t>Instalace energetického monitoringu</t>
  </si>
  <si>
    <t>Instalace elektroinstalace</t>
  </si>
  <si>
    <t>Příprava odběrného místa na komunitní energetiku</t>
  </si>
  <si>
    <t>FV systém</t>
  </si>
  <si>
    <t>min. 49.4</t>
  </si>
  <si>
    <t>kWp</t>
  </si>
  <si>
    <t>Akumulace</t>
  </si>
  <si>
    <t>min. 46.4</t>
  </si>
  <si>
    <t>kWh</t>
  </si>
  <si>
    <t>Součet</t>
  </si>
  <si>
    <t>Cena v Kč s DPH 21%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</si>
</sst>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scheme val="minor"/>
    </font>
    <font>
      <sz val="12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202020"/>
      <name val="Calibri"/>
      <family val="2"/>
      <charset val="238"/>
    </font>
    <font>
      <sz val="11"/>
      <color theme="0"/>
      <name val="Calibri"/>
      <family val="2"/>
      <charset val="238"/>
    </font>
    <font>
      <b/>
      <sz val="11"/>
      <color theme="0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3"/>
      <color rgb="FF000000"/>
      <name val="Arial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ajor"/>
    </font>
    <font>
      <sz val="10"/>
      <color theme="1"/>
      <name val="Calibri"/>
      <family val="2"/>
      <charset val="238"/>
      <scheme val="maj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rgb="FFD9E2F3"/>
        <bgColor rgb="FFD9E2F3"/>
      </patternFill>
    </fill>
    <fill>
      <patternFill patternType="solid">
        <fgColor rgb="FFFFE598"/>
        <bgColor rgb="FFFFE598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0070C0"/>
        <bgColor rgb="FF0070C0"/>
      </patternFill>
    </fill>
    <fill>
      <patternFill patternType="solid">
        <fgColor rgb="FF333F4F"/>
        <bgColor rgb="FF333F4F"/>
      </patternFill>
    </fill>
    <fill>
      <patternFill patternType="solid">
        <fgColor rgb="FFECECEC"/>
        <bgColor rgb="FFECECEC"/>
      </patternFill>
    </fill>
    <fill>
      <patternFill patternType="solid">
        <fgColor rgb="FFF2F2F2"/>
        <bgColor rgb="FFF2F2F2"/>
      </patternFill>
    </fill>
    <fill>
      <patternFill patternType="solid">
        <fgColor rgb="FF2F5496"/>
        <bgColor rgb="FF2F549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2"/>
  </cellStyleXfs>
  <cellXfs count="62">
    <xf numFmtId="0" fontId="0" fillId="0" borderId="0" xfId="0" applyBorder="1"/>
    <xf numFmtId="0" fontId="1" fillId="2" borderId="1" xfId="0" applyFont="1" applyFill="1" applyBorder="1"/>
    <xf numFmtId="0" fontId="1" fillId="4" borderId="1" xfId="0" applyFont="1" applyFill="1" applyBorder="1"/>
    <xf numFmtId="0" fontId="2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4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center"/>
    </xf>
    <xf numFmtId="0" fontId="1" fillId="7" borderId="1" xfId="0" applyFont="1" applyFill="1" applyBorder="1"/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wrapText="1"/>
    </xf>
    <xf numFmtId="0" fontId="1" fillId="8" borderId="1" xfId="0" applyFont="1" applyFill="1" applyBorder="1"/>
    <xf numFmtId="0" fontId="5" fillId="8" borderId="1" xfId="0" applyFont="1" applyFill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wrapText="1"/>
    </xf>
    <xf numFmtId="4" fontId="6" fillId="0" borderId="3" xfId="0" applyNumberFormat="1" applyFont="1" applyBorder="1" applyAlignment="1">
      <alignment horizontal="right" vertical="center"/>
    </xf>
    <xf numFmtId="0" fontId="1" fillId="0" borderId="0" xfId="0" applyFont="1" applyBorder="1"/>
    <xf numFmtId="4" fontId="1" fillId="0" borderId="0" xfId="0" applyNumberFormat="1" applyFont="1" applyBorder="1"/>
    <xf numFmtId="0" fontId="6" fillId="0" borderId="3" xfId="0" applyFont="1" applyBorder="1"/>
    <xf numFmtId="0" fontId="6" fillId="8" borderId="1" xfId="0" applyFont="1" applyFill="1" applyBorder="1"/>
    <xf numFmtId="0" fontId="7" fillId="8" borderId="1" xfId="0" applyFont="1" applyFill="1" applyBorder="1" applyAlignment="1">
      <alignment vertical="center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wrapText="1"/>
    </xf>
    <xf numFmtId="4" fontId="1" fillId="0" borderId="7" xfId="0" applyNumberFormat="1" applyFont="1" applyBorder="1" applyAlignment="1">
      <alignment horizontal="right" vertical="center"/>
    </xf>
    <xf numFmtId="4" fontId="1" fillId="0" borderId="4" xfId="0" applyNumberFormat="1" applyFont="1" applyBorder="1" applyAlignment="1">
      <alignment horizontal="right" vertical="center"/>
    </xf>
    <xf numFmtId="2" fontId="1" fillId="10" borderId="9" xfId="0" applyNumberFormat="1" applyFont="1" applyFill="1" applyBorder="1" applyAlignment="1">
      <alignment horizontal="center" vertical="center"/>
    </xf>
    <xf numFmtId="0" fontId="1" fillId="10" borderId="10" xfId="0" applyFont="1" applyFill="1" applyBorder="1"/>
    <xf numFmtId="2" fontId="1" fillId="9" borderId="12" xfId="0" applyNumberFormat="1" applyFont="1" applyFill="1" applyBorder="1" applyAlignment="1">
      <alignment horizontal="center" vertical="center"/>
    </xf>
    <xf numFmtId="0" fontId="1" fillId="9" borderId="5" xfId="0" applyFont="1" applyFill="1" applyBorder="1"/>
    <xf numFmtId="0" fontId="5" fillId="11" borderId="1" xfId="0" applyFont="1" applyFill="1" applyBorder="1" applyAlignment="1">
      <alignment vertical="center"/>
    </xf>
    <xf numFmtId="0" fontId="1" fillId="11" borderId="1" xfId="0" applyFont="1" applyFill="1" applyBorder="1"/>
    <xf numFmtId="0" fontId="1" fillId="0" borderId="0" xfId="0" applyFont="1" applyBorder="1" applyAlignment="1">
      <alignment horizontal="center" vertical="center"/>
    </xf>
    <xf numFmtId="4" fontId="9" fillId="0" borderId="3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wrapText="1"/>
    </xf>
    <xf numFmtId="1" fontId="6" fillId="0" borderId="3" xfId="0" applyNumberFormat="1" applyFont="1" applyBorder="1" applyAlignment="1">
      <alignment horizontal="center" vertical="center"/>
    </xf>
    <xf numFmtId="0" fontId="6" fillId="13" borderId="3" xfId="0" applyFont="1" applyFill="1" applyBorder="1" applyAlignment="1">
      <alignment horizontal="center" vertical="center"/>
    </xf>
    <xf numFmtId="4" fontId="6" fillId="6" borderId="3" xfId="0" applyNumberFormat="1" applyFont="1" applyFill="1" applyBorder="1" applyAlignment="1">
      <alignment horizontal="center" vertical="center"/>
    </xf>
    <xf numFmtId="2" fontId="12" fillId="12" borderId="5" xfId="0" applyNumberFormat="1" applyFont="1" applyFill="1" applyBorder="1" applyAlignment="1">
      <alignment horizontal="center" vertical="center" wrapText="1"/>
    </xf>
    <xf numFmtId="2" fontId="13" fillId="6" borderId="3" xfId="0" applyNumberFormat="1" applyFont="1" applyFill="1" applyBorder="1" applyAlignment="1">
      <alignment horizontal="center" vertical="center"/>
    </xf>
    <xf numFmtId="4" fontId="8" fillId="6" borderId="5" xfId="0" applyNumberFormat="1" applyFont="1" applyFill="1" applyBorder="1" applyAlignment="1">
      <alignment horizontal="center" vertical="center"/>
    </xf>
    <xf numFmtId="4" fontId="14" fillId="6" borderId="3" xfId="0" applyNumberFormat="1" applyFont="1" applyFill="1" applyBorder="1" applyAlignment="1">
      <alignment horizontal="center" vertical="center"/>
    </xf>
    <xf numFmtId="4" fontId="14" fillId="6" borderId="5" xfId="0" applyNumberFormat="1" applyFont="1" applyFill="1" applyBorder="1" applyAlignment="1">
      <alignment horizontal="center" vertical="center"/>
    </xf>
    <xf numFmtId="4" fontId="15" fillId="6" borderId="5" xfId="0" applyNumberFormat="1" applyFont="1" applyFill="1" applyBorder="1" applyAlignment="1">
      <alignment horizontal="center" vertical="center"/>
    </xf>
    <xf numFmtId="0" fontId="9" fillId="13" borderId="3" xfId="0" applyFont="1" applyFill="1" applyBorder="1" applyAlignment="1">
      <alignment horizontal="left" wrapText="1"/>
    </xf>
    <xf numFmtId="0" fontId="0" fillId="0" borderId="11" xfId="0" applyBorder="1"/>
    <xf numFmtId="0" fontId="0" fillId="0" borderId="5" xfId="0" applyBorder="1"/>
    <xf numFmtId="0" fontId="1" fillId="5" borderId="2" xfId="0" applyFont="1" applyFill="1" applyAlignment="1">
      <alignment horizontal="left"/>
    </xf>
    <xf numFmtId="0" fontId="0" fillId="0" borderId="0" xfId="0" applyBorder="1"/>
    <xf numFmtId="0" fontId="2" fillId="0" borderId="2" xfId="0" applyFont="1" applyAlignment="1">
      <alignment horizontal="left" wrapText="1"/>
    </xf>
    <xf numFmtId="0" fontId="11" fillId="0" borderId="2" xfId="0" applyFont="1" applyAlignment="1">
      <alignment wrapText="1"/>
    </xf>
    <xf numFmtId="0" fontId="6" fillId="9" borderId="9" xfId="0" applyFont="1" applyFill="1" applyBorder="1" applyAlignment="1">
      <alignment horizontal="left" wrapText="1"/>
    </xf>
    <xf numFmtId="0" fontId="0" fillId="0" borderId="8" xfId="0" applyBorder="1"/>
    <xf numFmtId="0" fontId="6" fillId="9" borderId="12" xfId="0" applyFont="1" applyFill="1" applyBorder="1" applyAlignment="1">
      <alignment horizontal="left" wrapText="1"/>
    </xf>
    <xf numFmtId="0" fontId="1" fillId="6" borderId="2" xfId="0" applyFont="1" applyFill="1" applyAlignment="1">
      <alignment horizontal="left"/>
    </xf>
    <xf numFmtId="0" fontId="1" fillId="3" borderId="2" xfId="0" applyFont="1" applyFill="1" applyAlignment="1">
      <alignment horizontal="left"/>
    </xf>
    <xf numFmtId="0" fontId="8" fillId="0" borderId="2" xfId="0" applyFont="1" applyAlignment="1">
      <alignment wrapText="1"/>
    </xf>
  </cellXfs>
  <cellStyles count="1">
    <cellStyle name="Normální" xfId="0" builtinId="0"/>
  </cellStyles>
  <dxfs count="1"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7"/>
  <sheetViews>
    <sheetView tabSelected="1" workbookViewId="0">
      <selection activeCell="J9" sqref="J9"/>
    </sheetView>
  </sheetViews>
  <sheetFormatPr defaultColWidth="11.19921875" defaultRowHeight="15" customHeight="1" x14ac:dyDescent="0.3"/>
  <cols>
    <col min="1" max="1" width="6.59765625" customWidth="1"/>
    <col min="2" max="2" width="40" customWidth="1"/>
    <col min="3" max="4" width="6.59765625" customWidth="1"/>
    <col min="5" max="5" width="14.8984375" customWidth="1"/>
    <col min="6" max="6" width="14" customWidth="1"/>
    <col min="7" max="7" width="6.59765625" customWidth="1"/>
    <col min="8" max="8" width="8.59765625" customWidth="1"/>
    <col min="9" max="9" width="7" customWidth="1"/>
    <col min="10" max="10" width="0.296875" customWidth="1"/>
    <col min="11" max="11" width="0.19921875" customWidth="1"/>
    <col min="12" max="26" width="6.59765625" customWidth="1"/>
  </cols>
  <sheetData>
    <row r="1" spans="1:11" ht="15.75" customHeight="1" x14ac:dyDescent="0.3">
      <c r="A1" s="1" t="s">
        <v>0</v>
      </c>
      <c r="B1" s="60" t="s">
        <v>1</v>
      </c>
      <c r="C1" s="53"/>
      <c r="D1" s="53"/>
      <c r="E1" s="53"/>
      <c r="F1" s="53"/>
      <c r="J1" t="s">
        <v>2</v>
      </c>
      <c r="K1">
        <v>49.4</v>
      </c>
    </row>
    <row r="2" spans="1:11" ht="15.75" customHeight="1" x14ac:dyDescent="0.3">
      <c r="A2" s="2" t="s">
        <v>3</v>
      </c>
      <c r="B2" s="52" t="s">
        <v>4</v>
      </c>
      <c r="C2" s="53"/>
      <c r="D2" s="53"/>
      <c r="E2" s="53"/>
      <c r="F2" s="53"/>
    </row>
    <row r="3" spans="1:11" ht="15.75" customHeight="1" x14ac:dyDescent="0.3"/>
    <row r="4" spans="1:11" ht="15.75" customHeight="1" x14ac:dyDescent="0.3">
      <c r="A4" s="59" t="s">
        <v>5</v>
      </c>
      <c r="B4" s="53"/>
      <c r="C4" s="53"/>
      <c r="D4" s="53"/>
      <c r="E4" s="53"/>
      <c r="F4" s="53"/>
    </row>
    <row r="5" spans="1:11" ht="32.4" customHeight="1" x14ac:dyDescent="0.3">
      <c r="A5" s="54" t="s">
        <v>6</v>
      </c>
      <c r="B5" s="53"/>
      <c r="C5" s="53"/>
      <c r="D5" s="53"/>
      <c r="E5" s="53"/>
      <c r="F5" s="53"/>
    </row>
    <row r="6" spans="1:11" ht="15.75" customHeight="1" x14ac:dyDescent="0.3">
      <c r="A6" s="3"/>
      <c r="B6" s="4"/>
      <c r="C6" s="3"/>
      <c r="D6" s="3"/>
      <c r="E6" s="3"/>
      <c r="F6" s="3"/>
    </row>
    <row r="7" spans="1:11" ht="15.75" customHeight="1" x14ac:dyDescent="0.3">
      <c r="A7" s="5"/>
      <c r="B7" s="6"/>
      <c r="C7" s="7"/>
      <c r="D7" s="7"/>
      <c r="E7" s="7"/>
      <c r="F7" s="7"/>
    </row>
    <row r="8" spans="1:11" ht="24.75" customHeight="1" x14ac:dyDescent="0.3">
      <c r="A8" s="8" t="s">
        <v>7</v>
      </c>
      <c r="B8" s="9" t="s">
        <v>8</v>
      </c>
      <c r="C8" s="8" t="s">
        <v>9</v>
      </c>
      <c r="D8" s="8" t="s">
        <v>10</v>
      </c>
      <c r="E8" s="10" t="s">
        <v>11</v>
      </c>
      <c r="F8" s="11" t="s">
        <v>12</v>
      </c>
    </row>
    <row r="9" spans="1:11" ht="15.75" customHeight="1" x14ac:dyDescent="0.3">
      <c r="A9" s="12"/>
      <c r="B9" s="13" t="s">
        <v>13</v>
      </c>
      <c r="C9" s="12"/>
      <c r="D9" s="12"/>
      <c r="E9" s="12"/>
      <c r="F9" s="12"/>
    </row>
    <row r="10" spans="1:11" ht="16.5" customHeight="1" x14ac:dyDescent="0.3">
      <c r="A10" s="14">
        <v>1</v>
      </c>
      <c r="B10" s="15" t="s">
        <v>14</v>
      </c>
      <c r="C10" s="14">
        <v>95</v>
      </c>
      <c r="D10" s="14" t="s">
        <v>15</v>
      </c>
      <c r="E10" s="43"/>
      <c r="F10" s="16">
        <f>C10*E10</f>
        <v>0</v>
      </c>
      <c r="H10" s="17"/>
    </row>
    <row r="11" spans="1:11" ht="16.5" customHeight="1" x14ac:dyDescent="0.3">
      <c r="A11" s="14">
        <v>2</v>
      </c>
      <c r="B11" s="15" t="s">
        <v>16</v>
      </c>
      <c r="C11" s="14">
        <f>C10</f>
        <v>95</v>
      </c>
      <c r="D11" s="14" t="s">
        <v>15</v>
      </c>
      <c r="E11" s="44"/>
      <c r="F11" s="16">
        <f>C11*E11</f>
        <v>0</v>
      </c>
    </row>
    <row r="12" spans="1:11" ht="16.5" customHeight="1" x14ac:dyDescent="0.3">
      <c r="A12" s="14">
        <v>3</v>
      </c>
      <c r="B12" s="15" t="s">
        <v>17</v>
      </c>
      <c r="C12" s="14">
        <v>4</v>
      </c>
      <c r="D12" s="14" t="s">
        <v>18</v>
      </c>
      <c r="E12" s="44"/>
      <c r="F12" s="16">
        <f>C12*E12</f>
        <v>0</v>
      </c>
    </row>
    <row r="13" spans="1:11" ht="16.5" customHeight="1" x14ac:dyDescent="0.3">
      <c r="A13" s="14">
        <v>4</v>
      </c>
      <c r="B13" s="15" t="s">
        <v>19</v>
      </c>
      <c r="C13" s="14">
        <f>C10</f>
        <v>95</v>
      </c>
      <c r="D13" s="14" t="s">
        <v>15</v>
      </c>
      <c r="E13" s="43"/>
      <c r="F13" s="16">
        <f>C13*E13</f>
        <v>0</v>
      </c>
    </row>
    <row r="14" spans="1:11" ht="16.5" customHeight="1" x14ac:dyDescent="0.3">
      <c r="A14" s="14">
        <v>5</v>
      </c>
      <c r="B14" s="15" t="s">
        <v>20</v>
      </c>
      <c r="C14" s="40">
        <f>K1*0.8</f>
        <v>39.520000000000003</v>
      </c>
      <c r="D14" s="14" t="s">
        <v>21</v>
      </c>
      <c r="E14" s="43"/>
      <c r="F14" s="16">
        <f>C14*E14</f>
        <v>0</v>
      </c>
    </row>
    <row r="15" spans="1:11" ht="30" customHeight="1" x14ac:dyDescent="0.3">
      <c r="A15" s="14">
        <v>6</v>
      </c>
      <c r="B15" s="15" t="s">
        <v>22</v>
      </c>
      <c r="C15" s="40">
        <f>K1*0.9</f>
        <v>44.46</v>
      </c>
      <c r="D15" s="14" t="s">
        <v>18</v>
      </c>
      <c r="E15" s="43"/>
      <c r="F15" s="16">
        <f>C15*E15</f>
        <v>0</v>
      </c>
    </row>
    <row r="16" spans="1:11" ht="30" customHeight="1" x14ac:dyDescent="0.3">
      <c r="A16" s="14"/>
      <c r="B16" s="15" t="s">
        <v>23</v>
      </c>
      <c r="C16" s="14">
        <f t="array" ref="C16">_xlfn.SWITCH(C12, 1, 2, 2, 4, 3, 6, 4, 8, "")</f>
        <v>8</v>
      </c>
      <c r="D16" s="14"/>
      <c r="E16" s="43"/>
      <c r="F16" s="16"/>
    </row>
    <row r="17" spans="1:8" ht="32.25" customHeight="1" x14ac:dyDescent="0.3">
      <c r="A17" s="14">
        <v>7</v>
      </c>
      <c r="B17" s="15" t="s">
        <v>24</v>
      </c>
      <c r="C17" s="14">
        <f>IF(K1&lt;=30, 1, 2)</f>
        <v>2</v>
      </c>
      <c r="D17" s="14" t="s">
        <v>18</v>
      </c>
      <c r="E17" s="43"/>
      <c r="F17" s="16">
        <f>C17*E17</f>
        <v>0</v>
      </c>
    </row>
    <row r="18" spans="1:8" ht="42.75" customHeight="1" x14ac:dyDescent="0.3">
      <c r="A18" s="14">
        <v>8</v>
      </c>
      <c r="B18" s="15" t="s">
        <v>25</v>
      </c>
      <c r="C18" s="14">
        <f>C10</f>
        <v>95</v>
      </c>
      <c r="D18" s="14" t="s">
        <v>15</v>
      </c>
      <c r="E18" s="43"/>
      <c r="F18" s="16">
        <f>C18*E18</f>
        <v>0</v>
      </c>
    </row>
    <row r="19" spans="1:8" ht="16.5" customHeight="1" x14ac:dyDescent="0.3">
      <c r="A19" s="14">
        <v>10</v>
      </c>
      <c r="B19" s="15" t="s">
        <v>26</v>
      </c>
      <c r="C19" s="14">
        <v>1</v>
      </c>
      <c r="D19" s="14" t="s">
        <v>15</v>
      </c>
      <c r="E19" s="44"/>
      <c r="F19" s="16">
        <f>C19*E19</f>
        <v>0</v>
      </c>
      <c r="H19" s="18"/>
    </row>
    <row r="20" spans="1:8" ht="16.5" customHeight="1" x14ac:dyDescent="0.3">
      <c r="A20" s="14">
        <v>11</v>
      </c>
      <c r="B20" s="19" t="s">
        <v>27</v>
      </c>
      <c r="C20" s="14">
        <v>1</v>
      </c>
      <c r="D20" s="14" t="s">
        <v>18</v>
      </c>
      <c r="E20" s="44"/>
      <c r="F20" s="16">
        <f>C20*E20</f>
        <v>0</v>
      </c>
    </row>
    <row r="21" spans="1:8" ht="16.5" customHeight="1" x14ac:dyDescent="0.3">
      <c r="A21" s="20"/>
      <c r="B21" s="21" t="s">
        <v>28</v>
      </c>
      <c r="C21" s="20"/>
      <c r="D21" s="20"/>
      <c r="E21" s="20"/>
      <c r="F21" s="20"/>
    </row>
    <row r="22" spans="1:8" ht="16.5" customHeight="1" x14ac:dyDescent="0.3">
      <c r="A22" s="14">
        <v>1</v>
      </c>
      <c r="B22" s="15" t="s">
        <v>29</v>
      </c>
      <c r="C22" s="14">
        <v>1</v>
      </c>
      <c r="D22" s="14" t="s">
        <v>18</v>
      </c>
      <c r="E22" s="42"/>
      <c r="F22" s="16">
        <f>C22*E22</f>
        <v>0</v>
      </c>
    </row>
    <row r="23" spans="1:8" ht="16.5" customHeight="1" x14ac:dyDescent="0.3">
      <c r="A23" s="14">
        <v>3</v>
      </c>
      <c r="B23" s="15" t="s">
        <v>30</v>
      </c>
      <c r="C23" s="14">
        <v>1</v>
      </c>
      <c r="D23" s="14" t="s">
        <v>18</v>
      </c>
      <c r="E23" s="42"/>
      <c r="F23" s="16">
        <f>C23*E23</f>
        <v>0</v>
      </c>
    </row>
    <row r="24" spans="1:8" ht="16.5" customHeight="1" x14ac:dyDescent="0.3">
      <c r="A24" s="14">
        <v>5</v>
      </c>
      <c r="B24" s="15" t="s">
        <v>31</v>
      </c>
      <c r="C24" s="14">
        <v>1</v>
      </c>
      <c r="D24" s="14" t="s">
        <v>18</v>
      </c>
      <c r="E24" s="42"/>
      <c r="F24" s="16">
        <f>C10*E24</f>
        <v>0</v>
      </c>
    </row>
    <row r="25" spans="1:8" ht="16.5" customHeight="1" x14ac:dyDescent="0.3">
      <c r="A25" s="14">
        <v>6</v>
      </c>
      <c r="B25" s="15" t="s">
        <v>32</v>
      </c>
      <c r="C25" s="14">
        <v>1</v>
      </c>
      <c r="D25" s="14" t="s">
        <v>18</v>
      </c>
      <c r="E25" s="42"/>
      <c r="F25" s="16">
        <f>E25*C10</f>
        <v>0</v>
      </c>
    </row>
    <row r="26" spans="1:8" ht="16.5" customHeight="1" x14ac:dyDescent="0.3">
      <c r="A26" s="14">
        <v>8</v>
      </c>
      <c r="B26" s="15" t="s">
        <v>33</v>
      </c>
      <c r="C26" s="14">
        <v>1</v>
      </c>
      <c r="D26" s="14" t="s">
        <v>18</v>
      </c>
      <c r="E26" s="42"/>
      <c r="F26" s="16">
        <f t="shared" ref="F26:F39" si="0">C26*E26</f>
        <v>0</v>
      </c>
    </row>
    <row r="27" spans="1:8" ht="16.5" customHeight="1" x14ac:dyDescent="0.3">
      <c r="A27" s="14">
        <v>9</v>
      </c>
      <c r="B27" s="15" t="s">
        <v>34</v>
      </c>
      <c r="C27" s="14">
        <f>C16</f>
        <v>8</v>
      </c>
      <c r="D27" s="14" t="s">
        <v>18</v>
      </c>
      <c r="E27" s="42"/>
      <c r="F27" s="16">
        <f t="shared" si="0"/>
        <v>0</v>
      </c>
    </row>
    <row r="28" spans="1:8" ht="16.5" customHeight="1" x14ac:dyDescent="0.3">
      <c r="A28" s="14">
        <v>10</v>
      </c>
      <c r="B28" s="15" t="s">
        <v>35</v>
      </c>
      <c r="C28" s="14">
        <v>1</v>
      </c>
      <c r="D28" s="14" t="s">
        <v>15</v>
      </c>
      <c r="E28" s="42"/>
      <c r="F28" s="16">
        <f t="shared" si="0"/>
        <v>0</v>
      </c>
    </row>
    <row r="29" spans="1:8" ht="16.5" customHeight="1" x14ac:dyDescent="0.3">
      <c r="A29" s="14">
        <v>11</v>
      </c>
      <c r="B29" s="15" t="s">
        <v>36</v>
      </c>
      <c r="C29" s="14">
        <v>1</v>
      </c>
      <c r="D29" s="14" t="s">
        <v>18</v>
      </c>
      <c r="E29" s="42"/>
      <c r="F29" s="16">
        <f t="shared" si="0"/>
        <v>0</v>
      </c>
      <c r="H29" s="18"/>
    </row>
    <row r="30" spans="1:8" ht="16.5" customHeight="1" x14ac:dyDescent="0.3">
      <c r="A30" s="14">
        <v>12</v>
      </c>
      <c r="B30" s="15" t="s">
        <v>37</v>
      </c>
      <c r="C30" s="14">
        <v>1</v>
      </c>
      <c r="D30" s="14" t="s">
        <v>18</v>
      </c>
      <c r="E30" s="42"/>
      <c r="F30" s="16">
        <f t="shared" si="0"/>
        <v>0</v>
      </c>
    </row>
    <row r="31" spans="1:8" ht="16.5" customHeight="1" x14ac:dyDescent="0.3">
      <c r="A31" s="14">
        <v>13</v>
      </c>
      <c r="B31" s="15" t="s">
        <v>38</v>
      </c>
      <c r="C31" s="14">
        <v>1</v>
      </c>
      <c r="D31" s="14" t="s">
        <v>18</v>
      </c>
      <c r="E31" s="42"/>
      <c r="F31" s="16">
        <f t="shared" si="0"/>
        <v>0</v>
      </c>
      <c r="H31" s="18"/>
    </row>
    <row r="32" spans="1:8" ht="16.5" customHeight="1" x14ac:dyDescent="0.3">
      <c r="A32" s="14">
        <v>14</v>
      </c>
      <c r="B32" s="15" t="s">
        <v>39</v>
      </c>
      <c r="C32" s="14">
        <v>1</v>
      </c>
      <c r="D32" s="14" t="s">
        <v>18</v>
      </c>
      <c r="E32" s="42"/>
      <c r="F32" s="16">
        <f t="shared" si="0"/>
        <v>0</v>
      </c>
    </row>
    <row r="33" spans="1:6" ht="16.5" customHeight="1" x14ac:dyDescent="0.3">
      <c r="A33" s="14">
        <v>15</v>
      </c>
      <c r="B33" s="15" t="s">
        <v>40</v>
      </c>
      <c r="C33" s="14">
        <f>C17</f>
        <v>2</v>
      </c>
      <c r="D33" s="14" t="s">
        <v>18</v>
      </c>
      <c r="E33" s="42"/>
      <c r="F33" s="16">
        <f t="shared" si="0"/>
        <v>0</v>
      </c>
    </row>
    <row r="34" spans="1:6" ht="16.5" customHeight="1" x14ac:dyDescent="0.3">
      <c r="A34" s="14">
        <v>16</v>
      </c>
      <c r="B34" s="15" t="s">
        <v>41</v>
      </c>
      <c r="C34" s="14">
        <v>2</v>
      </c>
      <c r="D34" s="14" t="s">
        <v>18</v>
      </c>
      <c r="E34" s="42"/>
      <c r="F34" s="16">
        <f t="shared" si="0"/>
        <v>0</v>
      </c>
    </row>
    <row r="35" spans="1:6" ht="16.5" customHeight="1" x14ac:dyDescent="0.3">
      <c r="A35" s="14">
        <v>17</v>
      </c>
      <c r="B35" s="15" t="s">
        <v>42</v>
      </c>
      <c r="C35" s="14">
        <v>1</v>
      </c>
      <c r="D35" s="14" t="s">
        <v>18</v>
      </c>
      <c r="E35" s="42"/>
      <c r="F35" s="16">
        <f t="shared" si="0"/>
        <v>0</v>
      </c>
    </row>
    <row r="36" spans="1:6" ht="16.5" customHeight="1" x14ac:dyDescent="0.3">
      <c r="A36" s="14">
        <v>18</v>
      </c>
      <c r="B36" s="15" t="s">
        <v>43</v>
      </c>
      <c r="C36" s="14">
        <v>3</v>
      </c>
      <c r="D36" s="14" t="s">
        <v>18</v>
      </c>
      <c r="E36" s="42"/>
      <c r="F36" s="16">
        <f t="shared" si="0"/>
        <v>0</v>
      </c>
    </row>
    <row r="37" spans="1:6" ht="16.5" customHeight="1" x14ac:dyDescent="0.3">
      <c r="A37" s="14">
        <v>19</v>
      </c>
      <c r="B37" s="15" t="s">
        <v>44</v>
      </c>
      <c r="C37" s="14">
        <v>1</v>
      </c>
      <c r="D37" s="14" t="s">
        <v>18</v>
      </c>
      <c r="E37" s="42"/>
      <c r="F37" s="16">
        <f t="shared" si="0"/>
        <v>0</v>
      </c>
    </row>
    <row r="38" spans="1:6" ht="16.5" customHeight="1" x14ac:dyDescent="0.3">
      <c r="A38" s="14">
        <v>20</v>
      </c>
      <c r="B38" s="15" t="s">
        <v>45</v>
      </c>
      <c r="C38" s="14">
        <v>1</v>
      </c>
      <c r="D38" s="14" t="s">
        <v>18</v>
      </c>
      <c r="E38" s="42"/>
      <c r="F38" s="16">
        <f t="shared" si="0"/>
        <v>0</v>
      </c>
    </row>
    <row r="39" spans="1:6" ht="16.5" customHeight="1" x14ac:dyDescent="0.3">
      <c r="A39" s="14">
        <v>21</v>
      </c>
      <c r="B39" s="15" t="s">
        <v>46</v>
      </c>
      <c r="C39" s="14">
        <v>1</v>
      </c>
      <c r="D39" s="14" t="s">
        <v>18</v>
      </c>
      <c r="E39" s="42"/>
      <c r="F39" s="16">
        <f t="shared" si="0"/>
        <v>0</v>
      </c>
    </row>
    <row r="40" spans="1:6" ht="16.5" customHeight="1" x14ac:dyDescent="0.3">
      <c r="A40" s="20"/>
      <c r="B40" s="21" t="s">
        <v>47</v>
      </c>
      <c r="C40" s="20"/>
      <c r="D40" s="20"/>
      <c r="E40" s="20"/>
      <c r="F40" s="20"/>
    </row>
    <row r="41" spans="1:6" ht="16.5" customHeight="1" x14ac:dyDescent="0.3">
      <c r="A41" s="14">
        <v>1</v>
      </c>
      <c r="B41" s="15" t="s">
        <v>48</v>
      </c>
      <c r="C41" s="14">
        <v>1</v>
      </c>
      <c r="D41" s="14" t="s">
        <v>18</v>
      </c>
      <c r="E41" s="42"/>
      <c r="F41" s="16">
        <f>C41*E41</f>
        <v>0</v>
      </c>
    </row>
    <row r="42" spans="1:6" ht="16.5" customHeight="1" x14ac:dyDescent="0.3">
      <c r="A42" s="14">
        <v>2</v>
      </c>
      <c r="B42" s="15" t="s">
        <v>49</v>
      </c>
      <c r="C42" s="41">
        <v>1</v>
      </c>
      <c r="D42" s="14" t="s">
        <v>18</v>
      </c>
      <c r="E42" s="42"/>
      <c r="F42" s="16">
        <f>C42*E42</f>
        <v>0</v>
      </c>
    </row>
    <row r="43" spans="1:6" ht="16.5" customHeight="1" x14ac:dyDescent="0.3">
      <c r="A43" s="20"/>
      <c r="B43" s="21" t="s">
        <v>50</v>
      </c>
      <c r="C43" s="20"/>
      <c r="D43" s="20"/>
      <c r="E43" s="20"/>
      <c r="F43" s="20"/>
    </row>
    <row r="44" spans="1:6" ht="30" customHeight="1" x14ac:dyDescent="0.3">
      <c r="A44" s="14">
        <v>1</v>
      </c>
      <c r="B44" s="15" t="s">
        <v>51</v>
      </c>
      <c r="C44" s="14">
        <v>1</v>
      </c>
      <c r="D44" s="14" t="s">
        <v>18</v>
      </c>
      <c r="E44" s="46"/>
      <c r="F44" s="16">
        <f t="shared" ref="F44:F50" si="1">C44*E44</f>
        <v>0</v>
      </c>
    </row>
    <row r="45" spans="1:6" ht="16.5" customHeight="1" x14ac:dyDescent="0.3">
      <c r="A45" s="14">
        <v>2</v>
      </c>
      <c r="B45" s="22" t="s">
        <v>52</v>
      </c>
      <c r="C45" s="23">
        <v>1</v>
      </c>
      <c r="D45" s="23" t="s">
        <v>15</v>
      </c>
      <c r="E45" s="47"/>
      <c r="F45" s="16">
        <f t="shared" si="1"/>
        <v>0</v>
      </c>
    </row>
    <row r="46" spans="1:6" ht="16.5" customHeight="1" x14ac:dyDescent="0.3">
      <c r="A46" s="24">
        <v>2</v>
      </c>
      <c r="B46" s="25" t="s">
        <v>53</v>
      </c>
      <c r="C46" s="26">
        <v>1</v>
      </c>
      <c r="D46" s="26" t="s">
        <v>18</v>
      </c>
      <c r="E46" s="48"/>
      <c r="F46" s="16">
        <f t="shared" si="1"/>
        <v>0</v>
      </c>
    </row>
    <row r="47" spans="1:6" ht="16.5" customHeight="1" x14ac:dyDescent="0.3">
      <c r="A47" s="24">
        <v>3</v>
      </c>
      <c r="B47" s="25" t="s">
        <v>54</v>
      </c>
      <c r="C47" s="26">
        <v>5</v>
      </c>
      <c r="D47" s="26" t="s">
        <v>15</v>
      </c>
      <c r="E47" s="48"/>
      <c r="F47" s="16">
        <f t="shared" si="1"/>
        <v>0</v>
      </c>
    </row>
    <row r="48" spans="1:6" ht="16.5" customHeight="1" x14ac:dyDescent="0.3">
      <c r="A48" s="24">
        <v>4</v>
      </c>
      <c r="B48" s="25" t="s">
        <v>55</v>
      </c>
      <c r="C48" s="26">
        <v>1</v>
      </c>
      <c r="D48" s="26" t="s">
        <v>18</v>
      </c>
      <c r="E48" s="48"/>
      <c r="F48" s="16">
        <f t="shared" si="1"/>
        <v>0</v>
      </c>
    </row>
    <row r="49" spans="1:8" ht="16.5" customHeight="1" x14ac:dyDescent="0.3">
      <c r="A49" s="24">
        <v>5</v>
      </c>
      <c r="B49" s="25" t="s">
        <v>56</v>
      </c>
      <c r="C49" s="26">
        <v>1</v>
      </c>
      <c r="D49" s="26" t="s">
        <v>18</v>
      </c>
      <c r="E49" s="48"/>
      <c r="F49" s="16">
        <f t="shared" si="1"/>
        <v>0</v>
      </c>
      <c r="H49" s="18"/>
    </row>
    <row r="50" spans="1:8" ht="16.5" customHeight="1" x14ac:dyDescent="0.3">
      <c r="A50" s="24">
        <v>6</v>
      </c>
      <c r="B50" s="25" t="s">
        <v>57</v>
      </c>
      <c r="C50" s="26">
        <v>1</v>
      </c>
      <c r="D50" s="26" t="s">
        <v>18</v>
      </c>
      <c r="E50" s="45"/>
      <c r="F50" s="16">
        <f t="shared" si="1"/>
        <v>0</v>
      </c>
    </row>
    <row r="51" spans="1:8" ht="16.5" customHeight="1" x14ac:dyDescent="0.3">
      <c r="A51" s="27"/>
      <c r="B51" s="28"/>
      <c r="C51" s="27"/>
      <c r="D51" s="27"/>
      <c r="E51" s="29"/>
      <c r="F51" s="30"/>
    </row>
    <row r="52" spans="1:8" ht="16.5" customHeight="1" x14ac:dyDescent="0.3">
      <c r="B52" s="56" t="s">
        <v>58</v>
      </c>
      <c r="C52" s="57"/>
      <c r="D52" s="57"/>
      <c r="E52" s="31" t="s">
        <v>59</v>
      </c>
      <c r="F52" s="32" t="s">
        <v>60</v>
      </c>
    </row>
    <row r="53" spans="1:8" ht="16.5" customHeight="1" x14ac:dyDescent="0.3">
      <c r="B53" s="58" t="s">
        <v>61</v>
      </c>
      <c r="C53" s="50"/>
      <c r="D53" s="50"/>
      <c r="E53" s="33" t="s">
        <v>62</v>
      </c>
      <c r="F53" s="34" t="s">
        <v>63</v>
      </c>
    </row>
    <row r="54" spans="1:8" ht="16.5" customHeight="1" x14ac:dyDescent="0.3"/>
    <row r="55" spans="1:8" ht="16.5" customHeight="1" x14ac:dyDescent="0.3">
      <c r="B55" s="35" t="s">
        <v>64</v>
      </c>
      <c r="C55" s="36"/>
      <c r="D55" s="36"/>
      <c r="E55" s="36"/>
      <c r="F55" s="36"/>
    </row>
    <row r="56" spans="1:8" ht="16.5" customHeight="1" x14ac:dyDescent="0.3">
      <c r="A56" s="37"/>
      <c r="B56" s="49" t="s">
        <v>65</v>
      </c>
      <c r="C56" s="50"/>
      <c r="D56" s="50"/>
      <c r="E56" s="51"/>
      <c r="F56" s="38">
        <f>SUM(F10:F20,F22:F39,F41:F42,F44:F50)</f>
        <v>0</v>
      </c>
    </row>
    <row r="58" spans="1:8" ht="15.6" x14ac:dyDescent="0.3">
      <c r="B58" s="61"/>
      <c r="C58" s="53"/>
      <c r="D58" s="53"/>
      <c r="E58" s="53"/>
      <c r="F58" s="53"/>
    </row>
    <row r="59" spans="1:8" ht="15.75" customHeight="1" x14ac:dyDescent="0.3">
      <c r="B59" s="39"/>
    </row>
    <row r="60" spans="1:8" ht="12" customHeight="1" x14ac:dyDescent="0.3">
      <c r="B60" s="55"/>
      <c r="C60" s="53"/>
      <c r="D60" s="53"/>
      <c r="E60" s="53"/>
      <c r="F60" s="53"/>
    </row>
    <row r="61" spans="1:8" ht="15.75" customHeight="1" x14ac:dyDescent="0.3"/>
    <row r="62" spans="1:8" ht="15.75" customHeight="1" x14ac:dyDescent="0.3"/>
    <row r="63" spans="1:8" ht="15.75" customHeight="1" x14ac:dyDescent="0.3"/>
    <row r="64" spans="1:8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</sheetData>
  <mergeCells count="9">
    <mergeCell ref="B1:F1"/>
    <mergeCell ref="B58:F58"/>
    <mergeCell ref="B56:E56"/>
    <mergeCell ref="B2:F2"/>
    <mergeCell ref="A5:F5"/>
    <mergeCell ref="B60:F60"/>
    <mergeCell ref="B52:D52"/>
    <mergeCell ref="B53:D53"/>
    <mergeCell ref="A4:F4"/>
  </mergeCells>
  <pageMargins left="0.7" right="0.7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Objekt 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Jan Orel</cp:lastModifiedBy>
  <dcterms:created xsi:type="dcterms:W3CDTF">2024-01-20T13:44:37Z</dcterms:created>
  <dcterms:modified xsi:type="dcterms:W3CDTF">2026-03-12T11:34:03Z</dcterms:modified>
</cp:coreProperties>
</file>