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K:\TPO_spol\1_PRACOVNI\2404_Bohus_ErlRozvRek\2609_VyberZhotoviteleBohusElektro\"/>
    </mc:Choice>
  </mc:AlternateContent>
  <xr:revisionPtr revIDLastSave="0" documentId="13_ncr:1_{0DF4E314-D086-4718-B299-5FE22095D6F3}" xr6:coauthVersionLast="47" xr6:coauthVersionMax="47" xr10:uidLastSave="{00000000-0000-0000-0000-000000000000}"/>
  <bookViews>
    <workbookView xWindow="-28920" yWindow="-30" windowWidth="29040" windowHeight="15720" tabRatio="281" xr2:uid="{00000000-000D-0000-FFFF-FFFF00000000}"/>
  </bookViews>
  <sheets>
    <sheet name="SPECIFIKACE_Rozpočet" sheetId="2" r:id="rId1"/>
    <sheet name="Parametry" sheetId="1" r:id="rId2"/>
  </sheets>
  <definedNames>
    <definedName name="_xlnm._FilterDatabase" localSheetId="0" hidden="1">SPECIFIKACE_Rozpočet!$A$15:$J$155</definedName>
    <definedName name="_xlnm.Print_Titles" localSheetId="0">SPECIFIKACE_Rozpočet!$14:$15</definedName>
    <definedName name="_xlnm.Print_Area" localSheetId="0">SPECIFIKACE_Rozpočet!$A$1:$J$155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2" l="1"/>
  <c r="H19" i="2"/>
  <c r="F19" i="2"/>
  <c r="H143" i="2"/>
  <c r="J143" i="2" s="1"/>
  <c r="F105" i="2"/>
  <c r="J19" i="2" l="1"/>
  <c r="J155" i="2"/>
  <c r="I146" i="2" l="1"/>
  <c r="I145" i="2"/>
  <c r="H145" i="2"/>
  <c r="I144" i="2"/>
  <c r="H144" i="2"/>
  <c r="I143" i="2"/>
  <c r="I141" i="2"/>
  <c r="I140" i="2"/>
  <c r="H140" i="2"/>
  <c r="F140" i="2"/>
  <c r="I139" i="2"/>
  <c r="H139" i="2"/>
  <c r="F139" i="2"/>
  <c r="I138" i="2"/>
  <c r="I137" i="2"/>
  <c r="H137" i="2"/>
  <c r="F137" i="2"/>
  <c r="I135" i="2"/>
  <c r="H135" i="2"/>
  <c r="F135" i="2"/>
  <c r="I133" i="2"/>
  <c r="H133" i="2"/>
  <c r="F133" i="2"/>
  <c r="I131" i="2"/>
  <c r="I130" i="2"/>
  <c r="H130" i="2"/>
  <c r="F130" i="2"/>
  <c r="I129" i="2"/>
  <c r="H129" i="2"/>
  <c r="F129" i="2"/>
  <c r="I128" i="2"/>
  <c r="I127" i="2"/>
  <c r="H127" i="2"/>
  <c r="F127" i="2"/>
  <c r="I126" i="2"/>
  <c r="H126" i="2"/>
  <c r="F126" i="2"/>
  <c r="I125" i="2"/>
  <c r="I124" i="2"/>
  <c r="H124" i="2"/>
  <c r="F124" i="2"/>
  <c r="I123" i="2"/>
  <c r="H123" i="2"/>
  <c r="F123" i="2"/>
  <c r="I122" i="2"/>
  <c r="H122" i="2"/>
  <c r="F122" i="2"/>
  <c r="I121" i="2"/>
  <c r="H121" i="2"/>
  <c r="F121" i="2"/>
  <c r="I120" i="2"/>
  <c r="H120" i="2"/>
  <c r="F120" i="2"/>
  <c r="I119" i="2"/>
  <c r="I118" i="2"/>
  <c r="H118" i="2"/>
  <c r="F118" i="2"/>
  <c r="I117" i="2"/>
  <c r="H117" i="2"/>
  <c r="F117" i="2"/>
  <c r="I116" i="2"/>
  <c r="H116" i="2"/>
  <c r="F116" i="2"/>
  <c r="I115" i="2"/>
  <c r="H115" i="2"/>
  <c r="F115" i="2"/>
  <c r="I114" i="2"/>
  <c r="H114" i="2"/>
  <c r="F114" i="2"/>
  <c r="I113" i="2"/>
  <c r="H113" i="2"/>
  <c r="F113" i="2"/>
  <c r="I112" i="2"/>
  <c r="I111" i="2"/>
  <c r="H111" i="2"/>
  <c r="F111" i="2"/>
  <c r="I110" i="2"/>
  <c r="H110" i="2"/>
  <c r="F110" i="2"/>
  <c r="I109" i="2"/>
  <c r="H109" i="2"/>
  <c r="F109" i="2"/>
  <c r="I108" i="2"/>
  <c r="H108" i="2"/>
  <c r="F108" i="2"/>
  <c r="I107" i="2"/>
  <c r="H107" i="2"/>
  <c r="F107" i="2"/>
  <c r="I106" i="2"/>
  <c r="H106" i="2"/>
  <c r="F106" i="2"/>
  <c r="I105" i="2"/>
  <c r="H105" i="2"/>
  <c r="I104" i="2"/>
  <c r="I97" i="2"/>
  <c r="I96" i="2"/>
  <c r="H96" i="2"/>
  <c r="I95" i="2"/>
  <c r="H95" i="2"/>
  <c r="I94" i="2"/>
  <c r="H94" i="2"/>
  <c r="I92" i="2"/>
  <c r="I91" i="2"/>
  <c r="H91" i="2"/>
  <c r="F91" i="2"/>
  <c r="I89" i="2"/>
  <c r="H89" i="2"/>
  <c r="F89" i="2"/>
  <c r="I87" i="2"/>
  <c r="H87" i="2"/>
  <c r="F87" i="2"/>
  <c r="I85" i="2"/>
  <c r="H85" i="2"/>
  <c r="F85" i="2"/>
  <c r="I84" i="2"/>
  <c r="H84" i="2"/>
  <c r="F84" i="2"/>
  <c r="I82" i="2"/>
  <c r="I81" i="2"/>
  <c r="H81" i="2"/>
  <c r="F81" i="2"/>
  <c r="I80" i="2"/>
  <c r="H80" i="2"/>
  <c r="F80" i="2"/>
  <c r="I79" i="2"/>
  <c r="H79" i="2"/>
  <c r="F79" i="2"/>
  <c r="I78" i="2"/>
  <c r="H78" i="2"/>
  <c r="F78" i="2"/>
  <c r="I77" i="2"/>
  <c r="H77" i="2"/>
  <c r="F77" i="2"/>
  <c r="I76" i="2"/>
  <c r="I75" i="2"/>
  <c r="H75" i="2"/>
  <c r="F75" i="2"/>
  <c r="I74" i="2"/>
  <c r="H74" i="2"/>
  <c r="F74" i="2"/>
  <c r="I73" i="2"/>
  <c r="H73" i="2"/>
  <c r="F73" i="2"/>
  <c r="I72" i="2"/>
  <c r="H72" i="2"/>
  <c r="F72" i="2"/>
  <c r="I71" i="2"/>
  <c r="H71" i="2"/>
  <c r="F71" i="2"/>
  <c r="I70" i="2"/>
  <c r="I69" i="2"/>
  <c r="H69" i="2"/>
  <c r="F69" i="2"/>
  <c r="I68" i="2"/>
  <c r="H68" i="2"/>
  <c r="F68" i="2"/>
  <c r="I67" i="2"/>
  <c r="H67" i="2"/>
  <c r="F67" i="2"/>
  <c r="I66" i="2"/>
  <c r="H66" i="2"/>
  <c r="F66" i="2"/>
  <c r="I65" i="2"/>
  <c r="H65" i="2"/>
  <c r="F65" i="2"/>
  <c r="I64" i="2"/>
  <c r="H64" i="2"/>
  <c r="F64" i="2"/>
  <c r="I63" i="2"/>
  <c r="I62" i="2"/>
  <c r="H62" i="2"/>
  <c r="F62" i="2"/>
  <c r="I60" i="2"/>
  <c r="H60" i="2"/>
  <c r="F60" i="2"/>
  <c r="I58" i="2"/>
  <c r="H58" i="2"/>
  <c r="F58" i="2"/>
  <c r="I56" i="2"/>
  <c r="I55" i="2"/>
  <c r="I54" i="2"/>
  <c r="H54" i="2"/>
  <c r="F54" i="2"/>
  <c r="I53" i="2"/>
  <c r="H53" i="2"/>
  <c r="F53" i="2"/>
  <c r="I52" i="2"/>
  <c r="H52" i="2"/>
  <c r="F52" i="2"/>
  <c r="I50" i="2"/>
  <c r="H50" i="2"/>
  <c r="F50" i="2"/>
  <c r="I49" i="2"/>
  <c r="H49" i="2"/>
  <c r="F49" i="2"/>
  <c r="I47" i="2"/>
  <c r="I46" i="2"/>
  <c r="I45" i="2"/>
  <c r="H45" i="2"/>
  <c r="F45" i="2"/>
  <c r="I44" i="2"/>
  <c r="H44" i="2"/>
  <c r="F44" i="2"/>
  <c r="I43" i="2"/>
  <c r="H43" i="2"/>
  <c r="F43" i="2"/>
  <c r="I42" i="2"/>
  <c r="H42" i="2"/>
  <c r="F42" i="2"/>
  <c r="I41" i="2"/>
  <c r="H41" i="2"/>
  <c r="F41" i="2"/>
  <c r="I40" i="2"/>
  <c r="H40" i="2"/>
  <c r="F40" i="2"/>
  <c r="I39" i="2"/>
  <c r="H39" i="2"/>
  <c r="F39" i="2"/>
  <c r="I38" i="2"/>
  <c r="H38" i="2"/>
  <c r="F38" i="2"/>
  <c r="I35" i="2"/>
  <c r="I34" i="2"/>
  <c r="I33" i="2"/>
  <c r="H33" i="2"/>
  <c r="F33" i="2"/>
  <c r="I32" i="2"/>
  <c r="H32" i="2"/>
  <c r="F32" i="2"/>
  <c r="I31" i="2"/>
  <c r="H31" i="2"/>
  <c r="F31" i="2"/>
  <c r="I30" i="2"/>
  <c r="H30" i="2"/>
  <c r="F30" i="2"/>
  <c r="I29" i="2"/>
  <c r="H29" i="2"/>
  <c r="F29" i="2"/>
  <c r="I27" i="2"/>
  <c r="H27" i="2"/>
  <c r="F27" i="2"/>
  <c r="I26" i="2"/>
  <c r="H26" i="2"/>
  <c r="F26" i="2"/>
  <c r="I24" i="2"/>
  <c r="I22" i="2"/>
  <c r="I20" i="2"/>
  <c r="H20" i="2"/>
  <c r="F20" i="2"/>
  <c r="I18" i="2"/>
  <c r="H18" i="2"/>
  <c r="H21" i="2" s="1"/>
  <c r="F18" i="2"/>
  <c r="J13" i="2"/>
  <c r="I13" i="2"/>
  <c r="J12" i="2"/>
  <c r="I12" i="2"/>
  <c r="F21" i="2" l="1"/>
  <c r="F101" i="2"/>
  <c r="J110" i="2"/>
  <c r="J32" i="2"/>
  <c r="J40" i="2"/>
  <c r="J68" i="2"/>
  <c r="J72" i="2"/>
  <c r="J87" i="2"/>
  <c r="J71" i="2"/>
  <c r="J127" i="2"/>
  <c r="J135" i="2"/>
  <c r="J123" i="2"/>
  <c r="J129" i="2"/>
  <c r="J114" i="2"/>
  <c r="J54" i="2"/>
  <c r="J94" i="2"/>
  <c r="J122" i="2"/>
  <c r="J52" i="2"/>
  <c r="J118" i="2"/>
  <c r="J27" i="2"/>
  <c r="J75" i="2"/>
  <c r="J65" i="2"/>
  <c r="J20" i="2"/>
  <c r="J30" i="2"/>
  <c r="J33" i="2"/>
  <c r="J41" i="2"/>
  <c r="J89" i="2"/>
  <c r="J96" i="2"/>
  <c r="J130" i="2"/>
  <c r="J139" i="2"/>
  <c r="J43" i="2"/>
  <c r="J50" i="2"/>
  <c r="J58" i="2"/>
  <c r="J109" i="2"/>
  <c r="J133" i="2"/>
  <c r="J39" i="2"/>
  <c r="J67" i="2"/>
  <c r="J85" i="2"/>
  <c r="J105" i="2"/>
  <c r="J116" i="2"/>
  <c r="J73" i="2"/>
  <c r="J45" i="2"/>
  <c r="J62" i="2"/>
  <c r="J79" i="2"/>
  <c r="J81" i="2"/>
  <c r="J31" i="2"/>
  <c r="J44" i="2"/>
  <c r="J77" i="2"/>
  <c r="J108" i="2"/>
  <c r="J121" i="2"/>
  <c r="J53" i="2"/>
  <c r="J29" i="2"/>
  <c r="J80" i="2"/>
  <c r="J95" i="2"/>
  <c r="J106" i="2"/>
  <c r="J111" i="2"/>
  <c r="J144" i="2"/>
  <c r="J42" i="2"/>
  <c r="J64" i="2"/>
  <c r="J117" i="2"/>
  <c r="J38" i="2"/>
  <c r="J49" i="2"/>
  <c r="J69" i="2"/>
  <c r="J74" i="2"/>
  <c r="H147" i="2"/>
  <c r="J126" i="2"/>
  <c r="J140" i="2"/>
  <c r="H101" i="2"/>
  <c r="N21" i="2"/>
  <c r="N22" i="2" s="1"/>
  <c r="F147" i="2" s="1"/>
  <c r="J107" i="2"/>
  <c r="J66" i="2"/>
  <c r="J91" i="2"/>
  <c r="J137" i="2"/>
  <c r="J60" i="2"/>
  <c r="J84" i="2"/>
  <c r="J113" i="2"/>
  <c r="J78" i="2"/>
  <c r="J124" i="2"/>
  <c r="J145" i="2"/>
  <c r="J120" i="2"/>
  <c r="J115" i="2"/>
  <c r="N17" i="2"/>
  <c r="N18" i="2" s="1"/>
  <c r="N20" i="2" s="1"/>
  <c r="J26" i="2"/>
  <c r="J18" i="2"/>
  <c r="J101" i="2" l="1"/>
  <c r="N23" i="2"/>
  <c r="J21" i="2"/>
  <c r="J147" i="2"/>
  <c r="C5" i="2" l="1"/>
</calcChain>
</file>

<file path=xl/sharedStrings.xml><?xml version="1.0" encoding="utf-8"?>
<sst xmlns="http://schemas.openxmlformats.org/spreadsheetml/2006/main" count="381" uniqueCount="183">
  <si>
    <t>Název</t>
  </si>
  <si>
    <t>Hodnota</t>
  </si>
  <si>
    <t>Nadpis rekapitulace</t>
  </si>
  <si>
    <t>Seznam prací a dodávek elektrotechnických zařízení - JKSO</t>
  </si>
  <si>
    <t>Akce</t>
  </si>
  <si>
    <t xml:space="preserve">OPRAVA DOM.ROZVODŮ NN V BYT.DOMĚ č.p.229/14 ul.Bohušovická,Pha 9
</t>
  </si>
  <si>
    <t>Projekt</t>
  </si>
  <si>
    <t xml:space="preserve">ELEKTRO
</t>
  </si>
  <si>
    <t>Investor</t>
  </si>
  <si>
    <t>Fyzik.ústav AV ČR v.v.i, Na Slovance 2, Pha 8 182 21</t>
  </si>
  <si>
    <t>Z. č.</t>
  </si>
  <si>
    <t>2495</t>
  </si>
  <si>
    <t>A. č.</t>
  </si>
  <si>
    <t>2495/05/24</t>
  </si>
  <si>
    <t>Smlouva</t>
  </si>
  <si>
    <t/>
  </si>
  <si>
    <t>Vypracoval</t>
  </si>
  <si>
    <t>ing.HETTNER L.</t>
  </si>
  <si>
    <t>Kontroloval</t>
  </si>
  <si>
    <t>Datum</t>
  </si>
  <si>
    <t>1.6.2026</t>
  </si>
  <si>
    <t>Zpracovatel</t>
  </si>
  <si>
    <t>cenová soustava RTS(URS)-položky nezatříděny</t>
  </si>
  <si>
    <t>CÚ</t>
  </si>
  <si>
    <t>Poznámka</t>
  </si>
  <si>
    <t>Uvedené ceny jsou v Kč a nezahrnují DPH, pokud to není uvedeno.</t>
  </si>
  <si>
    <t>Doprava dodávek  (3,6) %</t>
  </si>
  <si>
    <t>3,60</t>
  </si>
  <si>
    <t>Přesun dodávek  (1) %</t>
  </si>
  <si>
    <t>1,00</t>
  </si>
  <si>
    <t>PPV  (1 nebo 6) %</t>
  </si>
  <si>
    <t>6,00</t>
  </si>
  <si>
    <t>PPV zemních prací, nátěrů  (1) %</t>
  </si>
  <si>
    <t>0,00</t>
  </si>
  <si>
    <t>Dodavat. dokumentace  (1 - 1,5) %</t>
  </si>
  <si>
    <t>Rizika a pojištění  (1 - 1,5) %</t>
  </si>
  <si>
    <t>1,50</t>
  </si>
  <si>
    <t>Opravy v záruce  (5 - 7) %</t>
  </si>
  <si>
    <t>5,00</t>
  </si>
  <si>
    <t>GZS  (3,25 nebo 8,4) %</t>
  </si>
  <si>
    <t>3,25</t>
  </si>
  <si>
    <t>Provozní vlivy  %</t>
  </si>
  <si>
    <t>Kompletační činnost - a</t>
  </si>
  <si>
    <t>Kompletační činnost - b</t>
  </si>
  <si>
    <t>0,952842</t>
  </si>
  <si>
    <t>Kompletační činnost - k1</t>
  </si>
  <si>
    <t>Kompletační činnost - k2</t>
  </si>
  <si>
    <t>Roční nárůst cen 1   %</t>
  </si>
  <si>
    <t>Roční nárůst cen 2   %</t>
  </si>
  <si>
    <t>1. sazba DPH %
- i pro přirážky rekapitulace</t>
  </si>
  <si>
    <t>21</t>
  </si>
  <si>
    <t>2. sazba DPH %</t>
  </si>
  <si>
    <t>15</t>
  </si>
  <si>
    <t>Procento PM %</t>
  </si>
  <si>
    <t>Mj</t>
  </si>
  <si>
    <t>Počet</t>
  </si>
  <si>
    <t>Materiál</t>
  </si>
  <si>
    <t>Materiál celkem</t>
  </si>
  <si>
    <t>Montáž</t>
  </si>
  <si>
    <t>Montáž celkem</t>
  </si>
  <si>
    <t>Cena</t>
  </si>
  <si>
    <t>Cena celkem</t>
  </si>
  <si>
    <t>Po skončení denních prací na el.instalaci bude obnovena dodávka el.energie do BD a každé bytové jednotky</t>
  </si>
  <si>
    <t>Dodavatel mont.prací bude postupovat (a dodržovat) dle připojovacích podmínek PRE Distribuce a bude smluvním partnerem PRE Distribuce</t>
  </si>
  <si>
    <t>Dodávky  EL.MĚR.SKŘÍNĚ</t>
  </si>
  <si>
    <t>1NP-Skříň pro 6ks el.měrů  (vč.nástavby+.pož.uzávěru  EI30  stav.otvor : šxvxhl(mm) 750x1835+600x250</t>
  </si>
  <si>
    <t>ks</t>
  </si>
  <si>
    <t>1NP skříň pro 4ks el.měrů    (vč.pož.uzávěru EI30)  stav.otvor šxvxhl (mm) 550x11835x250</t>
  </si>
  <si>
    <t>Dodávky  EL.MĚR.SKŘÍNĚ - celkem</t>
  </si>
  <si>
    <t>Elektromontáže 1NP</t>
  </si>
  <si>
    <t>RE1</t>
  </si>
  <si>
    <t>JISTIČ 1-PÓLOVÝ,CHARAKT."B"</t>
  </si>
  <si>
    <t>LTN-16B-1 -16A</t>
  </si>
  <si>
    <t>LTN-20B-1 -20A</t>
  </si>
  <si>
    <t>JISTIČ 3-PÓLOVÝ CHARAKT."B"</t>
  </si>
  <si>
    <t>LTN-20B-3 -20A</t>
  </si>
  <si>
    <t>MSO-32-1 Vypínač</t>
  </si>
  <si>
    <t>Ks</t>
  </si>
  <si>
    <t>MSO-32-3 Vypínač</t>
  </si>
  <si>
    <t>Jistič- Odpínač In=160A</t>
  </si>
  <si>
    <t xml:space="preserve"> Napěťová spoušť  230V AC</t>
  </si>
  <si>
    <t>RS1</t>
  </si>
  <si>
    <t>Zařízení</t>
  </si>
  <si>
    <t>PÁČKOVÝ SPÍNAČ (OEZ)</t>
  </si>
  <si>
    <t>Vypínač 32 A 3-pólový</t>
  </si>
  <si>
    <t>6B-1 Jistič jednofázový</t>
  </si>
  <si>
    <t>10B-1 Jistič jednofázový</t>
  </si>
  <si>
    <t>16B-1 Jistič jednofázový</t>
  </si>
  <si>
    <t>20B-3 Jistič trojfízový</t>
  </si>
  <si>
    <t>10B-1N Jistič chránič</t>
  </si>
  <si>
    <t xml:space="preserve">RSA 4 A Řadová svorka </t>
  </si>
  <si>
    <t xml:space="preserve">RSA 2,5 A Řadová svorka </t>
  </si>
  <si>
    <t>RE2,3 (celkem)</t>
  </si>
  <si>
    <t>16B-1 -16A</t>
  </si>
  <si>
    <t>20B-1 -20A</t>
  </si>
  <si>
    <t>20B-3 -20A</t>
  </si>
  <si>
    <t>32-1 Vypínač jednoppolový</t>
  </si>
  <si>
    <t>32-3 Vypínač trojpolový</t>
  </si>
  <si>
    <t>ELEKTROMONTÁŽ</t>
  </si>
  <si>
    <t xml:space="preserve">PŘÍSTROJ OVLÁDAČE (s bezšroubovými svorkami), </t>
  </si>
  <si>
    <t xml:space="preserve"> Přístroj spínače jednopólového (bezšroubové svorky); řazení 1, 1So (do hořl. podkladů B až E)</t>
  </si>
  <si>
    <t xml:space="preserve">KRYT SPÍNAČE, </t>
  </si>
  <si>
    <t>Kryt spínače kolébkového; ; b. bílá (do hořl. podkladů B až E - při použití bezšroubových přístrojů)</t>
  </si>
  <si>
    <t>RÁMEČEK,</t>
  </si>
  <si>
    <t>Rámeček pro elektroinstalační přístroje, jednonásobný;  b. bílá (do hořl. podkladů B až E - při použití bezšroubových přístrojů)</t>
  </si>
  <si>
    <t>LHD 40X20_HC LIŠTA HRANATÁ BEZHALOGENOVE PROVEDENI</t>
  </si>
  <si>
    <t>m</t>
  </si>
  <si>
    <t>8632_HB KRYT LH 40X20 SPOJOVACÍ</t>
  </si>
  <si>
    <t>8635_HB KRYT LH 40X20 ROHOVÝ VNITŘNÍ</t>
  </si>
  <si>
    <t>LK 80X16 T_HB KRABICE LIŠTOVÁ TANGO</t>
  </si>
  <si>
    <t>S-66_FB SVORKOVNICE</t>
  </si>
  <si>
    <t>VLK 80/T_HB VÍČKO KRABICE LK PRO PŘ. TANGO</t>
  </si>
  <si>
    <t>PK 90X55 D_HD KANÁL PARAPETNÍ DUTÝ  BEZHALOGENOVE PROVEDENI</t>
  </si>
  <si>
    <t>8405_HB KRYT ROH VNITŘNÍ PK 90X55 D</t>
  </si>
  <si>
    <t>8401_HB KRYT KONCOVÝ PK 90X55 D</t>
  </si>
  <si>
    <t>8402_HB KRYT SPOJOVACÍ PK 90X55 D</t>
  </si>
  <si>
    <t>PKS 70/60_XX PŘÍČKA DĚLICÍ S AL FÓLIÍ</t>
  </si>
  <si>
    <t>Svítidlo BRS, 6x12 LED 830,  kryt opál PMMA, IP40, prům. 375mm, 700mA, 1x27Wmikrovlnný senzor, 1x27W typ"A"</t>
  </si>
  <si>
    <t>Stropní přisazené,  široký korpus 1270mm, LED 830, korpus ABS, opálový PC kryt,  IP65, driver 1400mA, 1x36W  typ"B"</t>
  </si>
  <si>
    <t>BRS3KO300V1/ND Svítidlo BRS, 3x12 LED 830,  kryt opál PMMA, IP40, prům. 300mm, 350mA , 1x14W, typ"C"</t>
  </si>
  <si>
    <t>Nouzové svítidlo 1W LED 125 lm  BASIC IP65 1h , svítící při výpadku,  bílé, test. tlačítko</t>
  </si>
  <si>
    <t>OZAWPIK24 Piktogram P24 VÝCHOD VLEVO (150x300mm)</t>
  </si>
  <si>
    <t>KABEL SILOVÝ,IZOLACE PVC S VODIČEM PE</t>
  </si>
  <si>
    <t>CYKY-J 3x1.5 mm2 , pevně</t>
  </si>
  <si>
    <t>CYKY-J 5x4 mm2 , pevně</t>
  </si>
  <si>
    <t>KABEL SILOVÝ,IZOLACE PVC BEZ VODIČE PE</t>
  </si>
  <si>
    <t>CYKY-O 2x1.5 mm2 , pevně</t>
  </si>
  <si>
    <t>KABEL SE ZVÝŠENOU ODOLNOSTÍ PROTI ŠÍŘENÍ PLAMENE, BARVA PLÁŠTĚ ORANŽOVÁ, TŘÍDA REAKCE NA OHEŇ - B2 ca, s1, d0</t>
  </si>
  <si>
    <t>1-CXKH-R-J 4x10 mm2 , pevně</t>
  </si>
  <si>
    <t>KABEL JEDNOŽILOVÝ</t>
  </si>
  <si>
    <t>1-YY 70 mm2 , pevně</t>
  </si>
  <si>
    <t>hod</t>
  </si>
  <si>
    <t>HODINOVE ZUCTOVACI SAZBY</t>
  </si>
  <si>
    <t xml:space="preserve"> Demontaz stavajiciho zarizeni</t>
  </si>
  <si>
    <t xml:space="preserve"> Uprava stavajiciho rozvadece</t>
  </si>
  <si>
    <t xml:space="preserve"> Zabezpeceni pracoviste</t>
  </si>
  <si>
    <t>Likvidace odpadu</t>
  </si>
  <si>
    <t>Odvoz demontovaných částí</t>
  </si>
  <si>
    <t>obezdění el.měr.rozvaděčů a osazení pož.uzávěrů</t>
  </si>
  <si>
    <t>protipožární utěsnění kabel.prostupů mezi patry</t>
  </si>
  <si>
    <t>KZI 85X300X1.00_S ŽLAB S INT.SPOJ. JUPITER</t>
  </si>
  <si>
    <t>V 300_S víko</t>
  </si>
  <si>
    <t>VU_GMT úchyt víka</t>
  </si>
  <si>
    <t>VMB 300_S příchytka na podlahu</t>
  </si>
  <si>
    <t>NSM 6X10_ZNCR ŠROUB VRAT.+MATICE</t>
  </si>
  <si>
    <t>NPKV 300_S PROFIL PRO SONAPKY</t>
  </si>
  <si>
    <t>PKC1 1202_F příchytka kabelu</t>
  </si>
  <si>
    <t>Svítidlo BRS, 6x12 LED 830,  kryt opál PMMA, IP40, prům. 375mm, 700mA, 1x27W,mikrovlnný senzor, 1x27W, typ"A"</t>
  </si>
  <si>
    <t>BRS3KO300V1/NDSM Svítidlo BRS, 3x12 LED 830,  kryt opál PMMA, IP40, prům. 300mm, 350mA ,mikrovlnný senzor, 1x14W, typ "C1"</t>
  </si>
  <si>
    <t>KD 09040_BC TRUBKA KOPODUR 40 - 6m</t>
  </si>
  <si>
    <t>KF 09040_AA TRUBKA DVOUPL. KOPOFLEX</t>
  </si>
  <si>
    <t>Elektromontáže  2-4.NP - celkem</t>
  </si>
  <si>
    <t>Počty el.přístrojů mohou být během montáže upraveny s ohledem na změnu požadavků při stavbě</t>
  </si>
  <si>
    <t>Délky kabelů určeny odečtem z výkresů-při stavbě může nastat nárůst délek s ohledem na skutečně zvolené trasy.</t>
  </si>
  <si>
    <t>Odkazy v zadávací dokumentaci na jednotlivá obchodní jména a zvláštní označení výrobků a obchodních názvů materiálů popisují a specifikují podmínky požadovaného plnění s tím, že zadavatel připouští i jiná, kvalitativně a technicky obdobná řešení za podmínky, že nesmí dojít ke zhoršení parametrů daných v projektovém řešení. Pokud se uchazeč odchýlí použitím jiných výrobků nebo materiálů od projektu, musí být v cenové nabídce výslovně uvedeno a doloženo, že jsou dodrženy stanovené parametry v zadávací dokumentaci (prohlášení o shodě)</t>
  </si>
  <si>
    <t>komplet</t>
  </si>
  <si>
    <t>Odvoz a Likvidace odpadu, Další činnosti - CELKEM</t>
  </si>
  <si>
    <t>Elektromontáže  2-4.NP</t>
  </si>
  <si>
    <t>Výkaz výměr / Položkový rozpočet</t>
  </si>
  <si>
    <t>CENA CELKEM</t>
  </si>
  <si>
    <t>Kč bez DPH</t>
  </si>
  <si>
    <t xml:space="preserve">Doba plnění </t>
  </si>
  <si>
    <t xml:space="preserve">týdnů </t>
  </si>
  <si>
    <t>( odst. 5.1. Smlouvy)</t>
  </si>
  <si>
    <t>Nejdříve možný termín zahájení</t>
  </si>
  <si>
    <t>Dodávka /materiál</t>
  </si>
  <si>
    <t>index</t>
  </si>
  <si>
    <t>MJ</t>
  </si>
  <si>
    <t>Počet MJ</t>
  </si>
  <si>
    <t>Cena za MJ [Kč]</t>
  </si>
  <si>
    <t xml:space="preserve">Dodávka celkem </t>
  </si>
  <si>
    <t xml:space="preserve">Montáž celkem </t>
  </si>
  <si>
    <t xml:space="preserve"> UCHAZEČ VYPLNÍ ŠEDIVĚ VYZNAČENÉ BUŇKY</t>
  </si>
  <si>
    <t>Název položky</t>
  </si>
  <si>
    <t>Oprava  elektrické instalace  (HDV a přívody k BJ) v bytovém domě Bohušovická 229/14, Praha 9</t>
  </si>
  <si>
    <t>?</t>
  </si>
  <si>
    <t>Elektromontáže 1NP - celkem</t>
  </si>
  <si>
    <t>PROVEDENÍ REVIZNÍCH ZKOUŠEK DLE ČSN 33 2000-6 ed.2</t>
  </si>
  <si>
    <t>Odvoz a Likvidace odpadu, REVIZE, Další činnosti</t>
  </si>
  <si>
    <t>Drobné stav.práce (začištění, průrazy..)</t>
  </si>
  <si>
    <t>Jednání s PRE Distribuce (přihlášky ..)</t>
  </si>
  <si>
    <t>TOTAL STOP osazení u el. rozvače RE1 viz. TZ elektro a PBŘ, připojení ovládacího prvku bude kabelem s pož. odolností 30 min.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</si>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</sst>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sz val="9"/>
      <color rgb="FF000000"/>
      <name val="敓潧⁥䥕܀"/>
      <charset val="238"/>
    </font>
    <font>
      <b/>
      <sz val="11"/>
      <color rgb="FF000000"/>
      <name val="敓潧⁥䥕܀"/>
      <charset val="238"/>
    </font>
    <font>
      <b/>
      <sz val="10"/>
      <color rgb="FF000000"/>
      <name val="敓潧⁥䥕܀"/>
      <charset val="238"/>
    </font>
    <font>
      <b/>
      <sz val="9"/>
      <color rgb="FF000000"/>
      <name val="敓潧⁥䥕܀"/>
      <charset val="238"/>
    </font>
    <font>
      <i/>
      <sz val="10"/>
      <color rgb="FF000000"/>
      <name val="敓潧⁥䥕܀"/>
      <charset val="238"/>
    </font>
    <font>
      <sz val="11"/>
      <color rgb="FFFF0000"/>
      <name val="Calibri"/>
      <family val="2"/>
      <charset val="238"/>
      <scheme val="minor"/>
    </font>
    <font>
      <b/>
      <i/>
      <sz val="10"/>
      <color theme="5" tint="-0.249977111117893"/>
      <name val="敓潧⁥䥕܀"/>
      <charset val="238"/>
    </font>
    <font>
      <sz val="10"/>
      <color rgb="FF000000"/>
      <name val="敓潧⁥䥕܀"/>
      <charset val="238"/>
    </font>
    <font>
      <i/>
      <sz val="10"/>
      <color theme="5" tint="-0.249977111117893"/>
      <name val="敓潧⁥䥕܀"/>
      <charset val="238"/>
    </font>
    <font>
      <i/>
      <strike/>
      <sz val="10"/>
      <color theme="5" tint="-0.249977111117893"/>
      <name val="敓潧⁥䥕܀"/>
      <charset val="238"/>
    </font>
    <font>
      <b/>
      <strike/>
      <sz val="10"/>
      <color theme="0" tint="-0.14999847407452621"/>
      <name val="敓潧⁥䥕܀"/>
      <charset val="238"/>
    </font>
    <font>
      <b/>
      <i/>
      <strike/>
      <sz val="10"/>
      <color theme="5" tint="-0.249977111117893"/>
      <name val="敓潧⁥䥕܀"/>
      <charset val="238"/>
    </font>
    <font>
      <b/>
      <i/>
      <sz val="10"/>
      <color rgb="FF000000"/>
      <name val="敓潧⁥䥕܀"/>
      <charset val="238"/>
    </font>
    <font>
      <sz val="10"/>
      <name val="敓潧⁥䥕܀"/>
      <charset val="238"/>
    </font>
    <font>
      <strike/>
      <sz val="10"/>
      <color theme="0" tint="-0.14999847407452621"/>
      <name val="敓潧⁥䥕܀"/>
      <charset val="238"/>
    </font>
    <font>
      <sz val="10"/>
      <color theme="1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i/>
      <sz val="10"/>
      <color theme="5" tint="-0.499984740745262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2"/>
      <color rgb="FF0070C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i/>
      <sz val="10"/>
      <color rgb="FF0070C0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sz val="10"/>
      <color rgb="FF0070C0"/>
      <name val="敓潧⁥䥕܀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5" tint="-0.499984740745262"/>
      <name val="Calibri"/>
      <family val="2"/>
      <charset val="238"/>
      <scheme val="minor"/>
    </font>
    <font>
      <sz val="9"/>
      <color rgb="FFFF0000"/>
      <name val="敓潧⁥䥕܀"/>
      <charset val="238"/>
    </font>
    <font>
      <b/>
      <sz val="10"/>
      <color rgb="FFFF0000"/>
      <name val="敓潧⁥䥕܀"/>
      <charset val="238"/>
    </font>
    <font>
      <sz val="10"/>
      <color rgb="FFFF0000"/>
      <name val="敓潧⁥䥕܀"/>
      <charset val="238"/>
    </font>
    <font>
      <i/>
      <sz val="10"/>
      <color rgb="FFFF0000"/>
      <name val="敓潧⁥䥕܀"/>
      <charset val="238"/>
    </font>
    <font>
      <strike/>
      <sz val="10"/>
      <color rgb="FFFF0000"/>
      <name val="敓潧⁥䥕܀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BFEBFF"/>
        <bgColor indexed="64"/>
      </patternFill>
    </fill>
    <fill>
      <patternFill patternType="solid">
        <fgColor rgb="FFE0FE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AFF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indexed="64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thin">
        <color indexed="64"/>
      </bottom>
      <diagonal/>
    </border>
    <border>
      <left/>
      <right style="thin">
        <color rgb="FFC0C0C0"/>
      </right>
      <top style="thin">
        <color rgb="FFC0C0C0"/>
      </top>
      <bottom style="thin">
        <color indexed="64"/>
      </bottom>
      <diagonal/>
    </border>
    <border>
      <left/>
      <right style="thin">
        <color indexed="64"/>
      </right>
      <top style="thin">
        <color rgb="FFC0C0C0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indexed="64"/>
      </top>
      <bottom style="thin">
        <color rgb="FFC0C0C0"/>
      </bottom>
      <diagonal/>
    </border>
    <border>
      <left/>
      <right style="thin">
        <color rgb="FFC0C0C0"/>
      </right>
      <top style="thin">
        <color indexed="64"/>
      </top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indexed="64"/>
      </right>
      <top style="thin">
        <color rgb="FFC0C0C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auto="1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C0C0C0"/>
      </bottom>
      <diagonal/>
    </border>
    <border>
      <left/>
      <right style="medium">
        <color indexed="64"/>
      </right>
      <top style="thin">
        <color indexed="64"/>
      </top>
      <bottom style="thin">
        <color rgb="FFC0C0C0"/>
      </bottom>
      <diagonal/>
    </border>
    <border>
      <left style="medium">
        <color indexed="64"/>
      </left>
      <right/>
      <top style="thin">
        <color rgb="FFC0C0C0"/>
      </top>
      <bottom style="thin">
        <color rgb="FFC0C0C0"/>
      </bottom>
      <diagonal/>
    </border>
    <border>
      <left/>
      <right style="medium">
        <color indexed="64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/>
      <top style="thin">
        <color rgb="FFC0C0C0"/>
      </top>
      <bottom style="thin">
        <color indexed="64"/>
      </bottom>
      <diagonal/>
    </border>
    <border>
      <left/>
      <right style="medium">
        <color indexed="64"/>
      </right>
      <top style="thin">
        <color rgb="FFC0C0C0"/>
      </top>
      <bottom style="thin">
        <color indexed="64"/>
      </bottom>
      <diagonal/>
    </border>
    <border>
      <left style="medium">
        <color indexed="64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indexed="64"/>
      </right>
      <top style="thin">
        <color rgb="FFC0C0C0"/>
      </top>
      <bottom/>
      <diagonal/>
    </border>
    <border>
      <left style="medium">
        <color indexed="64"/>
      </left>
      <right style="thin">
        <color rgb="FFC0C0C0"/>
      </right>
      <top style="thin">
        <color indexed="64"/>
      </top>
      <bottom style="thin">
        <color rgb="FFC0C0C0"/>
      </bottom>
      <diagonal/>
    </border>
    <border>
      <left style="medium">
        <color indexed="64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thin">
        <color rgb="FFC0C0C0"/>
      </right>
      <top style="thin">
        <color rgb="FFC0C0C0"/>
      </top>
      <bottom style="thin">
        <color indexed="64"/>
      </bottom>
      <diagonal/>
    </border>
    <border>
      <left style="medium">
        <color indexed="64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C0C0C0"/>
      </right>
      <top style="thin">
        <color rgb="FFC0C0C0"/>
      </top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indexed="64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medium">
        <color indexed="64"/>
      </bottom>
      <diagonal/>
    </border>
    <border>
      <left/>
      <right style="thin">
        <color rgb="FFC0C0C0"/>
      </right>
      <top style="thin">
        <color rgb="FFC0C0C0"/>
      </top>
      <bottom style="medium">
        <color indexed="64"/>
      </bottom>
      <diagonal/>
    </border>
    <border>
      <left/>
      <right style="medium">
        <color indexed="64"/>
      </right>
      <top style="thin">
        <color rgb="FFC0C0C0"/>
      </top>
      <bottom style="medium">
        <color indexed="64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auto="1"/>
      </right>
      <top style="thin">
        <color rgb="FFC0C0C0"/>
      </top>
      <bottom style="medium">
        <color indexed="64"/>
      </bottom>
      <diagonal/>
    </border>
    <border>
      <left style="thin">
        <color rgb="FFC0C0C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4" fontId="0" fillId="0" borderId="0" xfId="0" applyNumberFormat="1"/>
    <xf numFmtId="49" fontId="8" fillId="5" borderId="1" xfId="0" applyNumberFormat="1" applyFont="1" applyFill="1" applyBorder="1" applyAlignment="1">
      <alignment horizontal="left" vertical="center"/>
    </xf>
    <xf numFmtId="4" fontId="8" fillId="5" borderId="2" xfId="0" applyNumberFormat="1" applyFont="1" applyFill="1" applyBorder="1" applyAlignment="1">
      <alignment horizontal="right" vertical="center"/>
    </xf>
    <xf numFmtId="49" fontId="5" fillId="7" borderId="1" xfId="0" applyNumberFormat="1" applyFont="1" applyFill="1" applyBorder="1" applyAlignment="1">
      <alignment horizontal="left" vertical="center"/>
    </xf>
    <xf numFmtId="4" fontId="5" fillId="7" borderId="2" xfId="0" applyNumberFormat="1" applyFont="1" applyFill="1" applyBorder="1" applyAlignment="1">
      <alignment horizontal="right" vertical="center"/>
    </xf>
    <xf numFmtId="49" fontId="3" fillId="3" borderId="5" xfId="0" applyNumberFormat="1" applyFont="1" applyFill="1" applyBorder="1" applyAlignment="1">
      <alignment horizontal="left" vertical="center"/>
    </xf>
    <xf numFmtId="4" fontId="3" fillId="3" borderId="6" xfId="0" applyNumberFormat="1" applyFont="1" applyFill="1" applyBorder="1" applyAlignment="1">
      <alignment horizontal="right" vertical="center"/>
    </xf>
    <xf numFmtId="49" fontId="14" fillId="5" borderId="1" xfId="0" applyNumberFormat="1" applyFont="1" applyFill="1" applyBorder="1" applyAlignment="1">
      <alignment horizontal="left" vertical="center"/>
    </xf>
    <xf numFmtId="4" fontId="15" fillId="5" borderId="2" xfId="0" applyNumberFormat="1" applyFont="1" applyFill="1" applyBorder="1" applyAlignment="1">
      <alignment horizontal="right" vertical="center"/>
    </xf>
    <xf numFmtId="49" fontId="1" fillId="5" borderId="10" xfId="0" applyNumberFormat="1" applyFont="1" applyFill="1" applyBorder="1" applyAlignment="1">
      <alignment horizontal="left"/>
    </xf>
    <xf numFmtId="4" fontId="1" fillId="5" borderId="10" xfId="0" applyNumberFormat="1" applyFont="1" applyFill="1" applyBorder="1" applyAlignment="1">
      <alignment horizontal="right"/>
    </xf>
    <xf numFmtId="49" fontId="3" fillId="3" borderId="11" xfId="0" applyNumberFormat="1" applyFont="1" applyFill="1" applyBorder="1" applyAlignment="1">
      <alignment horizontal="left" vertical="center"/>
    </xf>
    <xf numFmtId="4" fontId="3" fillId="3" borderId="12" xfId="0" applyNumberFormat="1" applyFont="1" applyFill="1" applyBorder="1" applyAlignment="1">
      <alignment horizontal="right" vertical="center"/>
    </xf>
    <xf numFmtId="0" fontId="0" fillId="0" borderId="3" xfId="0" applyBorder="1"/>
    <xf numFmtId="49" fontId="1" fillId="5" borderId="15" xfId="0" applyNumberFormat="1" applyFont="1" applyFill="1" applyBorder="1" applyAlignment="1">
      <alignment horizontal="left"/>
    </xf>
    <xf numFmtId="4" fontId="1" fillId="5" borderId="15" xfId="0" applyNumberFormat="1" applyFont="1" applyFill="1" applyBorder="1" applyAlignment="1">
      <alignment horizontal="right"/>
    </xf>
    <xf numFmtId="4" fontId="1" fillId="5" borderId="16" xfId="0" applyNumberFormat="1" applyFont="1" applyFill="1" applyBorder="1" applyAlignment="1">
      <alignment horizontal="right"/>
    </xf>
    <xf numFmtId="0" fontId="16" fillId="0" borderId="0" xfId="0" applyFont="1" applyAlignment="1">
      <alignment horizontal="center"/>
    </xf>
    <xf numFmtId="49" fontId="18" fillId="9" borderId="17" xfId="0" applyNumberFormat="1" applyFont="1" applyFill="1" applyBorder="1"/>
    <xf numFmtId="49" fontId="19" fillId="9" borderId="18" xfId="0" applyNumberFormat="1" applyFont="1" applyFill="1" applyBorder="1" applyAlignment="1">
      <alignment horizontal="center"/>
    </xf>
    <xf numFmtId="4" fontId="19" fillId="9" borderId="18" xfId="0" applyNumberFormat="1" applyFont="1" applyFill="1" applyBorder="1" applyAlignment="1">
      <alignment horizontal="center"/>
    </xf>
    <xf numFmtId="4" fontId="20" fillId="9" borderId="18" xfId="0" applyNumberFormat="1" applyFont="1" applyFill="1" applyBorder="1" applyAlignment="1">
      <alignment horizontal="right"/>
    </xf>
    <xf numFmtId="4" fontId="19" fillId="9" borderId="18" xfId="0" applyNumberFormat="1" applyFont="1" applyFill="1" applyBorder="1" applyAlignment="1">
      <alignment horizontal="right"/>
    </xf>
    <xf numFmtId="4" fontId="21" fillId="9" borderId="18" xfId="0" applyNumberFormat="1" applyFont="1" applyFill="1" applyBorder="1" applyAlignment="1">
      <alignment horizontal="right"/>
    </xf>
    <xf numFmtId="4" fontId="19" fillId="9" borderId="19" xfId="0" applyNumberFormat="1" applyFont="1" applyFill="1" applyBorder="1" applyAlignment="1">
      <alignment horizontal="right"/>
    </xf>
    <xf numFmtId="49" fontId="18" fillId="9" borderId="20" xfId="0" applyNumberFormat="1" applyFont="1" applyFill="1" applyBorder="1" applyAlignment="1">
      <alignment horizontal="left"/>
    </xf>
    <xf numFmtId="4" fontId="19" fillId="9" borderId="21" xfId="0" applyNumberFormat="1" applyFont="1" applyFill="1" applyBorder="1" applyAlignment="1">
      <alignment horizontal="right"/>
    </xf>
    <xf numFmtId="49" fontId="22" fillId="10" borderId="20" xfId="0" applyNumberFormat="1" applyFont="1" applyFill="1" applyBorder="1" applyAlignment="1">
      <alignment horizontal="left" indent="1"/>
    </xf>
    <xf numFmtId="4" fontId="19" fillId="10" borderId="21" xfId="0" applyNumberFormat="1" applyFont="1" applyFill="1" applyBorder="1" applyAlignment="1">
      <alignment horizontal="right"/>
    </xf>
    <xf numFmtId="49" fontId="26" fillId="10" borderId="20" xfId="0" applyNumberFormat="1" applyFont="1" applyFill="1" applyBorder="1" applyAlignment="1">
      <alignment horizontal="left" indent="1"/>
    </xf>
    <xf numFmtId="4" fontId="29" fillId="10" borderId="21" xfId="0" applyNumberFormat="1" applyFont="1" applyFill="1" applyBorder="1" applyAlignment="1">
      <alignment horizontal="right"/>
    </xf>
    <xf numFmtId="49" fontId="1" fillId="2" borderId="10" xfId="0" applyNumberFormat="1" applyFont="1" applyFill="1" applyBorder="1" applyAlignment="1">
      <alignment horizontal="left"/>
    </xf>
    <xf numFmtId="4" fontId="1" fillId="2" borderId="10" xfId="0" applyNumberFormat="1" applyFont="1" applyFill="1" applyBorder="1" applyAlignment="1">
      <alignment horizontal="left"/>
    </xf>
    <xf numFmtId="49" fontId="19" fillId="9" borderId="0" xfId="0" applyNumberFormat="1" applyFont="1" applyFill="1" applyAlignment="1">
      <alignment horizontal="center"/>
    </xf>
    <xf numFmtId="4" fontId="19" fillId="9" borderId="0" xfId="0" applyNumberFormat="1" applyFont="1" applyFill="1" applyAlignment="1">
      <alignment horizontal="center"/>
    </xf>
    <xf numFmtId="4" fontId="20" fillId="9" borderId="0" xfId="0" applyNumberFormat="1" applyFont="1" applyFill="1" applyAlignment="1">
      <alignment horizontal="right"/>
    </xf>
    <xf numFmtId="4" fontId="19" fillId="9" borderId="0" xfId="0" applyNumberFormat="1" applyFont="1" applyFill="1" applyAlignment="1">
      <alignment horizontal="right"/>
    </xf>
    <xf numFmtId="4" fontId="21" fillId="9" borderId="0" xfId="0" applyNumberFormat="1" applyFont="1" applyFill="1" applyAlignment="1">
      <alignment horizontal="right"/>
    </xf>
    <xf numFmtId="4" fontId="22" fillId="10" borderId="0" xfId="0" applyNumberFormat="1" applyFont="1" applyFill="1" applyAlignment="1">
      <alignment horizontal="left"/>
    </xf>
    <xf numFmtId="4" fontId="22" fillId="10" borderId="0" xfId="0" applyNumberFormat="1" applyFont="1" applyFill="1" applyAlignment="1">
      <alignment horizontal="right"/>
    </xf>
    <xf numFmtId="4" fontId="24" fillId="10" borderId="0" xfId="0" applyNumberFormat="1" applyFont="1" applyFill="1" applyAlignment="1">
      <alignment horizontal="right"/>
    </xf>
    <xf numFmtId="4" fontId="21" fillId="10" borderId="0" xfId="0" applyNumberFormat="1" applyFont="1" applyFill="1" applyAlignment="1">
      <alignment horizontal="right"/>
    </xf>
    <xf numFmtId="4" fontId="24" fillId="10" borderId="0" xfId="0" applyNumberFormat="1" applyFont="1" applyFill="1" applyAlignment="1">
      <alignment horizontal="left"/>
    </xf>
    <xf numFmtId="4" fontId="28" fillId="10" borderId="0" xfId="0" applyNumberFormat="1" applyFont="1" applyFill="1" applyAlignment="1">
      <alignment horizontal="right"/>
    </xf>
    <xf numFmtId="4" fontId="28" fillId="10" borderId="0" xfId="0" applyNumberFormat="1" applyFont="1" applyFill="1" applyAlignment="1">
      <alignment horizontal="left"/>
    </xf>
    <xf numFmtId="49" fontId="1" fillId="2" borderId="46" xfId="0" applyNumberFormat="1" applyFont="1" applyFill="1" applyBorder="1" applyAlignment="1">
      <alignment horizontal="left"/>
    </xf>
    <xf numFmtId="4" fontId="1" fillId="2" borderId="47" xfId="0" applyNumberFormat="1" applyFont="1" applyFill="1" applyBorder="1" applyAlignment="1">
      <alignment horizontal="left"/>
    </xf>
    <xf numFmtId="49" fontId="3" fillId="3" borderId="48" xfId="0" applyNumberFormat="1" applyFont="1" applyFill="1" applyBorder="1" applyAlignment="1">
      <alignment horizontal="left" vertical="center" wrapText="1"/>
    </xf>
    <xf numFmtId="4" fontId="3" fillId="3" borderId="41" xfId="0" applyNumberFormat="1" applyFont="1" applyFill="1" applyBorder="1" applyAlignment="1">
      <alignment horizontal="right" vertical="center"/>
    </xf>
    <xf numFmtId="49" fontId="3" fillId="5" borderId="49" xfId="0" applyNumberFormat="1" applyFont="1" applyFill="1" applyBorder="1" applyAlignment="1">
      <alignment horizontal="left" vertical="center" wrapText="1"/>
    </xf>
    <xf numFmtId="4" fontId="3" fillId="5" borderId="43" xfId="0" applyNumberFormat="1" applyFont="1" applyFill="1" applyBorder="1" applyAlignment="1">
      <alignment horizontal="right" vertical="center"/>
    </xf>
    <xf numFmtId="49" fontId="3" fillId="3" borderId="50" xfId="0" applyNumberFormat="1" applyFont="1" applyFill="1" applyBorder="1" applyAlignment="1">
      <alignment horizontal="left" vertical="center" wrapText="1"/>
    </xf>
    <xf numFmtId="4" fontId="3" fillId="3" borderId="45" xfId="0" applyNumberFormat="1" applyFont="1" applyFill="1" applyBorder="1" applyAlignment="1">
      <alignment horizontal="right" vertical="center"/>
    </xf>
    <xf numFmtId="49" fontId="1" fillId="5" borderId="51" xfId="0" applyNumberFormat="1" applyFont="1" applyFill="1" applyBorder="1" applyAlignment="1">
      <alignment horizontal="left"/>
    </xf>
    <xf numFmtId="4" fontId="1" fillId="5" borderId="52" xfId="0" applyNumberFormat="1" applyFont="1" applyFill="1" applyBorder="1" applyAlignment="1">
      <alignment horizontal="right"/>
    </xf>
    <xf numFmtId="4" fontId="11" fillId="3" borderId="41" xfId="0" applyNumberFormat="1" applyFont="1" applyFill="1" applyBorder="1" applyAlignment="1">
      <alignment horizontal="right" vertical="center"/>
    </xf>
    <xf numFmtId="49" fontId="8" fillId="5" borderId="49" xfId="0" applyNumberFormat="1" applyFont="1" applyFill="1" applyBorder="1" applyAlignment="1">
      <alignment horizontal="left" vertical="center" wrapText="1"/>
    </xf>
    <xf numFmtId="4" fontId="11" fillId="5" borderId="43" xfId="0" applyNumberFormat="1" applyFont="1" applyFill="1" applyBorder="1" applyAlignment="1">
      <alignment horizontal="right" vertical="center"/>
    </xf>
    <xf numFmtId="49" fontId="5" fillId="7" borderId="49" xfId="0" applyNumberFormat="1" applyFont="1" applyFill="1" applyBorder="1" applyAlignment="1">
      <alignment horizontal="left" vertical="center" wrapText="1"/>
    </xf>
    <xf numFmtId="4" fontId="13" fillId="7" borderId="43" xfId="0" applyNumberFormat="1" applyFont="1" applyFill="1" applyBorder="1" applyAlignment="1">
      <alignment horizontal="right" vertical="center"/>
    </xf>
    <xf numFmtId="49" fontId="1" fillId="5" borderId="46" xfId="0" applyNumberFormat="1" applyFont="1" applyFill="1" applyBorder="1" applyAlignment="1">
      <alignment horizontal="left"/>
    </xf>
    <xf numFmtId="4" fontId="1" fillId="5" borderId="47" xfId="0" applyNumberFormat="1" applyFont="1" applyFill="1" applyBorder="1" applyAlignment="1">
      <alignment horizontal="right"/>
    </xf>
    <xf numFmtId="49" fontId="3" fillId="3" borderId="53" xfId="0" applyNumberFormat="1" applyFont="1" applyFill="1" applyBorder="1" applyAlignment="1">
      <alignment horizontal="left" vertical="center" wrapText="1"/>
    </xf>
    <xf numFmtId="49" fontId="3" fillId="3" borderId="54" xfId="0" applyNumberFormat="1" applyFont="1" applyFill="1" applyBorder="1" applyAlignment="1">
      <alignment horizontal="left" vertical="center"/>
    </xf>
    <xf numFmtId="4" fontId="3" fillId="3" borderId="55" xfId="0" applyNumberFormat="1" applyFont="1" applyFill="1" applyBorder="1" applyAlignment="1">
      <alignment horizontal="right" vertical="center"/>
    </xf>
    <xf numFmtId="4" fontId="3" fillId="3" borderId="57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10" borderId="22" xfId="0" applyFill="1" applyBorder="1" applyAlignment="1">
      <alignment horizontal="center"/>
    </xf>
    <xf numFmtId="49" fontId="31" fillId="10" borderId="23" xfId="0" applyNumberFormat="1" applyFont="1" applyFill="1" applyBorder="1" applyAlignment="1">
      <alignment horizontal="left" vertical="center"/>
    </xf>
    <xf numFmtId="49" fontId="32" fillId="10" borderId="24" xfId="0" applyNumberFormat="1" applyFont="1" applyFill="1" applyBorder="1" applyAlignment="1">
      <alignment horizontal="center" vertical="center"/>
    </xf>
    <xf numFmtId="4" fontId="32" fillId="10" borderId="25" xfId="0" applyNumberFormat="1" applyFont="1" applyFill="1" applyBorder="1" applyAlignment="1">
      <alignment horizontal="center" vertical="center"/>
    </xf>
    <xf numFmtId="4" fontId="34" fillId="10" borderId="29" xfId="0" applyNumberFormat="1" applyFont="1" applyFill="1" applyBorder="1" applyAlignment="1">
      <alignment horizontal="left" vertical="center"/>
    </xf>
    <xf numFmtId="4" fontId="31" fillId="10" borderId="30" xfId="0" applyNumberFormat="1" applyFont="1" applyFill="1" applyBorder="1" applyAlignment="1">
      <alignment horizontal="center" vertical="center"/>
    </xf>
    <xf numFmtId="0" fontId="0" fillId="10" borderId="31" xfId="0" applyFill="1" applyBorder="1" applyAlignment="1">
      <alignment horizontal="center" vertical="top" wrapText="1"/>
    </xf>
    <xf numFmtId="49" fontId="32" fillId="10" borderId="32" xfId="0" applyNumberFormat="1" applyFont="1" applyFill="1" applyBorder="1" applyAlignment="1">
      <alignment horizontal="left" vertical="top" wrapText="1"/>
    </xf>
    <xf numFmtId="49" fontId="32" fillId="10" borderId="33" xfId="0" applyNumberFormat="1" applyFont="1" applyFill="1" applyBorder="1" applyAlignment="1">
      <alignment horizontal="center" vertical="top" wrapText="1"/>
    </xf>
    <xf numFmtId="4" fontId="32" fillId="10" borderId="34" xfId="0" applyNumberFormat="1" applyFont="1" applyFill="1" applyBorder="1" applyAlignment="1">
      <alignment horizontal="center" vertical="top" wrapText="1"/>
    </xf>
    <xf numFmtId="4" fontId="6" fillId="10" borderId="35" xfId="0" applyNumberFormat="1" applyFont="1" applyFill="1" applyBorder="1" applyAlignment="1">
      <alignment horizontal="center" vertical="top" wrapText="1"/>
    </xf>
    <xf numFmtId="4" fontId="32" fillId="10" borderId="36" xfId="0" applyNumberFormat="1" applyFont="1" applyFill="1" applyBorder="1" applyAlignment="1">
      <alignment horizontal="center" vertical="top" wrapText="1"/>
    </xf>
    <xf numFmtId="4" fontId="34" fillId="10" borderId="35" xfId="0" applyNumberFormat="1" applyFont="1" applyFill="1" applyBorder="1" applyAlignment="1">
      <alignment horizontal="center" vertical="top" wrapText="1"/>
    </xf>
    <xf numFmtId="4" fontId="31" fillId="10" borderId="37" xfId="0" applyNumberFormat="1" applyFont="1" applyFill="1" applyBorder="1" applyAlignment="1">
      <alignment horizontal="center" vertical="top" wrapText="1"/>
    </xf>
    <xf numFmtId="4" fontId="1" fillId="2" borderId="58" xfId="0" applyNumberFormat="1" applyFont="1" applyFill="1" applyBorder="1" applyAlignment="1">
      <alignment horizontal="left"/>
    </xf>
    <xf numFmtId="4" fontId="7" fillId="3" borderId="14" xfId="0" applyNumberFormat="1" applyFont="1" applyFill="1" applyBorder="1" applyAlignment="1">
      <alignment horizontal="right" vertical="center"/>
    </xf>
    <xf numFmtId="4" fontId="9" fillId="5" borderId="4" xfId="0" applyNumberFormat="1" applyFont="1" applyFill="1" applyBorder="1" applyAlignment="1">
      <alignment horizontal="right" vertical="center"/>
    </xf>
    <xf numFmtId="4" fontId="7" fillId="3" borderId="8" xfId="0" applyNumberFormat="1" applyFont="1" applyFill="1" applyBorder="1" applyAlignment="1">
      <alignment horizontal="right" vertical="center"/>
    </xf>
    <xf numFmtId="4" fontId="1" fillId="5" borderId="59" xfId="0" applyNumberFormat="1" applyFont="1" applyFill="1" applyBorder="1" applyAlignment="1">
      <alignment horizontal="right"/>
    </xf>
    <xf numFmtId="4" fontId="12" fillId="3" borderId="14" xfId="0" applyNumberFormat="1" applyFont="1" applyFill="1" applyBorder="1" applyAlignment="1">
      <alignment horizontal="right" vertical="center"/>
    </xf>
    <xf numFmtId="4" fontId="10" fillId="5" borderId="4" xfId="0" applyNumberFormat="1" applyFont="1" applyFill="1" applyBorder="1" applyAlignment="1">
      <alignment horizontal="right" vertical="center"/>
    </xf>
    <xf numFmtId="4" fontId="9" fillId="7" borderId="4" xfId="0" applyNumberFormat="1" applyFont="1" applyFill="1" applyBorder="1" applyAlignment="1">
      <alignment horizontal="right" vertical="center"/>
    </xf>
    <xf numFmtId="4" fontId="1" fillId="5" borderId="58" xfId="0" applyNumberFormat="1" applyFont="1" applyFill="1" applyBorder="1" applyAlignment="1">
      <alignment horizontal="right"/>
    </xf>
    <xf numFmtId="4" fontId="15" fillId="5" borderId="4" xfId="0" applyNumberFormat="1" applyFont="1" applyFill="1" applyBorder="1" applyAlignment="1">
      <alignment horizontal="right" vertical="center"/>
    </xf>
    <xf numFmtId="4" fontId="7" fillId="3" borderId="60" xfId="0" applyNumberFormat="1" applyFont="1" applyFill="1" applyBorder="1" applyAlignment="1">
      <alignment horizontal="right" vertical="center"/>
    </xf>
    <xf numFmtId="4" fontId="1" fillId="2" borderId="16" xfId="0" applyNumberFormat="1" applyFont="1" applyFill="1" applyBorder="1" applyAlignment="1">
      <alignment horizontal="left"/>
    </xf>
    <xf numFmtId="4" fontId="1" fillId="5" borderId="61" xfId="0" applyNumberFormat="1" applyFont="1" applyFill="1" applyBorder="1" applyAlignment="1">
      <alignment horizontal="right"/>
    </xf>
    <xf numFmtId="4" fontId="35" fillId="2" borderId="10" xfId="0" applyNumberFormat="1" applyFont="1" applyFill="1" applyBorder="1" applyAlignment="1">
      <alignment horizontal="left"/>
    </xf>
    <xf numFmtId="4" fontId="36" fillId="3" borderId="13" xfId="0" applyNumberFormat="1" applyFont="1" applyFill="1" applyBorder="1" applyAlignment="1">
      <alignment horizontal="right" vertical="center"/>
    </xf>
    <xf numFmtId="4" fontId="36" fillId="8" borderId="3" xfId="0" applyNumberFormat="1" applyFont="1" applyFill="1" applyBorder="1" applyAlignment="1" applyProtection="1">
      <alignment horizontal="right" vertical="center"/>
      <protection locked="0"/>
    </xf>
    <xf numFmtId="4" fontId="36" fillId="3" borderId="7" xfId="0" applyNumberFormat="1" applyFont="1" applyFill="1" applyBorder="1" applyAlignment="1">
      <alignment horizontal="right" vertical="center"/>
    </xf>
    <xf numFmtId="4" fontId="35" fillId="5" borderId="15" xfId="0" applyNumberFormat="1" applyFont="1" applyFill="1" applyBorder="1" applyAlignment="1">
      <alignment horizontal="right"/>
    </xf>
    <xf numFmtId="4" fontId="37" fillId="5" borderId="3" xfId="0" applyNumberFormat="1" applyFont="1" applyFill="1" applyBorder="1" applyAlignment="1">
      <alignment horizontal="right" vertical="center"/>
    </xf>
    <xf numFmtId="4" fontId="38" fillId="7" borderId="3" xfId="0" applyNumberFormat="1" applyFont="1" applyFill="1" applyBorder="1" applyAlignment="1">
      <alignment horizontal="right" vertical="center"/>
    </xf>
    <xf numFmtId="4" fontId="36" fillId="0" borderId="3" xfId="0" applyNumberFormat="1" applyFont="1" applyBorder="1" applyAlignment="1">
      <alignment horizontal="right" vertical="center"/>
    </xf>
    <xf numFmtId="4" fontId="35" fillId="5" borderId="10" xfId="0" applyNumberFormat="1" applyFont="1" applyFill="1" applyBorder="1" applyAlignment="1">
      <alignment horizontal="right"/>
    </xf>
    <xf numFmtId="4" fontId="39" fillId="5" borderId="3" xfId="0" applyNumberFormat="1" applyFont="1" applyFill="1" applyBorder="1" applyAlignment="1">
      <alignment horizontal="right" vertical="center"/>
    </xf>
    <xf numFmtId="4" fontId="36" fillId="3" borderId="56" xfId="0" applyNumberFormat="1" applyFont="1" applyFill="1" applyBorder="1" applyAlignment="1">
      <alignment horizontal="right" vertical="center"/>
    </xf>
    <xf numFmtId="4" fontId="36" fillId="8" borderId="43" xfId="0" applyNumberFormat="1" applyFont="1" applyFill="1" applyBorder="1" applyAlignment="1" applyProtection="1">
      <alignment horizontal="right" vertical="center"/>
      <protection locked="0"/>
    </xf>
    <xf numFmtId="49" fontId="8" fillId="0" borderId="49" xfId="0" applyNumberFormat="1" applyFont="1" applyBorder="1" applyAlignment="1">
      <alignment horizontal="left" vertical="center" wrapText="1"/>
    </xf>
    <xf numFmtId="49" fontId="8" fillId="11" borderId="49" xfId="0" applyNumberFormat="1" applyFont="1" applyFill="1" applyBorder="1" applyAlignment="1">
      <alignment horizontal="left" vertical="center" wrapText="1"/>
    </xf>
    <xf numFmtId="49" fontId="14" fillId="11" borderId="1" xfId="0" applyNumberFormat="1" applyFont="1" applyFill="1" applyBorder="1" applyAlignment="1">
      <alignment horizontal="left" vertical="center"/>
    </xf>
    <xf numFmtId="4" fontId="15" fillId="11" borderId="2" xfId="0" applyNumberFormat="1" applyFont="1" applyFill="1" applyBorder="1" applyAlignment="1">
      <alignment horizontal="right" vertical="center"/>
    </xf>
    <xf numFmtId="4" fontId="39" fillId="11" borderId="3" xfId="0" applyNumberFormat="1" applyFont="1" applyFill="1" applyBorder="1" applyAlignment="1">
      <alignment horizontal="right" vertical="center"/>
    </xf>
    <xf numFmtId="49" fontId="17" fillId="8" borderId="0" xfId="0" applyNumberFormat="1" applyFont="1" applyFill="1" applyAlignment="1">
      <alignment horizontal="center"/>
    </xf>
    <xf numFmtId="4" fontId="23" fillId="10" borderId="0" xfId="0" applyNumberFormat="1" applyFont="1" applyFill="1" applyAlignment="1">
      <alignment horizontal="center"/>
    </xf>
    <xf numFmtId="1" fontId="25" fillId="8" borderId="0" xfId="0" applyNumberFormat="1" applyFont="1" applyFill="1" applyAlignment="1" applyProtection="1">
      <alignment horizontal="center"/>
      <protection locked="0"/>
    </xf>
    <xf numFmtId="4" fontId="33" fillId="10" borderId="26" xfId="0" applyNumberFormat="1" applyFont="1" applyFill="1" applyBorder="1" applyAlignment="1">
      <alignment horizontal="center" vertical="center"/>
    </xf>
    <xf numFmtId="4" fontId="33" fillId="10" borderId="27" xfId="0" applyNumberFormat="1" applyFont="1" applyFill="1" applyBorder="1" applyAlignment="1">
      <alignment horizontal="center" vertical="center"/>
    </xf>
    <xf numFmtId="4" fontId="33" fillId="10" borderId="28" xfId="0" applyNumberFormat="1" applyFont="1" applyFill="1" applyBorder="1" applyAlignment="1">
      <alignment horizontal="center" vertical="center"/>
    </xf>
    <xf numFmtId="49" fontId="30" fillId="5" borderId="42" xfId="0" applyNumberFormat="1" applyFont="1" applyFill="1" applyBorder="1" applyAlignment="1">
      <alignment horizontal="left" vertical="center" wrapText="1"/>
    </xf>
    <xf numFmtId="49" fontId="30" fillId="5" borderId="9" xfId="0" applyNumberFormat="1" applyFont="1" applyFill="1" applyBorder="1" applyAlignment="1">
      <alignment horizontal="left" vertical="center" wrapText="1"/>
    </xf>
    <xf numFmtId="49" fontId="30" fillId="5" borderId="43" xfId="0" applyNumberFormat="1" applyFont="1" applyFill="1" applyBorder="1" applyAlignment="1">
      <alignment horizontal="left" vertical="center" wrapText="1"/>
    </xf>
    <xf numFmtId="49" fontId="30" fillId="5" borderId="44" xfId="0" applyNumberFormat="1" applyFont="1" applyFill="1" applyBorder="1" applyAlignment="1">
      <alignment horizontal="left" vertical="center" wrapText="1"/>
    </xf>
    <xf numFmtId="49" fontId="30" fillId="5" borderId="39" xfId="0" applyNumberFormat="1" applyFont="1" applyFill="1" applyBorder="1" applyAlignment="1">
      <alignment horizontal="left" vertical="center" wrapText="1"/>
    </xf>
    <xf numFmtId="49" fontId="30" fillId="5" borderId="45" xfId="0" applyNumberFormat="1" applyFont="1" applyFill="1" applyBorder="1" applyAlignment="1">
      <alignment horizontal="left" vertical="center" wrapText="1"/>
    </xf>
    <xf numFmtId="49" fontId="30" fillId="5" borderId="40" xfId="0" applyNumberFormat="1" applyFont="1" applyFill="1" applyBorder="1" applyAlignment="1">
      <alignment horizontal="left" vertical="center"/>
    </xf>
    <xf numFmtId="49" fontId="30" fillId="5" borderId="38" xfId="0" applyNumberFormat="1" applyFont="1" applyFill="1" applyBorder="1" applyAlignment="1">
      <alignment horizontal="left" vertical="center"/>
    </xf>
    <xf numFmtId="49" fontId="30" fillId="5" borderId="41" xfId="0" applyNumberFormat="1" applyFont="1" applyFill="1" applyBorder="1" applyAlignment="1">
      <alignment horizontal="left" vertical="center"/>
    </xf>
    <xf numFmtId="49" fontId="30" fillId="5" borderId="42" xfId="0" applyNumberFormat="1" applyFont="1" applyFill="1" applyBorder="1" applyAlignment="1">
      <alignment horizontal="left" vertical="center"/>
    </xf>
    <xf numFmtId="49" fontId="30" fillId="5" borderId="9" xfId="0" applyNumberFormat="1" applyFont="1" applyFill="1" applyBorder="1" applyAlignment="1">
      <alignment horizontal="left" vertical="center"/>
    </xf>
    <xf numFmtId="49" fontId="30" fillId="5" borderId="43" xfId="0" applyNumberFormat="1" applyFont="1" applyFill="1" applyBorder="1" applyAlignment="1">
      <alignment horizontal="left" vertical="center"/>
    </xf>
    <xf numFmtId="14" fontId="27" fillId="8" borderId="0" xfId="0" applyNumberFormat="1" applyFont="1" applyFill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5"/>
  <sheetViews>
    <sheetView tabSelected="1" zoomScale="86" zoomScaleNormal="86" workbookViewId="0">
      <pane xSplit="4" ySplit="16" topLeftCell="E142" activePane="bottomRight" state="frozen"/>
      <selection pane="topRight" activeCell="E1" sqref="E1"/>
      <selection pane="bottomLeft" activeCell="A17" sqref="A17"/>
      <selection pane="bottomRight" activeCell="J150" sqref="J150:J154"/>
    </sheetView>
  </sheetViews>
  <sheetFormatPr defaultRowHeight="15"/>
  <cols>
    <col min="1" max="1" width="6" style="76" customWidth="1"/>
    <col min="2" max="2" width="80.42578125" style="1" customWidth="1"/>
    <col min="3" max="3" width="5.140625" style="1" customWidth="1"/>
    <col min="4" max="4" width="6.42578125" style="10" bestFit="1" customWidth="1"/>
    <col min="5" max="5" width="15.140625" style="10" customWidth="1"/>
    <col min="6" max="6" width="13.42578125" style="10" bestFit="1" customWidth="1"/>
    <col min="7" max="7" width="15.7109375" style="10" customWidth="1"/>
    <col min="8" max="8" width="12.5703125" style="10" bestFit="1" customWidth="1"/>
    <col min="9" max="9" width="0.85546875" style="10" customWidth="1"/>
    <col min="10" max="10" width="17.140625" style="10" customWidth="1"/>
    <col min="13" max="13" width="9" customWidth="1"/>
    <col min="14" max="14" width="0" hidden="1" customWidth="1"/>
  </cols>
  <sheetData>
    <row r="1" spans="1:12" ht="15.75" thickBot="1">
      <c r="A1" s="27"/>
      <c r="B1" s="121" t="s">
        <v>172</v>
      </c>
      <c r="C1" s="121"/>
      <c r="D1" s="121"/>
      <c r="E1" s="121"/>
      <c r="F1" s="121"/>
      <c r="G1" s="121"/>
      <c r="H1" s="121"/>
      <c r="I1" s="121"/>
      <c r="J1" s="121"/>
    </row>
    <row r="2" spans="1:12" ht="15.75">
      <c r="A2" s="27"/>
      <c r="B2" s="28" t="s">
        <v>174</v>
      </c>
      <c r="C2" s="29"/>
      <c r="D2" s="30"/>
      <c r="E2" s="31"/>
      <c r="F2" s="32"/>
      <c r="G2" s="31"/>
      <c r="H2" s="32"/>
      <c r="I2" s="33"/>
      <c r="J2" s="34"/>
    </row>
    <row r="3" spans="1:12" ht="15.75">
      <c r="A3" s="27"/>
      <c r="B3" s="35" t="s">
        <v>158</v>
      </c>
      <c r="C3" s="43"/>
      <c r="D3" s="44"/>
      <c r="E3" s="45"/>
      <c r="F3" s="46"/>
      <c r="G3" s="45"/>
      <c r="H3" s="46"/>
      <c r="I3" s="47"/>
      <c r="J3" s="36"/>
    </row>
    <row r="4" spans="1:12" ht="15.75">
      <c r="A4" s="27"/>
      <c r="B4" s="35"/>
      <c r="C4" s="43"/>
      <c r="D4" s="44"/>
      <c r="E4" s="45"/>
      <c r="F4" s="46"/>
      <c r="G4" s="45"/>
      <c r="H4" s="46"/>
      <c r="I4" s="47"/>
      <c r="J4" s="36"/>
    </row>
    <row r="5" spans="1:12" ht="15.75">
      <c r="A5" s="27"/>
      <c r="B5" s="37" t="s">
        <v>159</v>
      </c>
      <c r="C5" s="122">
        <f>J21+J101+J147+J155</f>
        <v>0</v>
      </c>
      <c r="D5" s="122"/>
      <c r="E5" s="48" t="s">
        <v>160</v>
      </c>
      <c r="F5" s="49"/>
      <c r="G5" s="50"/>
      <c r="H5" s="50"/>
      <c r="I5" s="51"/>
      <c r="J5" s="38"/>
    </row>
    <row r="6" spans="1:12" ht="15.75">
      <c r="A6" s="27"/>
      <c r="B6" s="37" t="s">
        <v>161</v>
      </c>
      <c r="C6" s="123" t="s">
        <v>175</v>
      </c>
      <c r="D6" s="123"/>
      <c r="E6" s="50" t="s">
        <v>162</v>
      </c>
      <c r="F6" s="52" t="s">
        <v>163</v>
      </c>
      <c r="G6" s="50"/>
      <c r="H6" s="50"/>
      <c r="I6" s="51"/>
      <c r="J6" s="38"/>
    </row>
    <row r="7" spans="1:12" ht="15.75">
      <c r="A7" s="27"/>
      <c r="B7" s="39" t="s">
        <v>164</v>
      </c>
      <c r="C7" s="139" t="s">
        <v>175</v>
      </c>
      <c r="D7" s="139"/>
      <c r="E7" s="53"/>
      <c r="F7" s="54"/>
      <c r="G7" s="53"/>
      <c r="H7" s="53"/>
      <c r="I7" s="51"/>
      <c r="J7" s="40"/>
    </row>
    <row r="8" spans="1:12" ht="15.75">
      <c r="A8" s="27"/>
      <c r="B8" s="39"/>
      <c r="C8" s="53"/>
      <c r="D8" s="53"/>
      <c r="E8" s="53"/>
      <c r="F8" s="54"/>
      <c r="G8" s="53"/>
      <c r="H8" s="53"/>
      <c r="I8" s="51"/>
      <c r="J8" s="40"/>
    </row>
    <row r="9" spans="1:12">
      <c r="A9" s="27"/>
      <c r="B9" s="133" t="s">
        <v>152</v>
      </c>
      <c r="C9" s="134"/>
      <c r="D9" s="134"/>
      <c r="E9" s="134"/>
      <c r="F9" s="134"/>
      <c r="G9" s="134"/>
      <c r="H9" s="134"/>
      <c r="I9" s="134"/>
      <c r="J9" s="135"/>
    </row>
    <row r="10" spans="1:12">
      <c r="A10" s="27"/>
      <c r="B10" s="136" t="s">
        <v>153</v>
      </c>
      <c r="C10" s="137"/>
      <c r="D10" s="137"/>
      <c r="E10" s="137"/>
      <c r="F10" s="137"/>
      <c r="G10" s="137"/>
      <c r="H10" s="137"/>
      <c r="I10" s="137"/>
      <c r="J10" s="138"/>
    </row>
    <row r="11" spans="1:12" ht="53.25" customHeight="1">
      <c r="A11" s="27"/>
      <c r="B11" s="127" t="s">
        <v>154</v>
      </c>
      <c r="C11" s="128"/>
      <c r="D11" s="128"/>
      <c r="E11" s="128"/>
      <c r="F11" s="128"/>
      <c r="G11" s="128"/>
      <c r="H11" s="128"/>
      <c r="I11" s="128"/>
      <c r="J11" s="129"/>
    </row>
    <row r="12" spans="1:12">
      <c r="A12" s="27"/>
      <c r="B12" s="127" t="s">
        <v>62</v>
      </c>
      <c r="C12" s="128" t="s">
        <v>15</v>
      </c>
      <c r="D12" s="128"/>
      <c r="E12" s="128"/>
      <c r="F12" s="128"/>
      <c r="G12" s="128"/>
      <c r="H12" s="128"/>
      <c r="I12" s="128">
        <f>E12+G12</f>
        <v>0</v>
      </c>
      <c r="J12" s="129">
        <f>F12+H12</f>
        <v>0</v>
      </c>
    </row>
    <row r="13" spans="1:12">
      <c r="A13" s="27"/>
      <c r="B13" s="130" t="s">
        <v>63</v>
      </c>
      <c r="C13" s="131" t="s">
        <v>15</v>
      </c>
      <c r="D13" s="131"/>
      <c r="E13" s="131"/>
      <c r="F13" s="131"/>
      <c r="G13" s="131"/>
      <c r="H13" s="131"/>
      <c r="I13" s="131">
        <f>E13+G13</f>
        <v>0</v>
      </c>
      <c r="J13" s="132">
        <f>F13+H13</f>
        <v>0</v>
      </c>
    </row>
    <row r="14" spans="1:12">
      <c r="A14" s="77"/>
      <c r="B14" s="78"/>
      <c r="C14" s="79"/>
      <c r="D14" s="80"/>
      <c r="E14" s="124" t="s">
        <v>165</v>
      </c>
      <c r="F14" s="124"/>
      <c r="G14" s="125" t="s">
        <v>58</v>
      </c>
      <c r="H14" s="126"/>
      <c r="I14" s="81"/>
      <c r="J14" s="82"/>
    </row>
    <row r="15" spans="1:12" ht="30.75" thickBot="1">
      <c r="A15" s="83" t="s">
        <v>166</v>
      </c>
      <c r="B15" s="84" t="s">
        <v>173</v>
      </c>
      <c r="C15" s="85" t="s">
        <v>167</v>
      </c>
      <c r="D15" s="86" t="s">
        <v>168</v>
      </c>
      <c r="E15" s="87" t="s">
        <v>169</v>
      </c>
      <c r="F15" s="88" t="s">
        <v>170</v>
      </c>
      <c r="G15" s="87" t="s">
        <v>169</v>
      </c>
      <c r="H15" s="88" t="s">
        <v>171</v>
      </c>
      <c r="I15" s="89"/>
      <c r="J15" s="90" t="s">
        <v>159</v>
      </c>
    </row>
    <row r="16" spans="1:12" ht="15.75" thickTop="1">
      <c r="B16" s="55" t="s">
        <v>0</v>
      </c>
      <c r="C16" s="41" t="s">
        <v>54</v>
      </c>
      <c r="D16" s="42" t="s">
        <v>55</v>
      </c>
      <c r="E16" s="104" t="s">
        <v>56</v>
      </c>
      <c r="F16" s="42" t="s">
        <v>57</v>
      </c>
      <c r="G16" s="42" t="s">
        <v>58</v>
      </c>
      <c r="H16" s="102" t="s">
        <v>59</v>
      </c>
      <c r="I16" s="91" t="s">
        <v>60</v>
      </c>
      <c r="J16" s="56" t="s">
        <v>61</v>
      </c>
      <c r="K16" s="23"/>
      <c r="L16" s="3"/>
    </row>
    <row r="17" spans="1:14">
      <c r="A17" s="76">
        <v>0</v>
      </c>
      <c r="B17" s="57" t="s">
        <v>64</v>
      </c>
      <c r="C17" s="21" t="s">
        <v>15</v>
      </c>
      <c r="D17" s="22"/>
      <c r="E17" s="105"/>
      <c r="F17" s="22"/>
      <c r="G17" s="105"/>
      <c r="H17" s="22"/>
      <c r="I17" s="92"/>
      <c r="J17" s="58"/>
      <c r="K17" s="23"/>
      <c r="L17" s="3"/>
      <c r="N17">
        <f>Parametry!B33/100*F26+Parametry!B33/100*F27+Parametry!B33/100*F29+Parametry!B33/100*F30+Parametry!B33/100*F31+Parametry!B33/100*F32+Parametry!B33/100*F33+Parametry!B33/100*F38+Parametry!B33/100*F39+Parametry!B33/100*F40+Parametry!B33/100*F41+Parametry!B33/100*F42+Parametry!B33/100*F43+Parametry!B33/100*F44+Parametry!B33/100*F45+Parametry!B33/100*F49+Parametry!B33/100*F50+Parametry!B33/100*F52+Parametry!B33/100*F53+Parametry!B33/100*F54+Parametry!B33/100*F58+Parametry!B33/100*F60+Parametry!B33/100*F62</f>
        <v>0</v>
      </c>
    </row>
    <row r="18" spans="1:14" ht="39.75" customHeight="1">
      <c r="B18" s="59" t="s">
        <v>65</v>
      </c>
      <c r="C18" s="11" t="s">
        <v>66</v>
      </c>
      <c r="D18" s="12">
        <v>1</v>
      </c>
      <c r="E18" s="106"/>
      <c r="F18" s="12">
        <f>D18*E18</f>
        <v>0</v>
      </c>
      <c r="G18" s="106"/>
      <c r="H18" s="12">
        <f>D18*G18</f>
        <v>0</v>
      </c>
      <c r="I18" s="93">
        <f t="shared" ref="I18:J20" si="0">E18+G18</f>
        <v>0</v>
      </c>
      <c r="J18" s="60">
        <f t="shared" si="0"/>
        <v>0</v>
      </c>
      <c r="K18" s="23"/>
      <c r="L18" s="3"/>
      <c r="N18">
        <f>N17+Parametry!B33/100*F64+Parametry!B33/100*F65+Parametry!B33/100*F66+Parametry!B33/100*F67+Parametry!B33/100*F68+Parametry!B33/100*F69+Parametry!B33/100*F71+Parametry!B33/100*F72+Parametry!B33/100*F73+Parametry!B33/100*F74+Parametry!B33/100*F75+Parametry!B33/100*F77+Parametry!B33/100*F78+Parametry!B33/100*F79+Parametry!B33/100*F80+Parametry!B33/100*F81+Parametry!B33/100*F84+Parametry!B33/100*F85+Parametry!B33/100*F87+Parametry!B33/100*F89+Parametry!B33/100*F91+Parametry!B33/100*F94+Parametry!B33/100*F95</f>
        <v>0</v>
      </c>
    </row>
    <row r="19" spans="1:14" ht="39.75" customHeight="1">
      <c r="B19" s="59" t="s">
        <v>67</v>
      </c>
      <c r="C19" s="11" t="s">
        <v>66</v>
      </c>
      <c r="D19" s="12">
        <v>2</v>
      </c>
      <c r="E19" s="106"/>
      <c r="F19" s="12">
        <f>D19*E19</f>
        <v>0</v>
      </c>
      <c r="G19" s="106"/>
      <c r="H19" s="12">
        <f>D19*G19</f>
        <v>0</v>
      </c>
      <c r="I19" s="93">
        <f t="shared" si="0"/>
        <v>0</v>
      </c>
      <c r="J19" s="60">
        <f t="shared" si="0"/>
        <v>0</v>
      </c>
      <c r="K19" s="23"/>
      <c r="L19" s="3"/>
    </row>
    <row r="20" spans="1:14" ht="39.75" customHeight="1">
      <c r="B20" s="59" t="s">
        <v>181</v>
      </c>
      <c r="C20" s="11" t="s">
        <v>66</v>
      </c>
      <c r="D20" s="12">
        <v>1</v>
      </c>
      <c r="E20" s="106"/>
      <c r="F20" s="12">
        <f>D20*E20</f>
        <v>0</v>
      </c>
      <c r="G20" s="106"/>
      <c r="H20" s="12">
        <f>D20*G20</f>
        <v>0</v>
      </c>
      <c r="I20" s="93">
        <f t="shared" si="0"/>
        <v>0</v>
      </c>
      <c r="J20" s="60">
        <f t="shared" si="0"/>
        <v>0</v>
      </c>
      <c r="K20" s="23"/>
      <c r="L20" s="3"/>
      <c r="N20" s="1">
        <f>N18+Parametry!B33/100*F96+Parametry!B33/100*F105+Parametry!B33/100*F106+Parametry!B33/100*F107+Parametry!B33/100*F108+Parametry!B33/100*F109+Parametry!B33/100*F110+Parametry!B33/100*F111+Parametry!B33/100*F113+Parametry!B33/100*F114+Parametry!B33/100*F115+Parametry!B33/100*F116+Parametry!B33/100*F117+Parametry!B33/100*F118+Parametry!B33/100*F120+Parametry!B33/100*F121+Parametry!B33/100*F122+Parametry!B33/100*F123+Parametry!B33/100*F124+Parametry!B33/100*F126+Parametry!B33/100*F127</f>
        <v>0</v>
      </c>
    </row>
    <row r="21" spans="1:14">
      <c r="A21" s="76">
        <v>0</v>
      </c>
      <c r="B21" s="61" t="s">
        <v>68</v>
      </c>
      <c r="C21" s="15" t="s">
        <v>15</v>
      </c>
      <c r="D21" s="16"/>
      <c r="E21" s="107"/>
      <c r="F21" s="16">
        <f>SUM(F18:F20)</f>
        <v>0</v>
      </c>
      <c r="G21" s="107"/>
      <c r="H21" s="16">
        <f>SUM(H18:H20)</f>
        <v>0</v>
      </c>
      <c r="I21" s="94"/>
      <c r="J21" s="62">
        <f>SUM(J18:J20)</f>
        <v>0</v>
      </c>
      <c r="K21" s="23"/>
      <c r="L21" s="3"/>
      <c r="N21">
        <f>Parametry!B33/100*F26+Parametry!B33/100*F27+Parametry!B33/100*F29+Parametry!B33/100*F30+Parametry!B33/100*F31+Parametry!B33/100*F32+Parametry!B33/100*F33+Parametry!B33/100*F38+Parametry!B33/100*F39+Parametry!B33/100*F40+Parametry!B33/100*F41+Parametry!B33/100*F42+Parametry!B33/100*F43+Parametry!B33/100*F44+Parametry!B33/100*F45+Parametry!B33/100*F49+Parametry!B33/100*F50+Parametry!B33/100*F52+Parametry!B33/100*F53+Parametry!B33/100*F54+Parametry!B33/100*F58+Parametry!B33/100*F60+Parametry!B33/100*F62</f>
        <v>0</v>
      </c>
    </row>
    <row r="22" spans="1:14">
      <c r="B22" s="63" t="s">
        <v>15</v>
      </c>
      <c r="C22" s="24" t="s">
        <v>15</v>
      </c>
      <c r="D22" s="25"/>
      <c r="E22" s="108"/>
      <c r="F22" s="25"/>
      <c r="G22" s="108"/>
      <c r="H22" s="103"/>
      <c r="I22" s="95">
        <f>E22+G22</f>
        <v>0</v>
      </c>
      <c r="J22" s="64"/>
      <c r="K22" s="23"/>
      <c r="L22" s="3"/>
      <c r="N22">
        <f>N21+Parametry!B33/100*F64+Parametry!B33/100*F65+Parametry!B33/100*F66+Parametry!B33/100*F67+Parametry!B33/100*F68+Parametry!B33/100*F69+Parametry!B33/100*F71+Parametry!B33/100*F72+Parametry!B33/100*F73+Parametry!B33/100*F74+Parametry!B33/100*F75+Parametry!B33/100*F77+Parametry!B33/100*F78+Parametry!B33/100*F79+Parametry!B33/100*F80+Parametry!B33/100*F81+Parametry!B33/100*F84+Parametry!B33/100*F85+Parametry!B33/100*F87+Parametry!B33/100*F89+Parametry!B33/100*F91+Parametry!B33/100*F94+Parametry!B33/100*F95</f>
        <v>0</v>
      </c>
    </row>
    <row r="23" spans="1:14">
      <c r="A23" s="76">
        <v>0</v>
      </c>
      <c r="B23" s="57" t="s">
        <v>69</v>
      </c>
      <c r="C23" s="21" t="s">
        <v>15</v>
      </c>
      <c r="D23" s="22"/>
      <c r="E23" s="105"/>
      <c r="F23" s="22"/>
      <c r="G23" s="105"/>
      <c r="H23" s="22"/>
      <c r="I23" s="96"/>
      <c r="J23" s="65"/>
      <c r="K23" s="23"/>
      <c r="L23" s="3"/>
      <c r="N23" s="1">
        <f>N22+Parametry!B33/100*F96+Parametry!B33/100*F105+Parametry!B33/100*F106+Parametry!B33/100*F107+Parametry!B33/100*F108+Parametry!B33/100*F109+Parametry!B33/100*F110+Parametry!B33/100*F111+Parametry!B33/100*F113+Parametry!B33/100*F114+Parametry!B33/100*F115+Parametry!B33/100*F116+Parametry!B33/100*F117+Parametry!B33/100*F118+Parametry!B33/100*F120+Parametry!B33/100*F121+Parametry!B33/100*F122+Parametry!B33/100*F123+Parametry!B33/100*F124+Parametry!B33/100*F126+Parametry!B33/100*F127</f>
        <v>0</v>
      </c>
    </row>
    <row r="24" spans="1:14">
      <c r="B24" s="66" t="s">
        <v>70</v>
      </c>
      <c r="C24" s="11" t="s">
        <v>15</v>
      </c>
      <c r="D24" s="12"/>
      <c r="E24" s="109"/>
      <c r="F24" s="12"/>
      <c r="G24" s="109"/>
      <c r="H24" s="12"/>
      <c r="I24" s="97">
        <f>E24+G24</f>
        <v>0</v>
      </c>
      <c r="J24" s="67"/>
      <c r="K24" s="23"/>
      <c r="L24" s="3"/>
    </row>
    <row r="25" spans="1:14">
      <c r="B25" s="68" t="s">
        <v>71</v>
      </c>
      <c r="C25" s="13" t="s">
        <v>15</v>
      </c>
      <c r="D25" s="14"/>
      <c r="E25" s="110"/>
      <c r="F25" s="14"/>
      <c r="G25" s="110"/>
      <c r="H25" s="14"/>
      <c r="I25" s="98"/>
      <c r="J25" s="69"/>
      <c r="K25" s="23"/>
      <c r="L25" s="3"/>
    </row>
    <row r="26" spans="1:14">
      <c r="B26" s="66" t="s">
        <v>72</v>
      </c>
      <c r="C26" s="11" t="s">
        <v>66</v>
      </c>
      <c r="D26" s="12">
        <v>2</v>
      </c>
      <c r="E26" s="106"/>
      <c r="F26" s="12">
        <f>D26*E26</f>
        <v>0</v>
      </c>
      <c r="G26" s="106"/>
      <c r="H26" s="12">
        <f>D26*G26</f>
        <v>0</v>
      </c>
      <c r="I26" s="93">
        <f>E26+G26</f>
        <v>0</v>
      </c>
      <c r="J26" s="60">
        <f>F26+H26</f>
        <v>0</v>
      </c>
      <c r="K26" s="23"/>
      <c r="L26" s="3"/>
    </row>
    <row r="27" spans="1:14">
      <c r="B27" s="66" t="s">
        <v>73</v>
      </c>
      <c r="C27" s="11" t="s">
        <v>66</v>
      </c>
      <c r="D27" s="12">
        <v>1</v>
      </c>
      <c r="E27" s="106"/>
      <c r="F27" s="12">
        <f>D27*E27</f>
        <v>0</v>
      </c>
      <c r="G27" s="106"/>
      <c r="H27" s="12">
        <f>D27*G27</f>
        <v>0</v>
      </c>
      <c r="I27" s="93">
        <f>E27+G27</f>
        <v>0</v>
      </c>
      <c r="J27" s="60">
        <f>F27+H27</f>
        <v>0</v>
      </c>
      <c r="K27" s="23"/>
      <c r="L27" s="3"/>
    </row>
    <row r="28" spans="1:14">
      <c r="B28" s="68" t="s">
        <v>74</v>
      </c>
      <c r="C28" s="13" t="s">
        <v>15</v>
      </c>
      <c r="D28" s="14"/>
      <c r="E28" s="110"/>
      <c r="F28" s="14"/>
      <c r="G28" s="110"/>
      <c r="H28" s="14"/>
      <c r="I28" s="98"/>
      <c r="J28" s="69"/>
      <c r="K28" s="23"/>
      <c r="L28" s="3"/>
    </row>
    <row r="29" spans="1:14">
      <c r="B29" s="66" t="s">
        <v>75</v>
      </c>
      <c r="C29" s="11" t="s">
        <v>66</v>
      </c>
      <c r="D29" s="12">
        <v>3</v>
      </c>
      <c r="E29" s="106"/>
      <c r="F29" s="12">
        <f>D29*E29</f>
        <v>0</v>
      </c>
      <c r="G29" s="106"/>
      <c r="H29" s="12">
        <f>D29*G29</f>
        <v>0</v>
      </c>
      <c r="I29" s="93">
        <f t="shared" ref="I29:J35" si="1">E29+G29</f>
        <v>0</v>
      </c>
      <c r="J29" s="60">
        <f t="shared" si="1"/>
        <v>0</v>
      </c>
      <c r="K29" s="23"/>
      <c r="L29" s="3"/>
    </row>
    <row r="30" spans="1:14">
      <c r="B30" s="66" t="s">
        <v>76</v>
      </c>
      <c r="C30" s="11" t="s">
        <v>77</v>
      </c>
      <c r="D30" s="12">
        <v>3</v>
      </c>
      <c r="E30" s="106"/>
      <c r="F30" s="12">
        <f>D30*E30</f>
        <v>0</v>
      </c>
      <c r="G30" s="106"/>
      <c r="H30" s="12">
        <f>D30*G30</f>
        <v>0</v>
      </c>
      <c r="I30" s="93">
        <f t="shared" si="1"/>
        <v>0</v>
      </c>
      <c r="J30" s="60">
        <f t="shared" si="1"/>
        <v>0</v>
      </c>
      <c r="K30" s="23"/>
      <c r="L30" s="3"/>
    </row>
    <row r="31" spans="1:14">
      <c r="B31" s="66" t="s">
        <v>78</v>
      </c>
      <c r="C31" s="11" t="s">
        <v>77</v>
      </c>
      <c r="D31" s="12">
        <v>3</v>
      </c>
      <c r="E31" s="106"/>
      <c r="F31" s="12">
        <f>D31*E31</f>
        <v>0</v>
      </c>
      <c r="G31" s="106"/>
      <c r="H31" s="12">
        <f>D31*G31</f>
        <v>0</v>
      </c>
      <c r="I31" s="93">
        <f t="shared" si="1"/>
        <v>0</v>
      </c>
      <c r="J31" s="60">
        <f t="shared" si="1"/>
        <v>0</v>
      </c>
      <c r="K31" s="23"/>
      <c r="L31" s="3"/>
    </row>
    <row r="32" spans="1:14">
      <c r="B32" s="66" t="s">
        <v>79</v>
      </c>
      <c r="C32" s="11" t="s">
        <v>77</v>
      </c>
      <c r="D32" s="12">
        <v>1</v>
      </c>
      <c r="E32" s="106"/>
      <c r="F32" s="12">
        <f>D32*E32</f>
        <v>0</v>
      </c>
      <c r="G32" s="106"/>
      <c r="H32" s="12">
        <f>D32*G32</f>
        <v>0</v>
      </c>
      <c r="I32" s="93">
        <f t="shared" si="1"/>
        <v>0</v>
      </c>
      <c r="J32" s="60">
        <f t="shared" si="1"/>
        <v>0</v>
      </c>
      <c r="K32" s="23"/>
      <c r="L32" s="3"/>
    </row>
    <row r="33" spans="2:12">
      <c r="B33" s="66" t="s">
        <v>80</v>
      </c>
      <c r="C33" s="11" t="s">
        <v>77</v>
      </c>
      <c r="D33" s="12">
        <v>1</v>
      </c>
      <c r="E33" s="106"/>
      <c r="F33" s="12">
        <f>D33*E33</f>
        <v>0</v>
      </c>
      <c r="G33" s="106"/>
      <c r="H33" s="12">
        <f>D33*G33</f>
        <v>0</v>
      </c>
      <c r="I33" s="93">
        <f t="shared" si="1"/>
        <v>0</v>
      </c>
      <c r="J33" s="60">
        <f t="shared" si="1"/>
        <v>0</v>
      </c>
      <c r="K33" s="23"/>
      <c r="L33" s="3"/>
    </row>
    <row r="34" spans="2:12">
      <c r="B34" s="66" t="s">
        <v>15</v>
      </c>
      <c r="C34" s="11" t="s">
        <v>15</v>
      </c>
      <c r="D34" s="12"/>
      <c r="E34" s="109"/>
      <c r="F34" s="12"/>
      <c r="G34" s="109"/>
      <c r="H34" s="12"/>
      <c r="I34" s="93">
        <f t="shared" si="1"/>
        <v>0</v>
      </c>
      <c r="J34" s="60"/>
      <c r="K34" s="23"/>
      <c r="L34" s="3"/>
    </row>
    <row r="35" spans="2:12">
      <c r="B35" s="66" t="s">
        <v>81</v>
      </c>
      <c r="C35" s="11" t="s">
        <v>15</v>
      </c>
      <c r="D35" s="12"/>
      <c r="E35" s="109"/>
      <c r="F35" s="12"/>
      <c r="G35" s="109"/>
      <c r="H35" s="12"/>
      <c r="I35" s="93">
        <f t="shared" si="1"/>
        <v>0</v>
      </c>
      <c r="J35" s="60"/>
      <c r="K35" s="23"/>
      <c r="L35" s="3"/>
    </row>
    <row r="36" spans="2:12">
      <c r="B36" s="68" t="s">
        <v>82</v>
      </c>
      <c r="C36" s="13" t="s">
        <v>15</v>
      </c>
      <c r="D36" s="14"/>
      <c r="E36" s="110"/>
      <c r="F36" s="14"/>
      <c r="G36" s="110"/>
      <c r="H36" s="14"/>
      <c r="I36" s="98"/>
      <c r="J36" s="69"/>
      <c r="K36" s="23"/>
      <c r="L36" s="3"/>
    </row>
    <row r="37" spans="2:12">
      <c r="B37" s="68" t="s">
        <v>83</v>
      </c>
      <c r="C37" s="13" t="s">
        <v>15</v>
      </c>
      <c r="D37" s="14"/>
      <c r="E37" s="110"/>
      <c r="F37" s="14"/>
      <c r="G37" s="110"/>
      <c r="H37" s="14"/>
      <c r="I37" s="98"/>
      <c r="J37" s="69"/>
      <c r="K37" s="23"/>
      <c r="L37" s="3"/>
    </row>
    <row r="38" spans="2:12">
      <c r="B38" s="66" t="s">
        <v>84</v>
      </c>
      <c r="C38" s="11" t="s">
        <v>66</v>
      </c>
      <c r="D38" s="12">
        <v>1</v>
      </c>
      <c r="E38" s="106"/>
      <c r="F38" s="12">
        <f t="shared" ref="F38:F45" si="2">D38*E38</f>
        <v>0</v>
      </c>
      <c r="G38" s="106"/>
      <c r="H38" s="12">
        <f t="shared" ref="H38:H45" si="3">D38*G38</f>
        <v>0</v>
      </c>
      <c r="I38" s="93">
        <f t="shared" ref="I38:I47" si="4">E38+G38</f>
        <v>0</v>
      </c>
      <c r="J38" s="60">
        <f t="shared" ref="J38:J45" si="5">F38+H38</f>
        <v>0</v>
      </c>
      <c r="K38" s="23"/>
      <c r="L38" s="3"/>
    </row>
    <row r="39" spans="2:12">
      <c r="B39" s="66" t="s">
        <v>85</v>
      </c>
      <c r="C39" s="11" t="s">
        <v>77</v>
      </c>
      <c r="D39" s="12">
        <v>1</v>
      </c>
      <c r="E39" s="106"/>
      <c r="F39" s="12">
        <f t="shared" si="2"/>
        <v>0</v>
      </c>
      <c r="G39" s="106"/>
      <c r="H39" s="12">
        <f t="shared" si="3"/>
        <v>0</v>
      </c>
      <c r="I39" s="93">
        <f t="shared" si="4"/>
        <v>0</v>
      </c>
      <c r="J39" s="60">
        <f t="shared" si="5"/>
        <v>0</v>
      </c>
      <c r="K39" s="23"/>
      <c r="L39" s="3"/>
    </row>
    <row r="40" spans="2:12">
      <c r="B40" s="66" t="s">
        <v>86</v>
      </c>
      <c r="C40" s="11" t="s">
        <v>77</v>
      </c>
      <c r="D40" s="12">
        <v>1</v>
      </c>
      <c r="E40" s="106"/>
      <c r="F40" s="12">
        <f t="shared" si="2"/>
        <v>0</v>
      </c>
      <c r="G40" s="106"/>
      <c r="H40" s="12">
        <f t="shared" si="3"/>
        <v>0</v>
      </c>
      <c r="I40" s="93">
        <f t="shared" si="4"/>
        <v>0</v>
      </c>
      <c r="J40" s="60">
        <f t="shared" si="5"/>
        <v>0</v>
      </c>
      <c r="K40" s="23"/>
      <c r="L40" s="3"/>
    </row>
    <row r="41" spans="2:12">
      <c r="B41" s="66" t="s">
        <v>87</v>
      </c>
      <c r="C41" s="11" t="s">
        <v>77</v>
      </c>
      <c r="D41" s="12">
        <v>2</v>
      </c>
      <c r="E41" s="106"/>
      <c r="F41" s="12">
        <f t="shared" si="2"/>
        <v>0</v>
      </c>
      <c r="G41" s="106"/>
      <c r="H41" s="12">
        <f t="shared" si="3"/>
        <v>0</v>
      </c>
      <c r="I41" s="93">
        <f t="shared" si="4"/>
        <v>0</v>
      </c>
      <c r="J41" s="60">
        <f t="shared" si="5"/>
        <v>0</v>
      </c>
      <c r="K41" s="23"/>
      <c r="L41" s="3"/>
    </row>
    <row r="42" spans="2:12">
      <c r="B42" s="66" t="s">
        <v>88</v>
      </c>
      <c r="C42" s="11" t="s">
        <v>77</v>
      </c>
      <c r="D42" s="12">
        <v>1</v>
      </c>
      <c r="E42" s="106"/>
      <c r="F42" s="12">
        <f t="shared" si="2"/>
        <v>0</v>
      </c>
      <c r="G42" s="106"/>
      <c r="H42" s="12">
        <f t="shared" si="3"/>
        <v>0</v>
      </c>
      <c r="I42" s="93">
        <f t="shared" si="4"/>
        <v>0</v>
      </c>
      <c r="J42" s="60">
        <f t="shared" si="5"/>
        <v>0</v>
      </c>
      <c r="K42" s="23"/>
      <c r="L42" s="3"/>
    </row>
    <row r="43" spans="2:12">
      <c r="B43" s="66" t="s">
        <v>89</v>
      </c>
      <c r="C43" s="11" t="s">
        <v>77</v>
      </c>
      <c r="D43" s="12">
        <v>4</v>
      </c>
      <c r="E43" s="106"/>
      <c r="F43" s="12">
        <f t="shared" si="2"/>
        <v>0</v>
      </c>
      <c r="G43" s="106"/>
      <c r="H43" s="12">
        <f t="shared" si="3"/>
        <v>0</v>
      </c>
      <c r="I43" s="93">
        <f t="shared" si="4"/>
        <v>0</v>
      </c>
      <c r="J43" s="60">
        <f t="shared" si="5"/>
        <v>0</v>
      </c>
      <c r="K43" s="23"/>
      <c r="L43" s="3"/>
    </row>
    <row r="44" spans="2:12">
      <c r="B44" s="66" t="s">
        <v>90</v>
      </c>
      <c r="C44" s="11" t="s">
        <v>66</v>
      </c>
      <c r="D44" s="12">
        <v>4</v>
      </c>
      <c r="E44" s="106"/>
      <c r="F44" s="12">
        <f t="shared" si="2"/>
        <v>0</v>
      </c>
      <c r="G44" s="106"/>
      <c r="H44" s="12">
        <f t="shared" si="3"/>
        <v>0</v>
      </c>
      <c r="I44" s="93">
        <f t="shared" si="4"/>
        <v>0</v>
      </c>
      <c r="J44" s="60">
        <f t="shared" si="5"/>
        <v>0</v>
      </c>
      <c r="K44" s="23"/>
      <c r="L44" s="3"/>
    </row>
    <row r="45" spans="2:12">
      <c r="B45" s="66" t="s">
        <v>91</v>
      </c>
      <c r="C45" s="11" t="s">
        <v>66</v>
      </c>
      <c r="D45" s="12">
        <v>10</v>
      </c>
      <c r="E45" s="106"/>
      <c r="F45" s="12">
        <f t="shared" si="2"/>
        <v>0</v>
      </c>
      <c r="G45" s="106"/>
      <c r="H45" s="12">
        <f t="shared" si="3"/>
        <v>0</v>
      </c>
      <c r="I45" s="93">
        <f t="shared" si="4"/>
        <v>0</v>
      </c>
      <c r="J45" s="60">
        <f t="shared" si="5"/>
        <v>0</v>
      </c>
      <c r="K45" s="23"/>
      <c r="L45" s="3"/>
    </row>
    <row r="46" spans="2:12">
      <c r="B46" s="66" t="s">
        <v>15</v>
      </c>
      <c r="C46" s="11" t="s">
        <v>15</v>
      </c>
      <c r="D46" s="12"/>
      <c r="E46" s="109"/>
      <c r="F46" s="12"/>
      <c r="G46" s="109"/>
      <c r="H46" s="12"/>
      <c r="I46" s="93">
        <f t="shared" si="4"/>
        <v>0</v>
      </c>
      <c r="J46" s="60"/>
      <c r="K46" s="23"/>
      <c r="L46" s="3"/>
    </row>
    <row r="47" spans="2:12">
      <c r="B47" s="66" t="s">
        <v>92</v>
      </c>
      <c r="C47" s="11" t="s">
        <v>15</v>
      </c>
      <c r="D47" s="12"/>
      <c r="E47" s="109"/>
      <c r="F47" s="12"/>
      <c r="G47" s="109"/>
      <c r="H47" s="12"/>
      <c r="I47" s="93">
        <f t="shared" si="4"/>
        <v>0</v>
      </c>
      <c r="J47" s="60"/>
      <c r="K47" s="23"/>
      <c r="L47" s="3"/>
    </row>
    <row r="48" spans="2:12">
      <c r="B48" s="68" t="s">
        <v>71</v>
      </c>
      <c r="C48" s="13" t="s">
        <v>15</v>
      </c>
      <c r="D48" s="14"/>
      <c r="E48" s="110"/>
      <c r="F48" s="14"/>
      <c r="G48" s="110"/>
      <c r="H48" s="14"/>
      <c r="I48" s="98"/>
      <c r="J48" s="69"/>
      <c r="K48" s="23"/>
      <c r="L48" s="3"/>
    </row>
    <row r="49" spans="2:12">
      <c r="B49" s="66" t="s">
        <v>93</v>
      </c>
      <c r="C49" s="11" t="s">
        <v>66</v>
      </c>
      <c r="D49" s="12">
        <v>2</v>
      </c>
      <c r="E49" s="106"/>
      <c r="F49" s="12">
        <f>D49*E49</f>
        <v>0</v>
      </c>
      <c r="G49" s="106"/>
      <c r="H49" s="12">
        <f>D49*G49</f>
        <v>0</v>
      </c>
      <c r="I49" s="93">
        <f>E49+G49</f>
        <v>0</v>
      </c>
      <c r="J49" s="60">
        <f>F49+H49</f>
        <v>0</v>
      </c>
      <c r="K49" s="23"/>
      <c r="L49" s="3"/>
    </row>
    <row r="50" spans="2:12">
      <c r="B50" s="66" t="s">
        <v>94</v>
      </c>
      <c r="C50" s="11" t="s">
        <v>66</v>
      </c>
      <c r="D50" s="12">
        <v>2</v>
      </c>
      <c r="E50" s="106"/>
      <c r="F50" s="12">
        <f>D50*E50</f>
        <v>0</v>
      </c>
      <c r="G50" s="106"/>
      <c r="H50" s="12">
        <f>D50*G50</f>
        <v>0</v>
      </c>
      <c r="I50" s="93">
        <f>E50+G50</f>
        <v>0</v>
      </c>
      <c r="J50" s="60">
        <f>F50+H50</f>
        <v>0</v>
      </c>
      <c r="K50" s="23"/>
      <c r="L50" s="3"/>
    </row>
    <row r="51" spans="2:12">
      <c r="B51" s="68" t="s">
        <v>74</v>
      </c>
      <c r="C51" s="13" t="s">
        <v>15</v>
      </c>
      <c r="D51" s="14"/>
      <c r="E51" s="110"/>
      <c r="F51" s="14"/>
      <c r="G51" s="110"/>
      <c r="H51" s="14"/>
      <c r="I51" s="98"/>
      <c r="J51" s="69"/>
      <c r="K51" s="23"/>
      <c r="L51" s="3"/>
    </row>
    <row r="52" spans="2:12">
      <c r="B52" s="66" t="s">
        <v>95</v>
      </c>
      <c r="C52" s="11" t="s">
        <v>66</v>
      </c>
      <c r="D52" s="12">
        <v>4</v>
      </c>
      <c r="E52" s="106"/>
      <c r="F52" s="12">
        <f>D52*E52</f>
        <v>0</v>
      </c>
      <c r="G52" s="106"/>
      <c r="H52" s="12">
        <f>D52*G52</f>
        <v>0</v>
      </c>
      <c r="I52" s="93">
        <f t="shared" ref="I52:J56" si="6">E52+G52</f>
        <v>0</v>
      </c>
      <c r="J52" s="60">
        <f t="shared" si="6"/>
        <v>0</v>
      </c>
      <c r="K52" s="23"/>
      <c r="L52" s="3"/>
    </row>
    <row r="53" spans="2:12">
      <c r="B53" s="66" t="s">
        <v>96</v>
      </c>
      <c r="C53" s="11" t="s">
        <v>77</v>
      </c>
      <c r="D53" s="12">
        <v>4</v>
      </c>
      <c r="E53" s="106"/>
      <c r="F53" s="12">
        <f>D53*E53</f>
        <v>0</v>
      </c>
      <c r="G53" s="106"/>
      <c r="H53" s="12">
        <f>D53*G53</f>
        <v>0</v>
      </c>
      <c r="I53" s="93">
        <f t="shared" si="6"/>
        <v>0</v>
      </c>
      <c r="J53" s="60">
        <f t="shared" si="6"/>
        <v>0</v>
      </c>
      <c r="K53" s="23"/>
      <c r="L53" s="3"/>
    </row>
    <row r="54" spans="2:12">
      <c r="B54" s="66" t="s">
        <v>97</v>
      </c>
      <c r="C54" s="11" t="s">
        <v>77</v>
      </c>
      <c r="D54" s="12">
        <v>4</v>
      </c>
      <c r="E54" s="106"/>
      <c r="F54" s="12">
        <f>D54*E54</f>
        <v>0</v>
      </c>
      <c r="G54" s="106"/>
      <c r="H54" s="12">
        <f>D54*G54</f>
        <v>0</v>
      </c>
      <c r="I54" s="93">
        <f t="shared" si="6"/>
        <v>0</v>
      </c>
      <c r="J54" s="60">
        <f t="shared" si="6"/>
        <v>0</v>
      </c>
      <c r="K54" s="23"/>
      <c r="L54" s="3"/>
    </row>
    <row r="55" spans="2:12">
      <c r="B55" s="66" t="s">
        <v>15</v>
      </c>
      <c r="C55" s="11" t="s">
        <v>15</v>
      </c>
      <c r="D55" s="12"/>
      <c r="E55" s="109"/>
      <c r="F55" s="12"/>
      <c r="G55" s="109"/>
      <c r="H55" s="12"/>
      <c r="I55" s="93">
        <f t="shared" si="6"/>
        <v>0</v>
      </c>
      <c r="J55" s="60"/>
      <c r="K55" s="23"/>
      <c r="L55" s="3"/>
    </row>
    <row r="56" spans="2:12">
      <c r="B56" s="66" t="s">
        <v>98</v>
      </c>
      <c r="C56" s="11" t="s">
        <v>15</v>
      </c>
      <c r="D56" s="12"/>
      <c r="E56" s="109"/>
      <c r="F56" s="12"/>
      <c r="G56" s="109"/>
      <c r="H56" s="12"/>
      <c r="I56" s="93">
        <f t="shared" si="6"/>
        <v>0</v>
      </c>
      <c r="J56" s="60"/>
      <c r="K56" s="23"/>
      <c r="L56" s="3"/>
    </row>
    <row r="57" spans="2:12">
      <c r="B57" s="68" t="s">
        <v>99</v>
      </c>
      <c r="C57" s="13" t="s">
        <v>15</v>
      </c>
      <c r="D57" s="14"/>
      <c r="E57" s="110"/>
      <c r="F57" s="14"/>
      <c r="G57" s="110"/>
      <c r="H57" s="14"/>
      <c r="I57" s="98"/>
      <c r="J57" s="69"/>
      <c r="K57" s="23"/>
      <c r="L57" s="3"/>
    </row>
    <row r="58" spans="2:12" ht="25.5">
      <c r="B58" s="66" t="s">
        <v>100</v>
      </c>
      <c r="C58" s="11" t="s">
        <v>66</v>
      </c>
      <c r="D58" s="12">
        <v>8</v>
      </c>
      <c r="E58" s="106"/>
      <c r="F58" s="12">
        <f>D58*E58</f>
        <v>0</v>
      </c>
      <c r="G58" s="106"/>
      <c r="H58" s="12">
        <f>D58*G58</f>
        <v>0</v>
      </c>
      <c r="I58" s="93">
        <f>E58+G58</f>
        <v>0</v>
      </c>
      <c r="J58" s="60">
        <f>F58+H58</f>
        <v>0</v>
      </c>
      <c r="K58" s="23"/>
      <c r="L58" s="3"/>
    </row>
    <row r="59" spans="2:12">
      <c r="B59" s="68" t="s">
        <v>101</v>
      </c>
      <c r="C59" s="13" t="s">
        <v>15</v>
      </c>
      <c r="D59" s="14"/>
      <c r="E59" s="110"/>
      <c r="F59" s="14"/>
      <c r="G59" s="110"/>
      <c r="H59" s="14"/>
      <c r="I59" s="98"/>
      <c r="J59" s="69"/>
      <c r="K59" s="23"/>
      <c r="L59" s="3"/>
    </row>
    <row r="60" spans="2:12" ht="25.5">
      <c r="B60" s="66" t="s">
        <v>102</v>
      </c>
      <c r="C60" s="11" t="s">
        <v>66</v>
      </c>
      <c r="D60" s="12">
        <v>8</v>
      </c>
      <c r="E60" s="106"/>
      <c r="F60" s="12">
        <f>D60*E60</f>
        <v>0</v>
      </c>
      <c r="G60" s="106"/>
      <c r="H60" s="12">
        <f>D60*G60</f>
        <v>0</v>
      </c>
      <c r="I60" s="93">
        <f>E60+G60</f>
        <v>0</v>
      </c>
      <c r="J60" s="60">
        <f>F60+H60</f>
        <v>0</v>
      </c>
      <c r="K60" s="23"/>
      <c r="L60" s="3"/>
    </row>
    <row r="61" spans="2:12">
      <c r="B61" s="68" t="s">
        <v>103</v>
      </c>
      <c r="C61" s="13" t="s">
        <v>15</v>
      </c>
      <c r="D61" s="14"/>
      <c r="E61" s="110"/>
      <c r="F61" s="14"/>
      <c r="G61" s="110"/>
      <c r="H61" s="14"/>
      <c r="I61" s="98"/>
      <c r="J61" s="69"/>
      <c r="K61" s="23"/>
      <c r="L61" s="3"/>
    </row>
    <row r="62" spans="2:12" ht="25.5">
      <c r="B62" s="66" t="s">
        <v>104</v>
      </c>
      <c r="C62" s="11" t="s">
        <v>66</v>
      </c>
      <c r="D62" s="12">
        <v>8</v>
      </c>
      <c r="E62" s="106"/>
      <c r="F62" s="12">
        <f>D62*E62</f>
        <v>0</v>
      </c>
      <c r="G62" s="106"/>
      <c r="H62" s="12">
        <f>D62*G62</f>
        <v>0</v>
      </c>
      <c r="I62" s="93">
        <f t="shared" ref="I62:I82" si="7">E62+G62</f>
        <v>0</v>
      </c>
      <c r="J62" s="60">
        <f t="shared" ref="J62:J81" si="8">F62+H62</f>
        <v>0</v>
      </c>
      <c r="K62" s="23"/>
      <c r="L62" s="3"/>
    </row>
    <row r="63" spans="2:12">
      <c r="B63" s="66" t="s">
        <v>15</v>
      </c>
      <c r="C63" s="11" t="s">
        <v>15</v>
      </c>
      <c r="D63" s="12"/>
      <c r="E63" s="111"/>
      <c r="F63" s="12"/>
      <c r="G63" s="111"/>
      <c r="H63" s="12"/>
      <c r="I63" s="93">
        <f t="shared" si="7"/>
        <v>0</v>
      </c>
      <c r="J63" s="60"/>
      <c r="K63" s="23"/>
      <c r="L63" s="3"/>
    </row>
    <row r="64" spans="2:12">
      <c r="B64" s="66" t="s">
        <v>105</v>
      </c>
      <c r="C64" s="11" t="s">
        <v>106</v>
      </c>
      <c r="D64" s="12">
        <v>45</v>
      </c>
      <c r="E64" s="106"/>
      <c r="F64" s="12">
        <f t="shared" ref="F64:F69" si="9">D64*E64</f>
        <v>0</v>
      </c>
      <c r="G64" s="106"/>
      <c r="H64" s="12">
        <f t="shared" ref="H64:H69" si="10">D64*G64</f>
        <v>0</v>
      </c>
      <c r="I64" s="93">
        <f t="shared" si="7"/>
        <v>0</v>
      </c>
      <c r="J64" s="60">
        <f t="shared" si="8"/>
        <v>0</v>
      </c>
      <c r="K64" s="23"/>
      <c r="L64" s="3"/>
    </row>
    <row r="65" spans="2:12">
      <c r="B65" s="66" t="s">
        <v>107</v>
      </c>
      <c r="C65" s="11" t="s">
        <v>66</v>
      </c>
      <c r="D65" s="12">
        <v>10</v>
      </c>
      <c r="E65" s="106"/>
      <c r="F65" s="12">
        <f t="shared" si="9"/>
        <v>0</v>
      </c>
      <c r="G65" s="106"/>
      <c r="H65" s="12">
        <f t="shared" si="10"/>
        <v>0</v>
      </c>
      <c r="I65" s="93">
        <f t="shared" si="7"/>
        <v>0</v>
      </c>
      <c r="J65" s="60">
        <f t="shared" si="8"/>
        <v>0</v>
      </c>
      <c r="K65" s="23"/>
      <c r="L65" s="3"/>
    </row>
    <row r="66" spans="2:12">
      <c r="B66" s="66" t="s">
        <v>108</v>
      </c>
      <c r="C66" s="11" t="s">
        <v>66</v>
      </c>
      <c r="D66" s="12">
        <v>10</v>
      </c>
      <c r="E66" s="106"/>
      <c r="F66" s="12">
        <f t="shared" si="9"/>
        <v>0</v>
      </c>
      <c r="G66" s="106"/>
      <c r="H66" s="12">
        <f t="shared" si="10"/>
        <v>0</v>
      </c>
      <c r="I66" s="93">
        <f t="shared" si="7"/>
        <v>0</v>
      </c>
      <c r="J66" s="60">
        <f t="shared" si="8"/>
        <v>0</v>
      </c>
      <c r="K66" s="23"/>
      <c r="L66" s="3"/>
    </row>
    <row r="67" spans="2:12">
      <c r="B67" s="66" t="s">
        <v>109</v>
      </c>
      <c r="C67" s="11" t="s">
        <v>66</v>
      </c>
      <c r="D67" s="12">
        <v>20</v>
      </c>
      <c r="E67" s="106"/>
      <c r="F67" s="12">
        <f t="shared" si="9"/>
        <v>0</v>
      </c>
      <c r="G67" s="106"/>
      <c r="H67" s="12">
        <f t="shared" si="10"/>
        <v>0</v>
      </c>
      <c r="I67" s="93">
        <f t="shared" si="7"/>
        <v>0</v>
      </c>
      <c r="J67" s="60">
        <f t="shared" si="8"/>
        <v>0</v>
      </c>
      <c r="K67" s="23"/>
      <c r="L67" s="3"/>
    </row>
    <row r="68" spans="2:12">
      <c r="B68" s="66" t="s">
        <v>110</v>
      </c>
      <c r="C68" s="11" t="s">
        <v>66</v>
      </c>
      <c r="D68" s="12">
        <v>14</v>
      </c>
      <c r="E68" s="106"/>
      <c r="F68" s="12">
        <f t="shared" si="9"/>
        <v>0</v>
      </c>
      <c r="G68" s="106"/>
      <c r="H68" s="12">
        <f t="shared" si="10"/>
        <v>0</v>
      </c>
      <c r="I68" s="93">
        <f t="shared" si="7"/>
        <v>0</v>
      </c>
      <c r="J68" s="60">
        <f t="shared" si="8"/>
        <v>0</v>
      </c>
      <c r="K68" s="23"/>
      <c r="L68" s="3"/>
    </row>
    <row r="69" spans="2:12">
      <c r="B69" s="66" t="s">
        <v>111</v>
      </c>
      <c r="C69" s="11" t="s">
        <v>66</v>
      </c>
      <c r="D69" s="12">
        <v>14</v>
      </c>
      <c r="E69" s="106"/>
      <c r="F69" s="12">
        <f t="shared" si="9"/>
        <v>0</v>
      </c>
      <c r="G69" s="106"/>
      <c r="H69" s="12">
        <f t="shared" si="10"/>
        <v>0</v>
      </c>
      <c r="I69" s="93">
        <f t="shared" si="7"/>
        <v>0</v>
      </c>
      <c r="J69" s="60">
        <f t="shared" si="8"/>
        <v>0</v>
      </c>
      <c r="K69" s="23"/>
      <c r="L69" s="3"/>
    </row>
    <row r="70" spans="2:12">
      <c r="B70" s="66" t="s">
        <v>15</v>
      </c>
      <c r="C70" s="11" t="s">
        <v>15</v>
      </c>
      <c r="D70" s="12"/>
      <c r="E70" s="111"/>
      <c r="F70" s="12"/>
      <c r="G70" s="111"/>
      <c r="H70" s="12"/>
      <c r="I70" s="93">
        <f t="shared" si="7"/>
        <v>0</v>
      </c>
      <c r="J70" s="60"/>
      <c r="K70" s="23"/>
      <c r="L70" s="3"/>
    </row>
    <row r="71" spans="2:12">
      <c r="B71" s="66" t="s">
        <v>112</v>
      </c>
      <c r="C71" s="11" t="s">
        <v>106</v>
      </c>
      <c r="D71" s="12">
        <v>16</v>
      </c>
      <c r="E71" s="106"/>
      <c r="F71" s="12">
        <f>D71*E71</f>
        <v>0</v>
      </c>
      <c r="G71" s="106"/>
      <c r="H71" s="12">
        <f>D71*G71</f>
        <v>0</v>
      </c>
      <c r="I71" s="93">
        <f t="shared" si="7"/>
        <v>0</v>
      </c>
      <c r="J71" s="60">
        <f t="shared" si="8"/>
        <v>0</v>
      </c>
      <c r="K71" s="23"/>
      <c r="L71" s="3"/>
    </row>
    <row r="72" spans="2:12">
      <c r="B72" s="66" t="s">
        <v>113</v>
      </c>
      <c r="C72" s="11" t="s">
        <v>66</v>
      </c>
      <c r="D72" s="12">
        <v>2</v>
      </c>
      <c r="E72" s="106"/>
      <c r="F72" s="12">
        <f>D72*E72</f>
        <v>0</v>
      </c>
      <c r="G72" s="106"/>
      <c r="H72" s="12">
        <f>D72*G72</f>
        <v>0</v>
      </c>
      <c r="I72" s="93">
        <f t="shared" si="7"/>
        <v>0</v>
      </c>
      <c r="J72" s="60">
        <f t="shared" si="8"/>
        <v>0</v>
      </c>
      <c r="K72" s="23"/>
      <c r="L72" s="3"/>
    </row>
    <row r="73" spans="2:12">
      <c r="B73" s="66" t="s">
        <v>114</v>
      </c>
      <c r="C73" s="11" t="s">
        <v>66</v>
      </c>
      <c r="D73" s="12">
        <v>1</v>
      </c>
      <c r="E73" s="106"/>
      <c r="F73" s="12">
        <f>D73*E73</f>
        <v>0</v>
      </c>
      <c r="G73" s="106"/>
      <c r="H73" s="12">
        <f>D73*G73</f>
        <v>0</v>
      </c>
      <c r="I73" s="93">
        <f t="shared" si="7"/>
        <v>0</v>
      </c>
      <c r="J73" s="60">
        <f t="shared" si="8"/>
        <v>0</v>
      </c>
      <c r="K73" s="23"/>
      <c r="L73" s="3"/>
    </row>
    <row r="74" spans="2:12">
      <c r="B74" s="66" t="s">
        <v>115</v>
      </c>
      <c r="C74" s="11" t="s">
        <v>66</v>
      </c>
      <c r="D74" s="12">
        <v>8</v>
      </c>
      <c r="E74" s="106"/>
      <c r="F74" s="12">
        <f>D74*E74</f>
        <v>0</v>
      </c>
      <c r="G74" s="106"/>
      <c r="H74" s="12">
        <f>D74*G74</f>
        <v>0</v>
      </c>
      <c r="I74" s="93">
        <f t="shared" si="7"/>
        <v>0</v>
      </c>
      <c r="J74" s="60">
        <f t="shared" si="8"/>
        <v>0</v>
      </c>
      <c r="K74" s="23"/>
      <c r="L74" s="3"/>
    </row>
    <row r="75" spans="2:12">
      <c r="B75" s="66" t="s">
        <v>116</v>
      </c>
      <c r="C75" s="11" t="s">
        <v>106</v>
      </c>
      <c r="D75" s="12">
        <v>16</v>
      </c>
      <c r="E75" s="106"/>
      <c r="F75" s="12">
        <f>D75*E75</f>
        <v>0</v>
      </c>
      <c r="G75" s="106"/>
      <c r="H75" s="12">
        <f>D75*G75</f>
        <v>0</v>
      </c>
      <c r="I75" s="93">
        <f t="shared" si="7"/>
        <v>0</v>
      </c>
      <c r="J75" s="60">
        <f t="shared" si="8"/>
        <v>0</v>
      </c>
      <c r="K75" s="23"/>
      <c r="L75" s="3"/>
    </row>
    <row r="76" spans="2:12">
      <c r="B76" s="66" t="s">
        <v>15</v>
      </c>
      <c r="C76" s="11" t="s">
        <v>15</v>
      </c>
      <c r="D76" s="12"/>
      <c r="E76" s="111"/>
      <c r="F76" s="12"/>
      <c r="G76" s="111"/>
      <c r="H76" s="12"/>
      <c r="I76" s="93">
        <f t="shared" si="7"/>
        <v>0</v>
      </c>
      <c r="J76" s="60"/>
      <c r="K76" s="23"/>
      <c r="L76" s="3"/>
    </row>
    <row r="77" spans="2:12" ht="25.5">
      <c r="B77" s="66" t="s">
        <v>117</v>
      </c>
      <c r="C77" s="11" t="s">
        <v>77</v>
      </c>
      <c r="D77" s="12">
        <v>12</v>
      </c>
      <c r="E77" s="106"/>
      <c r="F77" s="12">
        <f>D77*E77</f>
        <v>0</v>
      </c>
      <c r="G77" s="106"/>
      <c r="H77" s="12">
        <f>D77*G77</f>
        <v>0</v>
      </c>
      <c r="I77" s="93">
        <f t="shared" si="7"/>
        <v>0</v>
      </c>
      <c r="J77" s="60">
        <f t="shared" si="8"/>
        <v>0</v>
      </c>
      <c r="K77" s="23"/>
      <c r="L77" s="3"/>
    </row>
    <row r="78" spans="2:12" ht="25.5">
      <c r="B78" s="66" t="s">
        <v>118</v>
      </c>
      <c r="C78" s="11" t="s">
        <v>77</v>
      </c>
      <c r="D78" s="12">
        <v>2</v>
      </c>
      <c r="E78" s="106"/>
      <c r="F78" s="12">
        <f>D78*E78</f>
        <v>0</v>
      </c>
      <c r="G78" s="106"/>
      <c r="H78" s="12">
        <f>D78*G78</f>
        <v>0</v>
      </c>
      <c r="I78" s="93">
        <f t="shared" si="7"/>
        <v>0</v>
      </c>
      <c r="J78" s="60">
        <f t="shared" si="8"/>
        <v>0</v>
      </c>
      <c r="K78" s="23"/>
      <c r="L78" s="3"/>
    </row>
    <row r="79" spans="2:12" ht="25.5">
      <c r="B79" s="66" t="s">
        <v>119</v>
      </c>
      <c r="C79" s="11" t="s">
        <v>77</v>
      </c>
      <c r="D79" s="12">
        <v>6</v>
      </c>
      <c r="E79" s="106"/>
      <c r="F79" s="12">
        <f>D79*E79</f>
        <v>0</v>
      </c>
      <c r="G79" s="106"/>
      <c r="H79" s="12">
        <f>D79*G79</f>
        <v>0</v>
      </c>
      <c r="I79" s="93">
        <f t="shared" si="7"/>
        <v>0</v>
      </c>
      <c r="J79" s="60">
        <f t="shared" si="8"/>
        <v>0</v>
      </c>
      <c r="K79" s="23"/>
      <c r="L79" s="3"/>
    </row>
    <row r="80" spans="2:12">
      <c r="B80" s="66" t="s">
        <v>120</v>
      </c>
      <c r="C80" s="11" t="s">
        <v>77</v>
      </c>
      <c r="D80" s="12">
        <v>2</v>
      </c>
      <c r="E80" s="106"/>
      <c r="F80" s="12">
        <f>D80*E80</f>
        <v>0</v>
      </c>
      <c r="G80" s="106"/>
      <c r="H80" s="12">
        <f>D80*G80</f>
        <v>0</v>
      </c>
      <c r="I80" s="93">
        <f t="shared" si="7"/>
        <v>0</v>
      </c>
      <c r="J80" s="60">
        <f t="shared" si="8"/>
        <v>0</v>
      </c>
      <c r="K80" s="23"/>
      <c r="L80" s="3"/>
    </row>
    <row r="81" spans="2:12">
      <c r="B81" s="66" t="s">
        <v>121</v>
      </c>
      <c r="C81" s="11" t="s">
        <v>77</v>
      </c>
      <c r="D81" s="12">
        <v>2</v>
      </c>
      <c r="E81" s="106"/>
      <c r="F81" s="12">
        <f>D81*E81</f>
        <v>0</v>
      </c>
      <c r="G81" s="106"/>
      <c r="H81" s="12">
        <f>D81*G81</f>
        <v>0</v>
      </c>
      <c r="I81" s="93">
        <f t="shared" si="7"/>
        <v>0</v>
      </c>
      <c r="J81" s="60">
        <f t="shared" si="8"/>
        <v>0</v>
      </c>
      <c r="K81" s="23"/>
      <c r="L81" s="3"/>
    </row>
    <row r="82" spans="2:12">
      <c r="B82" s="66" t="s">
        <v>15</v>
      </c>
      <c r="C82" s="11" t="s">
        <v>15</v>
      </c>
      <c r="D82" s="12"/>
      <c r="E82" s="111"/>
      <c r="F82" s="12"/>
      <c r="G82" s="111"/>
      <c r="H82" s="12"/>
      <c r="I82" s="93">
        <f t="shared" si="7"/>
        <v>0</v>
      </c>
      <c r="J82" s="60"/>
      <c r="K82" s="23"/>
      <c r="L82" s="3"/>
    </row>
    <row r="83" spans="2:12">
      <c r="B83" s="68" t="s">
        <v>122</v>
      </c>
      <c r="C83" s="13" t="s">
        <v>15</v>
      </c>
      <c r="D83" s="14"/>
      <c r="E83" s="110"/>
      <c r="F83" s="14"/>
      <c r="G83" s="110"/>
      <c r="H83" s="14"/>
      <c r="I83" s="98"/>
      <c r="J83" s="69"/>
      <c r="K83" s="23"/>
      <c r="L83" s="3"/>
    </row>
    <row r="84" spans="2:12">
      <c r="B84" s="66" t="s">
        <v>123</v>
      </c>
      <c r="C84" s="11" t="s">
        <v>106</v>
      </c>
      <c r="D84" s="12">
        <v>60</v>
      </c>
      <c r="E84" s="106"/>
      <c r="F84" s="12">
        <f>D84*E84</f>
        <v>0</v>
      </c>
      <c r="G84" s="106"/>
      <c r="H84" s="12">
        <f>D84*G84</f>
        <v>0</v>
      </c>
      <c r="I84" s="93">
        <f>E84+G84</f>
        <v>0</v>
      </c>
      <c r="J84" s="60">
        <f>F84+H84</f>
        <v>0</v>
      </c>
      <c r="K84" s="23"/>
      <c r="L84" s="3"/>
    </row>
    <row r="85" spans="2:12">
      <c r="B85" s="66" t="s">
        <v>124</v>
      </c>
      <c r="C85" s="11" t="s">
        <v>106</v>
      </c>
      <c r="D85" s="12">
        <v>10</v>
      </c>
      <c r="E85" s="106"/>
      <c r="F85" s="12">
        <f>D85*E85</f>
        <v>0</v>
      </c>
      <c r="G85" s="106"/>
      <c r="H85" s="12">
        <f>D85*G85</f>
        <v>0</v>
      </c>
      <c r="I85" s="93">
        <f>E85+G85</f>
        <v>0</v>
      </c>
      <c r="J85" s="60">
        <f>F85+H85</f>
        <v>0</v>
      </c>
      <c r="K85" s="23"/>
      <c r="L85" s="3"/>
    </row>
    <row r="86" spans="2:12">
      <c r="B86" s="68" t="s">
        <v>125</v>
      </c>
      <c r="C86" s="13" t="s">
        <v>15</v>
      </c>
      <c r="D86" s="14"/>
      <c r="E86" s="110"/>
      <c r="F86" s="14"/>
      <c r="G86" s="110"/>
      <c r="H86" s="14"/>
      <c r="I86" s="98"/>
      <c r="J86" s="69"/>
      <c r="K86" s="23"/>
      <c r="L86" s="3"/>
    </row>
    <row r="87" spans="2:12">
      <c r="B87" s="66" t="s">
        <v>126</v>
      </c>
      <c r="C87" s="11" t="s">
        <v>106</v>
      </c>
      <c r="D87" s="12">
        <v>25</v>
      </c>
      <c r="E87" s="106"/>
      <c r="F87" s="12">
        <f>D87*E87</f>
        <v>0</v>
      </c>
      <c r="G87" s="106"/>
      <c r="H87" s="12">
        <f>D87*G87</f>
        <v>0</v>
      </c>
      <c r="I87" s="93">
        <f>E87+G87</f>
        <v>0</v>
      </c>
      <c r="J87" s="60">
        <f>F87+H87</f>
        <v>0</v>
      </c>
      <c r="K87" s="23"/>
      <c r="L87" s="3"/>
    </row>
    <row r="88" spans="2:12" ht="25.5">
      <c r="B88" s="68" t="s">
        <v>127</v>
      </c>
      <c r="C88" s="13" t="s">
        <v>15</v>
      </c>
      <c r="D88" s="14"/>
      <c r="E88" s="110"/>
      <c r="F88" s="14"/>
      <c r="G88" s="110"/>
      <c r="H88" s="14"/>
      <c r="I88" s="98"/>
      <c r="J88" s="69"/>
      <c r="K88" s="23"/>
      <c r="L88" s="3"/>
    </row>
    <row r="89" spans="2:12">
      <c r="B89" s="66" t="s">
        <v>128</v>
      </c>
      <c r="C89" s="11" t="s">
        <v>106</v>
      </c>
      <c r="D89" s="12">
        <v>15</v>
      </c>
      <c r="E89" s="106"/>
      <c r="F89" s="12">
        <f>D89*E89</f>
        <v>0</v>
      </c>
      <c r="G89" s="106"/>
      <c r="H89" s="12">
        <f>D89*G89</f>
        <v>0</v>
      </c>
      <c r="I89" s="93">
        <f>E89+G89</f>
        <v>0</v>
      </c>
      <c r="J89" s="60">
        <f>F89+H89</f>
        <v>0</v>
      </c>
      <c r="K89" s="23"/>
      <c r="L89" s="3"/>
    </row>
    <row r="90" spans="2:12">
      <c r="B90" s="68" t="s">
        <v>129</v>
      </c>
      <c r="C90" s="13" t="s">
        <v>15</v>
      </c>
      <c r="D90" s="14"/>
      <c r="E90" s="110"/>
      <c r="F90" s="14"/>
      <c r="G90" s="110"/>
      <c r="H90" s="14"/>
      <c r="I90" s="98"/>
      <c r="J90" s="69"/>
      <c r="K90" s="23"/>
      <c r="L90" s="3"/>
    </row>
    <row r="91" spans="2:12">
      <c r="B91" s="66" t="s">
        <v>130</v>
      </c>
      <c r="C91" s="11" t="s">
        <v>106</v>
      </c>
      <c r="D91" s="12">
        <v>100</v>
      </c>
      <c r="E91" s="106"/>
      <c r="F91" s="12">
        <f>D91*E91</f>
        <v>0</v>
      </c>
      <c r="G91" s="106"/>
      <c r="H91" s="12">
        <f>D91*G91</f>
        <v>0</v>
      </c>
      <c r="I91" s="93">
        <f t="shared" ref="I91:J92" si="11">E91+G91</f>
        <v>0</v>
      </c>
      <c r="J91" s="60">
        <f t="shared" si="11"/>
        <v>0</v>
      </c>
      <c r="K91" s="23"/>
      <c r="L91" s="3"/>
    </row>
    <row r="92" spans="2:12">
      <c r="B92" s="66" t="s">
        <v>15</v>
      </c>
      <c r="C92" s="11" t="s">
        <v>15</v>
      </c>
      <c r="D92" s="12"/>
      <c r="E92" s="111"/>
      <c r="F92" s="12"/>
      <c r="G92" s="111"/>
      <c r="H92" s="12"/>
      <c r="I92" s="93">
        <f t="shared" si="11"/>
        <v>0</v>
      </c>
      <c r="J92" s="60"/>
      <c r="K92" s="23"/>
      <c r="L92" s="3"/>
    </row>
    <row r="93" spans="2:12">
      <c r="B93" s="68" t="s">
        <v>132</v>
      </c>
      <c r="C93" s="13" t="s">
        <v>15</v>
      </c>
      <c r="D93" s="14"/>
      <c r="E93" s="110"/>
      <c r="F93" s="14"/>
      <c r="G93" s="110"/>
      <c r="H93" s="14"/>
      <c r="I93" s="98"/>
      <c r="J93" s="69"/>
      <c r="K93" s="23"/>
      <c r="L93" s="3"/>
    </row>
    <row r="94" spans="2:12">
      <c r="B94" s="66" t="s">
        <v>133</v>
      </c>
      <c r="C94" s="11" t="s">
        <v>131</v>
      </c>
      <c r="D94" s="12">
        <v>16</v>
      </c>
      <c r="E94" s="111"/>
      <c r="F94" s="12"/>
      <c r="G94" s="106"/>
      <c r="H94" s="12">
        <f>D94*G94</f>
        <v>0</v>
      </c>
      <c r="I94" s="93">
        <f t="shared" ref="I94:J96" si="12">E94+G94</f>
        <v>0</v>
      </c>
      <c r="J94" s="60">
        <f t="shared" si="12"/>
        <v>0</v>
      </c>
      <c r="K94" s="23"/>
      <c r="L94" s="3"/>
    </row>
    <row r="95" spans="2:12">
      <c r="B95" s="66" t="s">
        <v>134</v>
      </c>
      <c r="C95" s="11" t="s">
        <v>131</v>
      </c>
      <c r="D95" s="12">
        <v>10</v>
      </c>
      <c r="F95" s="12"/>
      <c r="G95" s="106"/>
      <c r="H95" s="12">
        <f>D95*G95</f>
        <v>0</v>
      </c>
      <c r="I95" s="93">
        <f t="shared" si="12"/>
        <v>0</v>
      </c>
      <c r="J95" s="60">
        <f t="shared" si="12"/>
        <v>0</v>
      </c>
      <c r="K95" s="23"/>
      <c r="L95" s="3"/>
    </row>
    <row r="96" spans="2:12">
      <c r="B96" s="66" t="s">
        <v>135</v>
      </c>
      <c r="C96" s="11" t="s">
        <v>131</v>
      </c>
      <c r="D96" s="12">
        <v>8</v>
      </c>
      <c r="E96" s="111"/>
      <c r="F96" s="12"/>
      <c r="G96" s="106"/>
      <c r="H96" s="12">
        <f>D96*G96</f>
        <v>0</v>
      </c>
      <c r="I96" s="93">
        <f t="shared" si="12"/>
        <v>0</v>
      </c>
      <c r="J96" s="60">
        <f t="shared" si="12"/>
        <v>0</v>
      </c>
      <c r="K96" s="23"/>
      <c r="L96" s="3"/>
    </row>
    <row r="97" spans="1:12">
      <c r="B97" s="66" t="s">
        <v>15</v>
      </c>
      <c r="C97" s="11" t="s">
        <v>15</v>
      </c>
      <c r="D97" s="12"/>
      <c r="E97" s="111"/>
      <c r="F97" s="12"/>
      <c r="G97" s="111"/>
      <c r="H97" s="12"/>
      <c r="I97" s="93">
        <f t="shared" ref="I97" si="13">E97+G97</f>
        <v>0</v>
      </c>
      <c r="J97" s="60"/>
      <c r="K97" s="23"/>
      <c r="L97" s="3"/>
    </row>
    <row r="98" spans="1:12">
      <c r="A98" s="76" t="s">
        <v>182</v>
      </c>
      <c r="B98" s="117" t="s">
        <v>138</v>
      </c>
      <c r="C98" s="118" t="s">
        <v>155</v>
      </c>
      <c r="D98" s="119"/>
      <c r="E98" s="120"/>
      <c r="F98" s="119"/>
      <c r="G98" s="120"/>
      <c r="H98" s="119"/>
      <c r="I98" s="100"/>
      <c r="J98" s="115"/>
      <c r="K98" s="23"/>
      <c r="L98" s="3"/>
    </row>
    <row r="99" spans="1:12">
      <c r="A99" s="76" t="s">
        <v>182</v>
      </c>
      <c r="B99" s="117" t="s">
        <v>139</v>
      </c>
      <c r="C99" s="118" t="s">
        <v>155</v>
      </c>
      <c r="D99" s="119"/>
      <c r="E99" s="120"/>
      <c r="F99" s="119"/>
      <c r="G99" s="120"/>
      <c r="H99" s="119"/>
      <c r="I99" s="100"/>
      <c r="J99" s="115"/>
      <c r="K99" s="23"/>
      <c r="L99" s="3"/>
    </row>
    <row r="100" spans="1:12">
      <c r="B100" s="116"/>
      <c r="C100" s="17"/>
      <c r="D100" s="18"/>
      <c r="E100" s="113"/>
      <c r="F100" s="18"/>
      <c r="G100" s="113"/>
      <c r="H100" s="18"/>
      <c r="I100" s="100"/>
      <c r="J100" s="60"/>
      <c r="K100" s="23"/>
      <c r="L100" s="3"/>
    </row>
    <row r="101" spans="1:12">
      <c r="A101" s="76">
        <v>0</v>
      </c>
      <c r="B101" s="61" t="s">
        <v>176</v>
      </c>
      <c r="C101" s="15" t="s">
        <v>15</v>
      </c>
      <c r="D101" s="16"/>
      <c r="E101" s="107"/>
      <c r="F101" s="16">
        <f>SUM(F24:F100)</f>
        <v>0</v>
      </c>
      <c r="G101" s="107"/>
      <c r="H101" s="16">
        <f>SUM(H24:H100)</f>
        <v>0</v>
      </c>
      <c r="I101" s="94"/>
      <c r="J101" s="62">
        <f>SUM(J24:J100)</f>
        <v>0</v>
      </c>
      <c r="K101" s="23"/>
      <c r="L101" s="3"/>
    </row>
    <row r="102" spans="1:12">
      <c r="B102" s="70" t="s">
        <v>15</v>
      </c>
      <c r="C102" s="19" t="s">
        <v>15</v>
      </c>
      <c r="D102" s="20"/>
      <c r="E102" s="112"/>
      <c r="F102" s="20"/>
      <c r="G102" s="112"/>
      <c r="H102" s="26"/>
      <c r="I102" s="99"/>
      <c r="J102" s="71"/>
      <c r="K102" s="23"/>
      <c r="L102" s="3"/>
    </row>
    <row r="103" spans="1:12">
      <c r="A103" s="76">
        <v>0</v>
      </c>
      <c r="B103" s="57" t="s">
        <v>157</v>
      </c>
      <c r="C103" s="21" t="s">
        <v>15</v>
      </c>
      <c r="D103" s="22"/>
      <c r="E103" s="105"/>
      <c r="F103" s="22"/>
      <c r="G103" s="105"/>
      <c r="H103" s="22"/>
      <c r="I103" s="92"/>
      <c r="J103" s="58"/>
      <c r="K103" s="23"/>
      <c r="L103" s="3"/>
    </row>
    <row r="104" spans="1:12">
      <c r="B104" s="66" t="s">
        <v>15</v>
      </c>
      <c r="C104" s="11" t="s">
        <v>15</v>
      </c>
      <c r="D104" s="12"/>
      <c r="E104" s="109"/>
      <c r="F104" s="12"/>
      <c r="G104" s="109"/>
      <c r="H104" s="12"/>
      <c r="I104" s="93">
        <f t="shared" ref="I104:I131" si="14">E104+G104</f>
        <v>0</v>
      </c>
      <c r="J104" s="60"/>
      <c r="K104" s="23"/>
      <c r="L104" s="3"/>
    </row>
    <row r="105" spans="1:12">
      <c r="B105" s="66" t="s">
        <v>140</v>
      </c>
      <c r="C105" s="11" t="s">
        <v>106</v>
      </c>
      <c r="D105" s="12">
        <v>15</v>
      </c>
      <c r="E105" s="106"/>
      <c r="F105" s="12">
        <f>D105*E105</f>
        <v>0</v>
      </c>
      <c r="G105" s="106"/>
      <c r="H105" s="12">
        <f t="shared" ref="H105:H111" si="15">D105*G105</f>
        <v>0</v>
      </c>
      <c r="I105" s="93">
        <f t="shared" si="14"/>
        <v>0</v>
      </c>
      <c r="J105" s="60">
        <f t="shared" ref="J105:J130" si="16">F105+H105</f>
        <v>0</v>
      </c>
      <c r="K105" s="23"/>
      <c r="L105" s="3"/>
    </row>
    <row r="106" spans="1:12">
      <c r="B106" s="66" t="s">
        <v>141</v>
      </c>
      <c r="C106" s="11" t="s">
        <v>106</v>
      </c>
      <c r="D106" s="12">
        <v>16</v>
      </c>
      <c r="E106" s="106"/>
      <c r="F106" s="12">
        <f t="shared" ref="F106:F111" si="17">D106*E106</f>
        <v>0</v>
      </c>
      <c r="G106" s="106"/>
      <c r="H106" s="12">
        <f t="shared" si="15"/>
        <v>0</v>
      </c>
      <c r="I106" s="93">
        <f t="shared" si="14"/>
        <v>0</v>
      </c>
      <c r="J106" s="60">
        <f t="shared" si="16"/>
        <v>0</v>
      </c>
      <c r="K106" s="23"/>
      <c r="L106" s="3"/>
    </row>
    <row r="107" spans="1:12">
      <c r="B107" s="66" t="s">
        <v>142</v>
      </c>
      <c r="C107" s="11" t="s">
        <v>66</v>
      </c>
      <c r="D107" s="12">
        <v>32</v>
      </c>
      <c r="E107" s="106"/>
      <c r="F107" s="12">
        <f t="shared" si="17"/>
        <v>0</v>
      </c>
      <c r="G107" s="106"/>
      <c r="H107" s="12">
        <f t="shared" si="15"/>
        <v>0</v>
      </c>
      <c r="I107" s="93">
        <f t="shared" si="14"/>
        <v>0</v>
      </c>
      <c r="J107" s="60">
        <f t="shared" si="16"/>
        <v>0</v>
      </c>
      <c r="K107" s="23"/>
      <c r="L107" s="3"/>
    </row>
    <row r="108" spans="1:12">
      <c r="B108" s="66" t="s">
        <v>143</v>
      </c>
      <c r="C108" s="11" t="s">
        <v>66</v>
      </c>
      <c r="D108" s="12">
        <v>15</v>
      </c>
      <c r="E108" s="106"/>
      <c r="F108" s="12">
        <f t="shared" si="17"/>
        <v>0</v>
      </c>
      <c r="G108" s="106"/>
      <c r="H108" s="12">
        <f t="shared" si="15"/>
        <v>0</v>
      </c>
      <c r="I108" s="93">
        <f t="shared" si="14"/>
        <v>0</v>
      </c>
      <c r="J108" s="60">
        <f t="shared" si="16"/>
        <v>0</v>
      </c>
      <c r="K108" s="23"/>
      <c r="L108" s="3"/>
    </row>
    <row r="109" spans="1:12">
      <c r="B109" s="66" t="s">
        <v>144</v>
      </c>
      <c r="C109" s="11" t="s">
        <v>66</v>
      </c>
      <c r="D109" s="12">
        <v>30</v>
      </c>
      <c r="E109" s="106"/>
      <c r="F109" s="12">
        <f t="shared" si="17"/>
        <v>0</v>
      </c>
      <c r="G109" s="106"/>
      <c r="H109" s="12">
        <f t="shared" si="15"/>
        <v>0</v>
      </c>
      <c r="I109" s="93">
        <f t="shared" si="14"/>
        <v>0</v>
      </c>
      <c r="J109" s="60">
        <f t="shared" si="16"/>
        <v>0</v>
      </c>
      <c r="K109" s="23"/>
      <c r="L109" s="3"/>
    </row>
    <row r="110" spans="1:12">
      <c r="B110" s="66" t="s">
        <v>145</v>
      </c>
      <c r="C110" s="11" t="s">
        <v>66</v>
      </c>
      <c r="D110" s="12">
        <v>16</v>
      </c>
      <c r="E110" s="106"/>
      <c r="F110" s="12">
        <f t="shared" si="17"/>
        <v>0</v>
      </c>
      <c r="G110" s="106"/>
      <c r="H110" s="12">
        <f t="shared" si="15"/>
        <v>0</v>
      </c>
      <c r="I110" s="93">
        <f t="shared" si="14"/>
        <v>0</v>
      </c>
      <c r="J110" s="60">
        <f t="shared" si="16"/>
        <v>0</v>
      </c>
      <c r="K110" s="23"/>
      <c r="L110" s="3"/>
    </row>
    <row r="111" spans="1:12">
      <c r="B111" s="66" t="s">
        <v>146</v>
      </c>
      <c r="C111" s="11" t="s">
        <v>66</v>
      </c>
      <c r="D111" s="12">
        <v>150</v>
      </c>
      <c r="E111" s="106"/>
      <c r="F111" s="12">
        <f t="shared" si="17"/>
        <v>0</v>
      </c>
      <c r="G111" s="106"/>
      <c r="H111" s="12">
        <f t="shared" si="15"/>
        <v>0</v>
      </c>
      <c r="I111" s="93">
        <f t="shared" si="14"/>
        <v>0</v>
      </c>
      <c r="J111" s="60">
        <f t="shared" si="16"/>
        <v>0</v>
      </c>
      <c r="K111" s="23"/>
      <c r="L111" s="3"/>
    </row>
    <row r="112" spans="1:12">
      <c r="B112" s="66" t="s">
        <v>15</v>
      </c>
      <c r="C112" s="11" t="s">
        <v>15</v>
      </c>
      <c r="D112" s="12"/>
      <c r="E112" s="111"/>
      <c r="F112" s="12"/>
      <c r="G112" s="111"/>
      <c r="H112" s="12"/>
      <c r="I112" s="93">
        <f t="shared" si="14"/>
        <v>0</v>
      </c>
      <c r="J112" s="60"/>
      <c r="K112" s="23"/>
      <c r="L112" s="3"/>
    </row>
    <row r="113" spans="2:12">
      <c r="B113" s="66" t="s">
        <v>105</v>
      </c>
      <c r="C113" s="11" t="s">
        <v>106</v>
      </c>
      <c r="D113" s="12">
        <v>50</v>
      </c>
      <c r="E113" s="106"/>
      <c r="F113" s="12">
        <f t="shared" ref="F113:F118" si="18">D113*E113</f>
        <v>0</v>
      </c>
      <c r="G113" s="106"/>
      <c r="H113" s="12">
        <f t="shared" ref="H113:H118" si="19">D113*G113</f>
        <v>0</v>
      </c>
      <c r="I113" s="93">
        <f t="shared" si="14"/>
        <v>0</v>
      </c>
      <c r="J113" s="60">
        <f t="shared" si="16"/>
        <v>0</v>
      </c>
      <c r="K113" s="23"/>
      <c r="L113" s="3"/>
    </row>
    <row r="114" spans="2:12">
      <c r="B114" s="66" t="s">
        <v>107</v>
      </c>
      <c r="C114" s="11" t="s">
        <v>66</v>
      </c>
      <c r="D114" s="12">
        <v>20</v>
      </c>
      <c r="E114" s="106"/>
      <c r="F114" s="12">
        <f t="shared" si="18"/>
        <v>0</v>
      </c>
      <c r="G114" s="106"/>
      <c r="H114" s="12">
        <f t="shared" si="19"/>
        <v>0</v>
      </c>
      <c r="I114" s="93">
        <f t="shared" si="14"/>
        <v>0</v>
      </c>
      <c r="J114" s="60">
        <f t="shared" si="16"/>
        <v>0</v>
      </c>
      <c r="K114" s="23"/>
      <c r="L114" s="3"/>
    </row>
    <row r="115" spans="2:12">
      <c r="B115" s="66" t="s">
        <v>108</v>
      </c>
      <c r="C115" s="11" t="s">
        <v>66</v>
      </c>
      <c r="D115" s="12">
        <v>24</v>
      </c>
      <c r="E115" s="106"/>
      <c r="F115" s="12">
        <f t="shared" si="18"/>
        <v>0</v>
      </c>
      <c r="G115" s="106"/>
      <c r="H115" s="12">
        <f t="shared" si="19"/>
        <v>0</v>
      </c>
      <c r="I115" s="93">
        <f t="shared" si="14"/>
        <v>0</v>
      </c>
      <c r="J115" s="60">
        <f t="shared" si="16"/>
        <v>0</v>
      </c>
      <c r="K115" s="23"/>
      <c r="L115" s="3"/>
    </row>
    <row r="116" spans="2:12">
      <c r="B116" s="66" t="s">
        <v>109</v>
      </c>
      <c r="C116" s="11" t="s">
        <v>66</v>
      </c>
      <c r="D116" s="12">
        <v>24</v>
      </c>
      <c r="E116" s="106"/>
      <c r="F116" s="12">
        <f t="shared" si="18"/>
        <v>0</v>
      </c>
      <c r="G116" s="106"/>
      <c r="H116" s="12">
        <f t="shared" si="19"/>
        <v>0</v>
      </c>
      <c r="I116" s="93">
        <f t="shared" si="14"/>
        <v>0</v>
      </c>
      <c r="J116" s="60">
        <f t="shared" si="16"/>
        <v>0</v>
      </c>
      <c r="K116" s="23"/>
      <c r="L116" s="3"/>
    </row>
    <row r="117" spans="2:12">
      <c r="B117" s="66" t="s">
        <v>110</v>
      </c>
      <c r="C117" s="11" t="s">
        <v>66</v>
      </c>
      <c r="D117" s="12">
        <v>24</v>
      </c>
      <c r="E117" s="106"/>
      <c r="F117" s="12">
        <f t="shared" si="18"/>
        <v>0</v>
      </c>
      <c r="G117" s="106"/>
      <c r="H117" s="12">
        <f t="shared" si="19"/>
        <v>0</v>
      </c>
      <c r="I117" s="93">
        <f t="shared" si="14"/>
        <v>0</v>
      </c>
      <c r="J117" s="60">
        <f t="shared" si="16"/>
        <v>0</v>
      </c>
      <c r="K117" s="23"/>
      <c r="L117" s="3"/>
    </row>
    <row r="118" spans="2:12">
      <c r="B118" s="66" t="s">
        <v>111</v>
      </c>
      <c r="C118" s="11" t="s">
        <v>66</v>
      </c>
      <c r="D118" s="12">
        <v>24</v>
      </c>
      <c r="E118" s="106"/>
      <c r="F118" s="12">
        <f t="shared" si="18"/>
        <v>0</v>
      </c>
      <c r="G118" s="106"/>
      <c r="H118" s="12">
        <f t="shared" si="19"/>
        <v>0</v>
      </c>
      <c r="I118" s="93">
        <f t="shared" si="14"/>
        <v>0</v>
      </c>
      <c r="J118" s="60">
        <f t="shared" si="16"/>
        <v>0</v>
      </c>
      <c r="K118" s="23"/>
      <c r="L118" s="3"/>
    </row>
    <row r="119" spans="2:12">
      <c r="B119" s="66" t="s">
        <v>15</v>
      </c>
      <c r="C119" s="11" t="s">
        <v>15</v>
      </c>
      <c r="D119" s="12"/>
      <c r="E119" s="111"/>
      <c r="F119" s="12"/>
      <c r="G119" s="111"/>
      <c r="H119" s="12"/>
      <c r="I119" s="93">
        <f t="shared" si="14"/>
        <v>0</v>
      </c>
      <c r="J119" s="60"/>
      <c r="K119" s="23"/>
      <c r="L119" s="3"/>
    </row>
    <row r="120" spans="2:12">
      <c r="B120" s="66" t="s">
        <v>112</v>
      </c>
      <c r="C120" s="11" t="s">
        <v>106</v>
      </c>
      <c r="D120" s="12">
        <v>60</v>
      </c>
      <c r="E120" s="106"/>
      <c r="F120" s="12">
        <f>D120*E120</f>
        <v>0</v>
      </c>
      <c r="G120" s="106"/>
      <c r="H120" s="12">
        <f>D120*G120</f>
        <v>0</v>
      </c>
      <c r="I120" s="93">
        <f t="shared" si="14"/>
        <v>0</v>
      </c>
      <c r="J120" s="60">
        <f t="shared" si="16"/>
        <v>0</v>
      </c>
      <c r="K120" s="23"/>
      <c r="L120" s="3"/>
    </row>
    <row r="121" spans="2:12">
      <c r="B121" s="66" t="s">
        <v>114</v>
      </c>
      <c r="C121" s="11" t="s">
        <v>66</v>
      </c>
      <c r="D121" s="12">
        <v>6</v>
      </c>
      <c r="E121" s="106"/>
      <c r="F121" s="12">
        <f>D121*E121</f>
        <v>0</v>
      </c>
      <c r="G121" s="106"/>
      <c r="H121" s="12">
        <f>D121*G121</f>
        <v>0</v>
      </c>
      <c r="I121" s="93">
        <f t="shared" si="14"/>
        <v>0</v>
      </c>
      <c r="J121" s="60">
        <f t="shared" si="16"/>
        <v>0</v>
      </c>
      <c r="K121" s="23"/>
      <c r="L121" s="3"/>
    </row>
    <row r="122" spans="2:12">
      <c r="B122" s="66" t="s">
        <v>115</v>
      </c>
      <c r="C122" s="11" t="s">
        <v>66</v>
      </c>
      <c r="D122" s="12">
        <v>24</v>
      </c>
      <c r="E122" s="106"/>
      <c r="F122" s="12">
        <f>D122*E122</f>
        <v>0</v>
      </c>
      <c r="G122" s="106"/>
      <c r="H122" s="12">
        <f>D122*G122</f>
        <v>0</v>
      </c>
      <c r="I122" s="93">
        <f t="shared" si="14"/>
        <v>0</v>
      </c>
      <c r="J122" s="60">
        <f t="shared" si="16"/>
        <v>0</v>
      </c>
      <c r="K122" s="23"/>
      <c r="L122" s="3"/>
    </row>
    <row r="123" spans="2:12">
      <c r="B123" s="66" t="s">
        <v>113</v>
      </c>
      <c r="C123" s="11" t="s">
        <v>66</v>
      </c>
      <c r="D123" s="12">
        <v>6</v>
      </c>
      <c r="E123" s="106"/>
      <c r="F123" s="12">
        <f>D123*E123</f>
        <v>0</v>
      </c>
      <c r="G123" s="106"/>
      <c r="H123" s="12">
        <f>D123*G123</f>
        <v>0</v>
      </c>
      <c r="I123" s="93">
        <f t="shared" si="14"/>
        <v>0</v>
      </c>
      <c r="J123" s="60">
        <f t="shared" si="16"/>
        <v>0</v>
      </c>
      <c r="K123" s="23"/>
      <c r="L123" s="3"/>
    </row>
    <row r="124" spans="2:12">
      <c r="B124" s="66" t="s">
        <v>116</v>
      </c>
      <c r="C124" s="11" t="s">
        <v>106</v>
      </c>
      <c r="D124" s="12">
        <v>60</v>
      </c>
      <c r="E124" s="106"/>
      <c r="F124" s="12">
        <f>D124*E124</f>
        <v>0</v>
      </c>
      <c r="G124" s="106"/>
      <c r="H124" s="12">
        <f>D124*G124</f>
        <v>0</v>
      </c>
      <c r="I124" s="93">
        <f t="shared" si="14"/>
        <v>0</v>
      </c>
      <c r="J124" s="60">
        <f t="shared" si="16"/>
        <v>0</v>
      </c>
      <c r="K124" s="23"/>
      <c r="L124" s="3"/>
    </row>
    <row r="125" spans="2:12">
      <c r="B125" s="66" t="s">
        <v>15</v>
      </c>
      <c r="C125" s="11" t="s">
        <v>15</v>
      </c>
      <c r="D125" s="12"/>
      <c r="E125" s="111"/>
      <c r="F125" s="12"/>
      <c r="G125" s="111"/>
      <c r="H125" s="12"/>
      <c r="I125" s="93">
        <f t="shared" si="14"/>
        <v>0</v>
      </c>
      <c r="J125" s="60"/>
      <c r="K125" s="23"/>
      <c r="L125" s="3"/>
    </row>
    <row r="126" spans="2:12" ht="25.5">
      <c r="B126" s="66" t="s">
        <v>147</v>
      </c>
      <c r="C126" s="11" t="s">
        <v>77</v>
      </c>
      <c r="D126" s="12">
        <v>9</v>
      </c>
      <c r="E126" s="106"/>
      <c r="F126" s="12">
        <f>D126*E126</f>
        <v>0</v>
      </c>
      <c r="G126" s="106"/>
      <c r="H126" s="12">
        <f>D126*G126</f>
        <v>0</v>
      </c>
      <c r="I126" s="93">
        <f t="shared" si="14"/>
        <v>0</v>
      </c>
      <c r="J126" s="60">
        <f t="shared" si="16"/>
        <v>0</v>
      </c>
      <c r="K126" s="23"/>
      <c r="L126" s="3"/>
    </row>
    <row r="127" spans="2:12" ht="25.5">
      <c r="B127" s="66" t="s">
        <v>148</v>
      </c>
      <c r="C127" s="11" t="s">
        <v>77</v>
      </c>
      <c r="D127" s="12">
        <v>12</v>
      </c>
      <c r="E127" s="106"/>
      <c r="F127" s="12">
        <f>D127*E127</f>
        <v>0</v>
      </c>
      <c r="G127" s="106"/>
      <c r="H127" s="12">
        <f>D127*G127</f>
        <v>0</v>
      </c>
      <c r="I127" s="93">
        <f t="shared" si="14"/>
        <v>0</v>
      </c>
      <c r="J127" s="60">
        <f t="shared" si="16"/>
        <v>0</v>
      </c>
      <c r="K127" s="23"/>
      <c r="L127" s="3"/>
    </row>
    <row r="128" spans="2:12">
      <c r="B128" s="66" t="s">
        <v>15</v>
      </c>
      <c r="C128" s="11" t="s">
        <v>15</v>
      </c>
      <c r="D128" s="12"/>
      <c r="E128" s="111"/>
      <c r="F128" s="12"/>
      <c r="G128" s="111"/>
      <c r="H128" s="12"/>
      <c r="I128" s="93">
        <f t="shared" si="14"/>
        <v>0</v>
      </c>
      <c r="J128" s="60"/>
      <c r="K128" s="23"/>
      <c r="L128" s="3"/>
    </row>
    <row r="129" spans="2:12">
      <c r="B129" s="66" t="s">
        <v>120</v>
      </c>
      <c r="C129" s="11" t="s">
        <v>77</v>
      </c>
      <c r="D129" s="12">
        <v>6</v>
      </c>
      <c r="E129" s="106"/>
      <c r="F129" s="12">
        <f>D129*E129</f>
        <v>0</v>
      </c>
      <c r="G129" s="106"/>
      <c r="H129" s="12">
        <f>D129*G129</f>
        <v>0</v>
      </c>
      <c r="I129" s="93">
        <f t="shared" si="14"/>
        <v>0</v>
      </c>
      <c r="J129" s="60">
        <f t="shared" si="16"/>
        <v>0</v>
      </c>
      <c r="K129" s="23"/>
      <c r="L129" s="3"/>
    </row>
    <row r="130" spans="2:12">
      <c r="B130" s="66" t="s">
        <v>121</v>
      </c>
      <c r="C130" s="11" t="s">
        <v>77</v>
      </c>
      <c r="D130" s="12">
        <v>3</v>
      </c>
      <c r="E130" s="106"/>
      <c r="F130" s="12">
        <f>D130*E130</f>
        <v>0</v>
      </c>
      <c r="G130" s="106"/>
      <c r="H130" s="12">
        <f>D130*G130</f>
        <v>0</v>
      </c>
      <c r="I130" s="93">
        <f t="shared" si="14"/>
        <v>0</v>
      </c>
      <c r="J130" s="60">
        <f t="shared" si="16"/>
        <v>0</v>
      </c>
      <c r="K130" s="23"/>
      <c r="L130" s="3"/>
    </row>
    <row r="131" spans="2:12">
      <c r="B131" s="66" t="s">
        <v>15</v>
      </c>
      <c r="C131" s="11" t="s">
        <v>15</v>
      </c>
      <c r="D131" s="12"/>
      <c r="E131" s="111"/>
      <c r="F131" s="12"/>
      <c r="G131" s="111"/>
      <c r="H131" s="12"/>
      <c r="I131" s="93">
        <f t="shared" si="14"/>
        <v>0</v>
      </c>
      <c r="J131" s="60"/>
      <c r="K131" s="23"/>
      <c r="L131" s="3"/>
    </row>
    <row r="132" spans="2:12">
      <c r="B132" s="68" t="s">
        <v>122</v>
      </c>
      <c r="C132" s="13" t="s">
        <v>15</v>
      </c>
      <c r="D132" s="14"/>
      <c r="E132" s="110"/>
      <c r="F132" s="14"/>
      <c r="G132" s="110"/>
      <c r="H132" s="14"/>
      <c r="I132" s="98"/>
      <c r="J132" s="69"/>
      <c r="K132" s="23"/>
      <c r="L132" s="3"/>
    </row>
    <row r="133" spans="2:12">
      <c r="B133" s="66" t="s">
        <v>123</v>
      </c>
      <c r="C133" s="11" t="s">
        <v>106</v>
      </c>
      <c r="D133" s="12">
        <v>80</v>
      </c>
      <c r="E133" s="106"/>
      <c r="F133" s="12">
        <f>D133*E133</f>
        <v>0</v>
      </c>
      <c r="G133" s="106"/>
      <c r="H133" s="12">
        <f>D133*G133</f>
        <v>0</v>
      </c>
      <c r="I133" s="93">
        <f>E133+G133</f>
        <v>0</v>
      </c>
      <c r="J133" s="60">
        <f>F133+H133</f>
        <v>0</v>
      </c>
      <c r="K133" s="23"/>
      <c r="L133" s="3"/>
    </row>
    <row r="134" spans="2:12">
      <c r="B134" s="68" t="s">
        <v>125</v>
      </c>
      <c r="C134" s="13" t="s">
        <v>15</v>
      </c>
      <c r="D134" s="14"/>
      <c r="E134" s="110"/>
      <c r="F134" s="14"/>
      <c r="G134" s="110"/>
      <c r="H134" s="14"/>
      <c r="I134" s="98"/>
      <c r="J134" s="69"/>
      <c r="K134" s="23"/>
      <c r="L134" s="3"/>
    </row>
    <row r="135" spans="2:12">
      <c r="B135" s="66" t="s">
        <v>126</v>
      </c>
      <c r="C135" s="11" t="s">
        <v>106</v>
      </c>
      <c r="D135" s="12">
        <v>35</v>
      </c>
      <c r="E135" s="106"/>
      <c r="F135" s="12">
        <f>D135*E135</f>
        <v>0</v>
      </c>
      <c r="G135" s="106"/>
      <c r="H135" s="12">
        <f>D135*G135</f>
        <v>0</v>
      </c>
      <c r="I135" s="93">
        <f>E135+G135</f>
        <v>0</v>
      </c>
      <c r="J135" s="60">
        <f>F135+H135</f>
        <v>0</v>
      </c>
      <c r="K135" s="23"/>
      <c r="L135" s="3"/>
    </row>
    <row r="136" spans="2:12" ht="25.5">
      <c r="B136" s="68" t="s">
        <v>127</v>
      </c>
      <c r="C136" s="13" t="s">
        <v>15</v>
      </c>
      <c r="D136" s="14"/>
      <c r="E136" s="110"/>
      <c r="F136" s="14"/>
      <c r="G136" s="110"/>
      <c r="H136" s="14"/>
      <c r="I136" s="98"/>
      <c r="J136" s="69"/>
      <c r="K136" s="23"/>
      <c r="L136" s="3"/>
    </row>
    <row r="137" spans="2:12">
      <c r="B137" s="66" t="s">
        <v>128</v>
      </c>
      <c r="C137" s="11" t="s">
        <v>106</v>
      </c>
      <c r="D137" s="12">
        <v>210</v>
      </c>
      <c r="E137" s="106"/>
      <c r="F137" s="12">
        <f>D137*E137</f>
        <v>0</v>
      </c>
      <c r="G137" s="106"/>
      <c r="H137" s="12">
        <f>D137*G137</f>
        <v>0</v>
      </c>
      <c r="I137" s="93">
        <f t="shared" ref="I137:J141" si="20">E137+G137</f>
        <v>0</v>
      </c>
      <c r="J137" s="60">
        <f t="shared" si="20"/>
        <v>0</v>
      </c>
      <c r="K137" s="23"/>
      <c r="L137" s="3"/>
    </row>
    <row r="138" spans="2:12">
      <c r="B138" s="66" t="s">
        <v>15</v>
      </c>
      <c r="C138" s="11" t="s">
        <v>15</v>
      </c>
      <c r="D138" s="12"/>
      <c r="E138" s="111"/>
      <c r="F138" s="12"/>
      <c r="G138" s="111"/>
      <c r="H138" s="12"/>
      <c r="I138" s="93">
        <f t="shared" si="20"/>
        <v>0</v>
      </c>
      <c r="J138" s="60"/>
      <c r="K138" s="23"/>
      <c r="L138" s="3"/>
    </row>
    <row r="139" spans="2:12">
      <c r="B139" s="66" t="s">
        <v>149</v>
      </c>
      <c r="C139" s="11" t="s">
        <v>106</v>
      </c>
      <c r="D139" s="12">
        <v>45</v>
      </c>
      <c r="E139" s="106"/>
      <c r="F139" s="12">
        <f>D139*E139</f>
        <v>0</v>
      </c>
      <c r="G139" s="106"/>
      <c r="H139" s="12">
        <f>D139*G139</f>
        <v>0</v>
      </c>
      <c r="I139" s="93">
        <f t="shared" si="20"/>
        <v>0</v>
      </c>
      <c r="J139" s="60">
        <f t="shared" si="20"/>
        <v>0</v>
      </c>
      <c r="K139" s="23"/>
      <c r="L139" s="3"/>
    </row>
    <row r="140" spans="2:12">
      <c r="B140" s="66" t="s">
        <v>150</v>
      </c>
      <c r="C140" s="11" t="s">
        <v>106</v>
      </c>
      <c r="D140" s="12">
        <v>15</v>
      </c>
      <c r="E140" s="106"/>
      <c r="F140" s="12">
        <f>D140*E140</f>
        <v>0</v>
      </c>
      <c r="G140" s="106"/>
      <c r="H140" s="12">
        <f>D140*G140</f>
        <v>0</v>
      </c>
      <c r="I140" s="93">
        <f t="shared" si="20"/>
        <v>0</v>
      </c>
      <c r="J140" s="60">
        <f t="shared" si="20"/>
        <v>0</v>
      </c>
      <c r="K140" s="23"/>
      <c r="L140" s="3"/>
    </row>
    <row r="141" spans="2:12">
      <c r="B141" s="66" t="s">
        <v>15</v>
      </c>
      <c r="C141" s="11" t="s">
        <v>15</v>
      </c>
      <c r="D141" s="12"/>
      <c r="E141" s="111"/>
      <c r="F141" s="12"/>
      <c r="G141" s="111"/>
      <c r="H141" s="12"/>
      <c r="I141" s="93">
        <f t="shared" si="20"/>
        <v>0</v>
      </c>
      <c r="J141" s="60"/>
      <c r="K141" s="23"/>
      <c r="L141" s="3"/>
    </row>
    <row r="142" spans="2:12">
      <c r="B142" s="68" t="s">
        <v>132</v>
      </c>
      <c r="C142" s="13" t="s">
        <v>15</v>
      </c>
      <c r="D142" s="14"/>
      <c r="E142" s="110"/>
      <c r="F142" s="14"/>
      <c r="G142" s="110"/>
      <c r="H142" s="14"/>
      <c r="I142" s="98"/>
      <c r="J142" s="69"/>
      <c r="K142" s="23"/>
      <c r="L142" s="3"/>
    </row>
    <row r="143" spans="2:12">
      <c r="B143" s="66" t="s">
        <v>133</v>
      </c>
      <c r="C143" s="11" t="s">
        <v>131</v>
      </c>
      <c r="D143" s="12">
        <v>32</v>
      </c>
      <c r="E143" s="111"/>
      <c r="F143" s="12"/>
      <c r="G143" s="106"/>
      <c r="H143" s="12">
        <f>D143*G143</f>
        <v>0</v>
      </c>
      <c r="I143" s="93" t="e">
        <f>#REF!+G143</f>
        <v>#REF!</v>
      </c>
      <c r="J143" s="60">
        <f>F143+H143</f>
        <v>0</v>
      </c>
      <c r="K143" s="23"/>
      <c r="L143" s="3"/>
    </row>
    <row r="144" spans="2:12">
      <c r="B144" s="66" t="s">
        <v>134</v>
      </c>
      <c r="C144" s="11" t="s">
        <v>131</v>
      </c>
      <c r="D144" s="12">
        <v>24</v>
      </c>
      <c r="F144" s="12"/>
      <c r="G144" s="106"/>
      <c r="H144" s="12">
        <f>D144*G144</f>
        <v>0</v>
      </c>
      <c r="I144" s="93">
        <f>E143+G144</f>
        <v>0</v>
      </c>
      <c r="J144" s="60">
        <f t="shared" ref="I143:J145" si="21">F144+H144</f>
        <v>0</v>
      </c>
      <c r="K144" s="23"/>
      <c r="L144" s="3"/>
    </row>
    <row r="145" spans="1:12">
      <c r="B145" s="66" t="s">
        <v>135</v>
      </c>
      <c r="C145" s="11" t="s">
        <v>131</v>
      </c>
      <c r="D145" s="12">
        <v>24</v>
      </c>
      <c r="E145" s="111"/>
      <c r="F145" s="12"/>
      <c r="G145" s="106"/>
      <c r="H145" s="12">
        <f>D145*G145</f>
        <v>0</v>
      </c>
      <c r="I145" s="93">
        <f t="shared" si="21"/>
        <v>0</v>
      </c>
      <c r="J145" s="60">
        <f t="shared" si="21"/>
        <v>0</v>
      </c>
      <c r="K145" s="23"/>
      <c r="L145" s="3"/>
    </row>
    <row r="146" spans="1:12">
      <c r="B146" s="66" t="s">
        <v>15</v>
      </c>
      <c r="C146" s="11" t="s">
        <v>15</v>
      </c>
      <c r="D146" s="12"/>
      <c r="E146" s="111"/>
      <c r="F146" s="12"/>
      <c r="G146" s="111"/>
      <c r="H146" s="12"/>
      <c r="I146" s="93">
        <f t="shared" ref="I146" si="22">E146+G146</f>
        <v>0</v>
      </c>
      <c r="J146" s="60"/>
      <c r="K146" s="23"/>
      <c r="L146" s="3"/>
    </row>
    <row r="147" spans="1:12">
      <c r="A147" s="76">
        <v>0</v>
      </c>
      <c r="B147" s="61" t="s">
        <v>151</v>
      </c>
      <c r="C147" s="15" t="s">
        <v>15</v>
      </c>
      <c r="D147" s="16"/>
      <c r="E147" s="107"/>
      <c r="F147" s="16">
        <f>SUM(F104:F146)</f>
        <v>0</v>
      </c>
      <c r="G147" s="107"/>
      <c r="H147" s="16">
        <f>SUM(H104:H146)</f>
        <v>0</v>
      </c>
      <c r="I147" s="94"/>
      <c r="J147" s="62">
        <f>SUM(J104:J146)</f>
        <v>0</v>
      </c>
      <c r="K147" s="23"/>
      <c r="L147" s="3"/>
    </row>
    <row r="148" spans="1:12">
      <c r="B148" s="70" t="s">
        <v>15</v>
      </c>
      <c r="C148" s="19" t="s">
        <v>15</v>
      </c>
      <c r="D148" s="20"/>
      <c r="E148" s="112"/>
      <c r="F148" s="20"/>
      <c r="G148" s="112"/>
      <c r="H148" s="26"/>
      <c r="I148" s="99"/>
      <c r="J148" s="71"/>
      <c r="K148" s="23"/>
      <c r="L148" s="3"/>
    </row>
    <row r="149" spans="1:12">
      <c r="A149" s="76">
        <v>0</v>
      </c>
      <c r="B149" s="57" t="s">
        <v>178</v>
      </c>
      <c r="C149" s="21" t="s">
        <v>15</v>
      </c>
      <c r="D149" s="22"/>
      <c r="E149" s="105"/>
      <c r="F149" s="22"/>
      <c r="G149" s="105"/>
      <c r="H149" s="22"/>
      <c r="I149" s="92"/>
      <c r="J149" s="58"/>
      <c r="K149" s="23"/>
      <c r="L149" s="3"/>
    </row>
    <row r="150" spans="1:12">
      <c r="B150" s="66" t="s">
        <v>137</v>
      </c>
      <c r="C150" s="17" t="s">
        <v>155</v>
      </c>
      <c r="D150" s="18"/>
      <c r="E150" s="113"/>
      <c r="F150" s="18"/>
      <c r="G150" s="113"/>
      <c r="H150" s="18"/>
      <c r="I150" s="100"/>
      <c r="J150" s="115"/>
      <c r="K150" s="23"/>
      <c r="L150" s="3"/>
    </row>
    <row r="151" spans="1:12">
      <c r="B151" s="66" t="s">
        <v>136</v>
      </c>
      <c r="C151" s="17" t="s">
        <v>155</v>
      </c>
      <c r="D151" s="18"/>
      <c r="E151" s="113"/>
      <c r="F151" s="18"/>
      <c r="G151" s="113"/>
      <c r="H151" s="18"/>
      <c r="I151" s="100"/>
      <c r="J151" s="115"/>
      <c r="K151" s="23"/>
      <c r="L151" s="3"/>
    </row>
    <row r="152" spans="1:12">
      <c r="B152" s="66" t="s">
        <v>179</v>
      </c>
      <c r="C152" s="17" t="s">
        <v>155</v>
      </c>
      <c r="D152" s="18"/>
      <c r="E152" s="113"/>
      <c r="F152" s="18"/>
      <c r="G152" s="113"/>
      <c r="H152" s="18"/>
      <c r="I152" s="100"/>
      <c r="J152" s="115"/>
      <c r="K152" s="23"/>
      <c r="L152" s="3"/>
    </row>
    <row r="153" spans="1:12">
      <c r="B153" s="66" t="s">
        <v>177</v>
      </c>
      <c r="C153" s="17" t="s">
        <v>155</v>
      </c>
      <c r="D153" s="18"/>
      <c r="E153" s="113"/>
      <c r="F153" s="18"/>
      <c r="G153" s="113"/>
      <c r="H153" s="18"/>
      <c r="I153" s="100"/>
      <c r="J153" s="115"/>
      <c r="K153" s="23"/>
      <c r="L153" s="3"/>
    </row>
    <row r="154" spans="1:12">
      <c r="B154" s="66" t="s">
        <v>180</v>
      </c>
      <c r="C154" s="17" t="s">
        <v>155</v>
      </c>
      <c r="D154" s="18"/>
      <c r="E154" s="113"/>
      <c r="F154" s="18"/>
      <c r="G154" s="113"/>
      <c r="H154" s="18"/>
      <c r="I154" s="100"/>
      <c r="J154" s="115"/>
      <c r="K154" s="23"/>
      <c r="L154" s="3"/>
    </row>
    <row r="155" spans="1:12" ht="15.75" thickBot="1">
      <c r="A155" s="76">
        <v>0</v>
      </c>
      <c r="B155" s="72" t="s">
        <v>156</v>
      </c>
      <c r="C155" s="73" t="s">
        <v>15</v>
      </c>
      <c r="D155" s="74"/>
      <c r="E155" s="114"/>
      <c r="F155" s="74"/>
      <c r="G155" s="114"/>
      <c r="H155" s="74"/>
      <c r="I155" s="101"/>
      <c r="J155" s="75">
        <f>SUM(J150:J154)</f>
        <v>0</v>
      </c>
      <c r="K155" s="23"/>
      <c r="L155" s="3"/>
    </row>
  </sheetData>
  <sheetProtection algorithmName="SHA-512" hashValue="jT2RhPyIaCWls8aEsbck/oiE4SdrMfSmSfGO1tHbQ5rsv2Mj8CJf8afeMLhFW+re02/72ZaaTw64Is6pyLxtgg==" saltValue="MwsIinx+yA3pTp6chbSVpA==" spinCount="100000" sheet="1" objects="1" scenarios="1"/>
  <autoFilter ref="A15:J155" xr:uid="{00000000-0001-0000-0100-000000000000}"/>
  <mergeCells count="11">
    <mergeCell ref="B1:J1"/>
    <mergeCell ref="C5:D5"/>
    <mergeCell ref="C6:D6"/>
    <mergeCell ref="C7:D7"/>
    <mergeCell ref="E14:F14"/>
    <mergeCell ref="G14:H14"/>
    <mergeCell ref="B12:J12"/>
    <mergeCell ref="B13:J13"/>
    <mergeCell ref="B11:J11"/>
    <mergeCell ref="B9:J9"/>
    <mergeCell ref="B10:J10"/>
  </mergeCells>
  <pageMargins left="0.70866141732283472" right="0.70866141732283472" top="0.78740157480314965" bottom="0.78740157480314965" header="0.31496062992125984" footer="0.31496062992125984"/>
  <pageSetup paperSize="9" scale="50" fitToHeight="0" orientation="portrait" r:id="rId1"/>
  <headerFooter>
    <oddHeader>&amp;C&amp;"-,Tučné"&amp;14&amp;UPoložkový rozpočet&amp;R&amp;"-,Tučné"&amp;12Oprava elektroinstalace, BD Bohušovická    229/14, Praha 9</oddHeader>
    <oddFooter>&amp;C&amp;P / &amp;N</oddFooter>
  </headerFooter>
  <ignoredErrors>
    <ignoredError sqref="J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3"/>
  <sheetViews>
    <sheetView topLeftCell="A3" workbookViewId="0">
      <selection activeCell="B27" sqref="B27"/>
    </sheetView>
  </sheetViews>
  <sheetFormatPr defaultRowHeight="15"/>
  <cols>
    <col min="1" max="1" width="28.42578125" style="1" bestFit="1" customWidth="1"/>
    <col min="2" max="2" width="63.42578125" style="1" bestFit="1" customWidth="1"/>
    <col min="4" max="4" width="0" hidden="1" customWidth="1"/>
  </cols>
  <sheetData>
    <row r="1" spans="1:3">
      <c r="A1" s="2" t="s">
        <v>0</v>
      </c>
      <c r="B1" s="2" t="s">
        <v>1</v>
      </c>
      <c r="C1" s="3"/>
    </row>
    <row r="2" spans="1:3">
      <c r="A2" s="2" t="s">
        <v>2</v>
      </c>
      <c r="B2" s="4" t="s">
        <v>3</v>
      </c>
      <c r="C2" s="3"/>
    </row>
    <row r="3" spans="1:3" ht="39">
      <c r="A3" s="2" t="s">
        <v>4</v>
      </c>
      <c r="B3" s="5" t="s">
        <v>5</v>
      </c>
      <c r="C3" s="3"/>
    </row>
    <row r="4" spans="1:3" ht="26.25">
      <c r="A4" s="2" t="s">
        <v>6</v>
      </c>
      <c r="B4" s="5" t="s">
        <v>7</v>
      </c>
      <c r="C4" s="3"/>
    </row>
    <row r="5" spans="1:3">
      <c r="A5" s="2" t="s">
        <v>8</v>
      </c>
      <c r="B5" s="6" t="s">
        <v>9</v>
      </c>
      <c r="C5" s="3"/>
    </row>
    <row r="6" spans="1:3">
      <c r="A6" s="2" t="s">
        <v>10</v>
      </c>
      <c r="B6" s="6" t="s">
        <v>11</v>
      </c>
      <c r="C6" s="3"/>
    </row>
    <row r="7" spans="1:3">
      <c r="A7" s="2" t="s">
        <v>12</v>
      </c>
      <c r="B7" s="6" t="s">
        <v>13</v>
      </c>
      <c r="C7" s="3"/>
    </row>
    <row r="8" spans="1:3">
      <c r="A8" s="2" t="s">
        <v>14</v>
      </c>
      <c r="B8" s="6" t="s">
        <v>15</v>
      </c>
      <c r="C8" s="3"/>
    </row>
    <row r="9" spans="1:3">
      <c r="A9" s="2" t="s">
        <v>16</v>
      </c>
      <c r="B9" s="6" t="s">
        <v>17</v>
      </c>
      <c r="C9" s="3"/>
    </row>
    <row r="10" spans="1:3">
      <c r="A10" s="2" t="s">
        <v>18</v>
      </c>
      <c r="B10" s="6" t="s">
        <v>15</v>
      </c>
      <c r="C10" s="3"/>
    </row>
    <row r="11" spans="1:3">
      <c r="A11" s="2" t="s">
        <v>19</v>
      </c>
      <c r="B11" s="6" t="s">
        <v>20</v>
      </c>
      <c r="C11" s="3"/>
    </row>
    <row r="12" spans="1:3">
      <c r="A12" s="2" t="s">
        <v>21</v>
      </c>
      <c r="B12" s="6" t="s">
        <v>22</v>
      </c>
      <c r="C12" s="3"/>
    </row>
    <row r="13" spans="1:3">
      <c r="A13" s="2" t="s">
        <v>23</v>
      </c>
      <c r="B13" s="6" t="s">
        <v>15</v>
      </c>
      <c r="C13" s="3"/>
    </row>
    <row r="14" spans="1:3">
      <c r="A14" s="2" t="s">
        <v>24</v>
      </c>
      <c r="B14" s="6" t="s">
        <v>25</v>
      </c>
      <c r="C14" s="3"/>
    </row>
    <row r="15" spans="1:3">
      <c r="A15" s="2" t="s">
        <v>15</v>
      </c>
      <c r="B15" s="7" t="s">
        <v>15</v>
      </c>
      <c r="C15" s="3"/>
    </row>
    <row r="16" spans="1:3">
      <c r="A16" s="2" t="s">
        <v>26</v>
      </c>
      <c r="B16" s="8" t="s">
        <v>27</v>
      </c>
      <c r="C16" s="3"/>
    </row>
    <row r="17" spans="1:3">
      <c r="A17" s="2" t="s">
        <v>28</v>
      </c>
      <c r="B17" s="8" t="s">
        <v>29</v>
      </c>
      <c r="C17" s="3"/>
    </row>
    <row r="18" spans="1:3">
      <c r="A18" s="2" t="s">
        <v>30</v>
      </c>
      <c r="B18" s="8" t="s">
        <v>31</v>
      </c>
      <c r="C18" s="3"/>
    </row>
    <row r="19" spans="1:3">
      <c r="A19" s="2" t="s">
        <v>32</v>
      </c>
      <c r="B19" s="8" t="s">
        <v>33</v>
      </c>
      <c r="C19" s="3"/>
    </row>
    <row r="20" spans="1:3">
      <c r="A20" s="2" t="s">
        <v>34</v>
      </c>
      <c r="B20" s="8" t="s">
        <v>33</v>
      </c>
      <c r="C20" s="3"/>
    </row>
    <row r="21" spans="1:3">
      <c r="A21" s="2" t="s">
        <v>35</v>
      </c>
      <c r="B21" s="8" t="s">
        <v>36</v>
      </c>
      <c r="C21" s="3"/>
    </row>
    <row r="22" spans="1:3">
      <c r="A22" s="2" t="s">
        <v>37</v>
      </c>
      <c r="B22" s="8" t="s">
        <v>38</v>
      </c>
      <c r="C22" s="3"/>
    </row>
    <row r="23" spans="1:3">
      <c r="A23" s="2" t="s">
        <v>39</v>
      </c>
      <c r="B23" s="8" t="s">
        <v>40</v>
      </c>
      <c r="C23" s="3"/>
    </row>
    <row r="24" spans="1:3">
      <c r="A24" s="2" t="s">
        <v>41</v>
      </c>
      <c r="B24" s="8" t="s">
        <v>38</v>
      </c>
      <c r="C24" s="3"/>
    </row>
    <row r="25" spans="1:3">
      <c r="A25" s="2" t="s">
        <v>42</v>
      </c>
      <c r="B25" s="8" t="s">
        <v>33</v>
      </c>
      <c r="C25" s="3"/>
    </row>
    <row r="26" spans="1:3">
      <c r="A26" s="2" t="s">
        <v>43</v>
      </c>
      <c r="B26" s="8" t="s">
        <v>44</v>
      </c>
      <c r="C26" s="3"/>
    </row>
    <row r="27" spans="1:3">
      <c r="A27" s="2" t="s">
        <v>45</v>
      </c>
      <c r="B27" s="8" t="s">
        <v>33</v>
      </c>
      <c r="C27" s="3"/>
    </row>
    <row r="28" spans="1:3">
      <c r="A28" s="2" t="s">
        <v>46</v>
      </c>
      <c r="B28" s="8" t="s">
        <v>33</v>
      </c>
      <c r="C28" s="3"/>
    </row>
    <row r="29" spans="1:3">
      <c r="A29" s="2" t="s">
        <v>47</v>
      </c>
      <c r="B29" s="8" t="s">
        <v>33</v>
      </c>
      <c r="C29" s="3"/>
    </row>
    <row r="30" spans="1:3">
      <c r="A30" s="2" t="s">
        <v>48</v>
      </c>
      <c r="B30" s="8" t="s">
        <v>33</v>
      </c>
      <c r="C30" s="3"/>
    </row>
    <row r="31" spans="1:3" ht="24.75">
      <c r="A31" s="9" t="s">
        <v>49</v>
      </c>
      <c r="B31" s="8" t="s">
        <v>50</v>
      </c>
      <c r="C31" s="3"/>
    </row>
    <row r="32" spans="1:3">
      <c r="A32" s="2" t="s">
        <v>51</v>
      </c>
      <c r="B32" s="8" t="s">
        <v>52</v>
      </c>
      <c r="C32" s="3"/>
    </row>
    <row r="33" spans="1:2">
      <c r="A33" s="1" t="s">
        <v>53</v>
      </c>
      <c r="B33" s="1">
        <v>15</v>
      </c>
    </row>
  </sheetData>
  <sheetProtection algorithmName="SHA-512" hashValue="NrfBwmcWofOtsygk7h/l1DvtLwz0lvBA7I238vH1qgz0+5ezjPid6YKO6Ebi4Pfk2fioj6cNwEsk0yHlWk37+w==" saltValue="0wozpx7dCLQS89USEZCrQg==" spinCount="100000" sheet="1" objects="1" scenarios="1"/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SPECIFIKACE_Rozpočet</vt:lpstr>
      <vt:lpstr>Parametry</vt:lpstr>
      <vt:lpstr>SPECIFIKACE_Rozpočet!Názvy_tisku</vt:lpstr>
      <vt:lpstr>SPECIFIKACE_Rozpočet!Oblast_tisku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Lada</dc:creator>
  <cp:lastModifiedBy>Zora Ebermannová</cp:lastModifiedBy>
  <cp:lastPrinted>2026-09-17T09:49:37Z</cp:lastPrinted>
  <dcterms:created xsi:type="dcterms:W3CDTF">2026-07-14T09:05:53Z</dcterms:created>
  <dcterms:modified xsi:type="dcterms:W3CDTF">2026-09-17T10:16:16Z</dcterms:modified>
</cp:coreProperties>
</file>