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kr_tools\12_technologie\01_vr\VR_skladajici se z 04 a 05\nové_vř\"/>
    </mc:Choice>
  </mc:AlternateContent>
  <xr:revisionPtr revIDLastSave="0" documentId="13_ncr:1_{84F33A23-5125-4654-BBF9-FC69AA621CB7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Hodnoceni" sheetId="1" r:id="rId1"/>
    <sheet name="Cena" sheetId="2" r:id="rId2"/>
    <sheet name="Tech.specifikace " sheetId="3" r:id="rId3"/>
    <sheet name="Záruční doba" sheetId="4" r:id="rId4"/>
  </sheets>
  <calcPr calcId="181029"/>
  <fileRecoveryPr autoRecover="0"/>
</workbook>
</file>

<file path=xl/calcChain.xml><?xml version="1.0" encoding="utf-8"?>
<calcChain xmlns="http://schemas.openxmlformats.org/spreadsheetml/2006/main">
  <c r="F34" i="3" l="1"/>
  <c r="F33" i="3"/>
  <c r="F32" i="3"/>
  <c r="E90" i="3"/>
  <c r="F28" i="3"/>
  <c r="F27" i="3"/>
  <c r="F26" i="3"/>
  <c r="F88" i="3"/>
  <c r="F87" i="3"/>
  <c r="F86" i="3"/>
  <c r="F82" i="3"/>
  <c r="F81" i="3"/>
  <c r="F80" i="3"/>
  <c r="F74" i="3"/>
  <c r="F64" i="3"/>
  <c r="F63" i="3"/>
  <c r="F62" i="3"/>
  <c r="F58" i="3"/>
  <c r="F57" i="3"/>
  <c r="F56" i="3"/>
  <c r="F52" i="3"/>
  <c r="F51" i="3"/>
  <c r="F50" i="3"/>
  <c r="D5" i="4"/>
  <c r="F76" i="3"/>
  <c r="F75" i="3"/>
  <c r="F70" i="3"/>
  <c r="F69" i="3"/>
  <c r="F68" i="3"/>
  <c r="F46" i="3"/>
  <c r="F45" i="3"/>
  <c r="F44" i="3"/>
  <c r="F40" i="3"/>
  <c r="F39" i="3"/>
  <c r="F38" i="3"/>
  <c r="F20" i="3"/>
  <c r="F10" i="3"/>
  <c r="F9" i="3"/>
  <c r="F8" i="3"/>
  <c r="D5" i="2" l="1"/>
  <c r="B20" i="1"/>
  <c r="D7" i="4" l="1"/>
  <c r="B17" i="4" s="1"/>
  <c r="C18" i="1" s="1"/>
  <c r="D6" i="4"/>
  <c r="B16" i="4" s="1"/>
  <c r="C17" i="1" s="1"/>
  <c r="B15" i="4"/>
  <c r="C16" i="1" s="1"/>
  <c r="F16" i="3" l="1"/>
  <c r="F15" i="3"/>
  <c r="F14" i="3"/>
  <c r="F92" i="3" s="1"/>
  <c r="F22" i="3"/>
  <c r="F21" i="3"/>
  <c r="B10" i="2"/>
  <c r="C6" i="1" s="1"/>
  <c r="D6" i="2"/>
  <c r="B11" i="2" s="1"/>
  <c r="C7" i="1" s="1"/>
  <c r="D7" i="2"/>
  <c r="B12" i="2" s="1"/>
  <c r="C8" i="1" s="1"/>
  <c r="F93" i="3" l="1"/>
  <c r="C12" i="1" s="1"/>
  <c r="C22" i="1" s="1"/>
  <c r="F94" i="3"/>
  <c r="C13" i="1" s="1"/>
  <c r="C23" i="1" s="1"/>
  <c r="C11" i="1"/>
  <c r="C21" i="1" s="1"/>
</calcChain>
</file>

<file path=xl/sharedStrings.xml><?xml version="1.0" encoding="utf-8"?>
<sst xmlns="http://schemas.openxmlformats.org/spreadsheetml/2006/main" count="274" uniqueCount="68">
  <si>
    <t>Váha</t>
  </si>
  <si>
    <t>Body</t>
  </si>
  <si>
    <t>Firma B</t>
  </si>
  <si>
    <t>Firma C</t>
  </si>
  <si>
    <t>Celkový počet bodů</t>
  </si>
  <si>
    <t>Max. 100</t>
  </si>
  <si>
    <t>Hodnocení proběhlo dne :</t>
  </si>
  <si>
    <t>Vyhodnotil:</t>
  </si>
  <si>
    <t>Cena zakázky</t>
  </si>
  <si>
    <t>Cena bez DPH(Kč)</t>
  </si>
  <si>
    <t>Nejnižší cena</t>
  </si>
  <si>
    <t>Celkem bodů</t>
  </si>
  <si>
    <t>Pozn.:</t>
  </si>
  <si>
    <t>Maximální počet bodů získala nabídka s nejnižší cenou.</t>
  </si>
  <si>
    <t>MINIMALIZAČNÍ KRITÉRIUM:</t>
  </si>
  <si>
    <t>Parametry VOLNÉ</t>
  </si>
  <si>
    <t>MAXIMALIZAČNÍ KRITÉRIUM:</t>
  </si>
  <si>
    <t>Hodnota</t>
  </si>
  <si>
    <t>Jednotka</t>
  </si>
  <si>
    <t>Přepočet bodů</t>
  </si>
  <si>
    <t>Nejlepší parametr:</t>
  </si>
  <si>
    <t>Každý technický parametr má stanoven vlastní váhu, která je uvedena ve sloupci váha kritéria.</t>
  </si>
  <si>
    <t xml:space="preserve">Maximální počet bodů získala nabídka s nejlepšími parametry. Hodnocen byl každý parametr zvlášť. </t>
  </si>
  <si>
    <t>Následně byl proveden součet všech bodů, kdy nabídka s největším celkovým počtem bodů získala</t>
  </si>
  <si>
    <t>max. počet bodu.</t>
  </si>
  <si>
    <t>Technická specifikace (příloha č.2)</t>
  </si>
  <si>
    <t>Celková cena dodávky zařízení (v požadovaném počtu kusů, bez DPH)</t>
  </si>
  <si>
    <t>[mm]</t>
  </si>
  <si>
    <t>Vzorec pro výpočet bodového hodnocení je uveden v  dokumentaci Výzva k podání nabídek.</t>
  </si>
  <si>
    <t xml:space="preserve">Nejvíce bodů získala nabídka: </t>
  </si>
  <si>
    <t>Firma A</t>
  </si>
  <si>
    <t>PARAMETRY technologie CNC Soustruhu – VOLNÉ</t>
  </si>
  <si>
    <t>Záruční doba (obsah a doba záruky)</t>
  </si>
  <si>
    <t>Nejdelší doba</t>
  </si>
  <si>
    <t>Doba (v měsících)</t>
  </si>
  <si>
    <t>Záruka dodávky zařízení (délka zároku, bez omezení provozních hodin)</t>
  </si>
  <si>
    <t>Délka záruky</t>
  </si>
  <si>
    <t>[kg]</t>
  </si>
  <si>
    <t>[ kW ]</t>
  </si>
  <si>
    <t xml:space="preserve">Maximální počet bodů byl dle  dokumentace Výzva k podání nabídek stanoven na 60 z 100 </t>
  </si>
  <si>
    <t>Hodnota kritéria = (nejnižší cena/cena hodnoceného účastníka)*60</t>
  </si>
  <si>
    <t xml:space="preserve">Maximální počet bodů byl dle  dokumentace Výzva k podání nabídek stanoven na 10 z 100 </t>
  </si>
  <si>
    <t>Hodnota kritéria = (nejdelší doba/doba hodnoceného účastníka)*10</t>
  </si>
  <si>
    <t>Pracovní pojezd osy X [mm]</t>
  </si>
  <si>
    <t>Pracovní pojezd osy Y [mm]</t>
  </si>
  <si>
    <t>Pracovní pojezd osa Z [mm]</t>
  </si>
  <si>
    <t>Středové chlazení vřetena kapalinou řízené pomocí M-funkcí [bar]</t>
  </si>
  <si>
    <t>Počet nástrojů v zásobníku [ks]</t>
  </si>
  <si>
    <t>Nosnost palety [kg]</t>
  </si>
  <si>
    <t xml:space="preserve"> Doba výměny palety [sek.]</t>
  </si>
  <si>
    <t>Celkový příkon stroje [kVA]</t>
  </si>
  <si>
    <t>[Nm]</t>
  </si>
  <si>
    <t>[l]</t>
  </si>
  <si>
    <t>[bar]</t>
  </si>
  <si>
    <t>[ks]</t>
  </si>
  <si>
    <t>[sek.]</t>
  </si>
  <si>
    <t>[kVA]</t>
  </si>
  <si>
    <t xml:space="preserve">Maximální počet bodů za technickou specifikaci byl dle  dokumentace Výzva k podání nabídek stanoven na 30 ze 100 . </t>
  </si>
  <si>
    <t xml:space="preserve">„Výběrové řízení na dodávku technologií 2 kusů CNC obráběcích center pro společnost KR – TOOLS s.r.o.“ </t>
  </si>
  <si>
    <t>Hodnotící kritéria - Dílčí plnění A</t>
  </si>
  <si>
    <t>Chladící agregát s papírovou filtrací min. 800 litrů s předfiltrační jednotkou [l]</t>
  </si>
  <si>
    <t>Pracovní posuvy v osách X, Y a Z</t>
  </si>
  <si>
    <t>Zvýšená přesnost osy C</t>
  </si>
  <si>
    <t>[sek]</t>
  </si>
  <si>
    <t>[m/min]</t>
  </si>
  <si>
    <t>Maximální kroutící moment vřetena v režimu S1 [Nm]</t>
  </si>
  <si>
    <t>Maximální výkon pohonu vřetena v S1 [kW]</t>
  </si>
  <si>
    <t>Maximální délka nástroje [mm]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</si>
</sst>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"/>
  </numFmts>
  <fonts count="13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2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9"/>
        <b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7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27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0" fontId="1" fillId="2" borderId="0"/>
  </cellStyleXfs>
  <cellXfs count="63">
    <xf numFmtId="0" fontId="0" fillId="0" borderId="0" xfId="0"/>
    <xf numFmtId="0" fontId="3" fillId="3" borderId="1" xfId="2" applyFont="1" applyFill="1" applyBorder="1"/>
    <xf numFmtId="0" fontId="3" fillId="3" borderId="1" xfId="2" applyFont="1" applyFill="1" applyBorder="1" applyAlignment="1">
      <alignment horizontal="center"/>
    </xf>
    <xf numFmtId="0" fontId="4" fillId="0" borderId="0" xfId="2" applyFont="1"/>
    <xf numFmtId="0" fontId="3" fillId="4" borderId="1" xfId="2" applyFont="1" applyFill="1" applyBorder="1"/>
    <xf numFmtId="0" fontId="5" fillId="0" borderId="0" xfId="2" applyFont="1"/>
    <xf numFmtId="1" fontId="6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2" fontId="5" fillId="0" borderId="0" xfId="2" applyNumberFormat="1" applyFont="1" applyAlignment="1">
      <alignment horizontal="center"/>
    </xf>
    <xf numFmtId="0" fontId="3" fillId="4" borderId="0" xfId="2" applyFont="1" applyFill="1"/>
    <xf numFmtId="0" fontId="3" fillId="4" borderId="0" xfId="2" applyFont="1" applyFill="1" applyAlignment="1">
      <alignment horizontal="center"/>
    </xf>
    <xf numFmtId="0" fontId="6" fillId="5" borderId="2" xfId="2" applyFont="1" applyFill="1" applyBorder="1"/>
    <xf numFmtId="0" fontId="6" fillId="5" borderId="2" xfId="2" applyFont="1" applyFill="1" applyBorder="1" applyAlignment="1">
      <alignment horizontal="center"/>
    </xf>
    <xf numFmtId="164" fontId="6" fillId="5" borderId="2" xfId="2" applyNumberFormat="1" applyFont="1" applyFill="1" applyBorder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center"/>
    </xf>
    <xf numFmtId="0" fontId="4" fillId="5" borderId="2" xfId="2" applyFont="1" applyFill="1" applyBorder="1"/>
    <xf numFmtId="0" fontId="4" fillId="5" borderId="2" xfId="2" applyFont="1" applyFill="1" applyBorder="1" applyAlignment="1">
      <alignment horizontal="right"/>
    </xf>
    <xf numFmtId="0" fontId="4" fillId="0" borderId="2" xfId="2" applyFont="1" applyBorder="1"/>
    <xf numFmtId="0" fontId="4" fillId="0" borderId="2" xfId="2" applyFont="1" applyBorder="1" applyAlignment="1">
      <alignment horizontal="center"/>
    </xf>
    <xf numFmtId="164" fontId="4" fillId="0" borderId="2" xfId="2" applyNumberFormat="1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0" fontId="6" fillId="0" borderId="0" xfId="2" applyFont="1"/>
    <xf numFmtId="0" fontId="3" fillId="0" borderId="1" xfId="2" applyFont="1" applyBorder="1"/>
    <xf numFmtId="0" fontId="3" fillId="0" borderId="3" xfId="2" applyFont="1" applyBorder="1" applyAlignment="1">
      <alignment horizontal="center"/>
    </xf>
    <xf numFmtId="0" fontId="4" fillId="0" borderId="0" xfId="2" applyFont="1" applyAlignment="1">
      <alignment horizontal="center"/>
    </xf>
    <xf numFmtId="3" fontId="4" fillId="0" borderId="0" xfId="2" applyNumberFormat="1" applyFont="1" applyAlignment="1">
      <alignment horizontal="center"/>
    </xf>
    <xf numFmtId="164" fontId="4" fillId="0" borderId="0" xfId="2" applyNumberFormat="1" applyFont="1" applyAlignment="1">
      <alignment horizontal="center"/>
    </xf>
    <xf numFmtId="164" fontId="3" fillId="0" borderId="0" xfId="2" applyNumberFormat="1" applyFont="1" applyAlignment="1">
      <alignment horizontal="center"/>
    </xf>
    <xf numFmtId="0" fontId="4" fillId="3" borderId="1" xfId="2" applyFont="1" applyFill="1" applyBorder="1"/>
    <xf numFmtId="0" fontId="4" fillId="0" borderId="1" xfId="2" applyFont="1" applyBorder="1"/>
    <xf numFmtId="0" fontId="4" fillId="0" borderId="0" xfId="1" applyFont="1"/>
    <xf numFmtId="0" fontId="3" fillId="0" borderId="4" xfId="2" applyFont="1" applyBorder="1"/>
    <xf numFmtId="0" fontId="3" fillId="0" borderId="5" xfId="2" applyFont="1" applyBorder="1"/>
    <xf numFmtId="0" fontId="3" fillId="0" borderId="6" xfId="2" applyFont="1" applyBorder="1"/>
    <xf numFmtId="0" fontId="4" fillId="4" borderId="1" xfId="2" applyFont="1" applyFill="1" applyBorder="1" applyAlignment="1">
      <alignment horizontal="center"/>
    </xf>
    <xf numFmtId="164" fontId="4" fillId="4" borderId="1" xfId="2" applyNumberFormat="1" applyFont="1" applyFill="1" applyBorder="1" applyAlignment="1">
      <alignment horizontal="center"/>
    </xf>
    <xf numFmtId="2" fontId="4" fillId="0" borderId="0" xfId="2" applyNumberFormat="1" applyFont="1" applyAlignment="1">
      <alignment horizontal="center"/>
    </xf>
    <xf numFmtId="0" fontId="4" fillId="0" borderId="0" xfId="2" applyFont="1" applyAlignment="1">
      <alignment wrapText="1"/>
    </xf>
    <xf numFmtId="0" fontId="3" fillId="0" borderId="0" xfId="1" applyFont="1"/>
    <xf numFmtId="0" fontId="4" fillId="0" borderId="0" xfId="1" applyFont="1" applyAlignment="1">
      <alignment vertical="center"/>
    </xf>
    <xf numFmtId="165" fontId="4" fillId="0" borderId="0" xfId="2" applyNumberFormat="1" applyFont="1" applyAlignment="1">
      <alignment horizontal="center"/>
    </xf>
    <xf numFmtId="0" fontId="9" fillId="0" borderId="0" xfId="2" applyFont="1"/>
    <xf numFmtId="0" fontId="4" fillId="0" borderId="7" xfId="2" applyFont="1" applyBorder="1"/>
    <xf numFmtId="0" fontId="4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0" fontId="11" fillId="6" borderId="0" xfId="0" applyFont="1" applyFill="1"/>
    <xf numFmtId="3" fontId="4" fillId="7" borderId="0" xfId="2" applyNumberFormat="1" applyFont="1" applyFill="1" applyAlignment="1">
      <alignment horizontal="center"/>
    </xf>
    <xf numFmtId="0" fontId="10" fillId="6" borderId="0" xfId="0" applyFont="1" applyFill="1"/>
    <xf numFmtId="2" fontId="4" fillId="5" borderId="2" xfId="2" applyNumberFormat="1" applyFont="1" applyFill="1" applyBorder="1" applyAlignment="1">
      <alignment horizontal="center"/>
    </xf>
    <xf numFmtId="2" fontId="4" fillId="0" borderId="2" xfId="2" applyNumberFormat="1" applyFont="1" applyBorder="1" applyAlignment="1">
      <alignment horizontal="center"/>
    </xf>
    <xf numFmtId="0" fontId="3" fillId="8" borderId="0" xfId="2" applyFont="1" applyFill="1" applyAlignment="1">
      <alignment horizontal="center"/>
    </xf>
    <xf numFmtId="0" fontId="3" fillId="8" borderId="0" xfId="2" applyFont="1" applyFill="1"/>
    <xf numFmtId="3" fontId="4" fillId="8" borderId="0" xfId="2" applyNumberFormat="1" applyFont="1" applyFill="1" applyAlignment="1">
      <alignment horizontal="center"/>
    </xf>
    <xf numFmtId="0" fontId="4" fillId="8" borderId="0" xfId="2" applyFont="1" applyFill="1" applyAlignment="1">
      <alignment horizontal="center"/>
    </xf>
    <xf numFmtId="0" fontId="8" fillId="8" borderId="11" xfId="2" applyFont="1" applyFill="1" applyBorder="1" applyAlignment="1">
      <alignment horizontal="center"/>
    </xf>
    <xf numFmtId="164" fontId="4" fillId="8" borderId="0" xfId="2" applyNumberFormat="1" applyFont="1" applyFill="1" applyAlignment="1">
      <alignment horizontal="center"/>
    </xf>
    <xf numFmtId="0" fontId="4" fillId="9" borderId="0" xfId="2" applyFont="1" applyFill="1"/>
    <xf numFmtId="164" fontId="4" fillId="9" borderId="0" xfId="2" applyNumberFormat="1" applyFont="1" applyFill="1" applyAlignment="1">
      <alignment horizontal="center"/>
    </xf>
    <xf numFmtId="0" fontId="2" fillId="0" borderId="0" xfId="2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4" fillId="0" borderId="0" xfId="2" applyFont="1" applyAlignment="1">
      <alignment horizontal="center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zoomScale="115" zoomScaleNormal="115" workbookViewId="0">
      <selection activeCell="A33" sqref="A33:A34"/>
    </sheetView>
  </sheetViews>
  <sheetFormatPr defaultColWidth="8.44140625" defaultRowHeight="13.8" x14ac:dyDescent="0.25"/>
  <cols>
    <col min="1" max="1" width="63.44140625" style="3" bestFit="1" customWidth="1"/>
    <col min="2" max="2" width="13.6640625" style="3" customWidth="1"/>
    <col min="3" max="3" width="11.21875" style="3" customWidth="1"/>
    <col min="4" max="16384" width="8.44140625" style="3"/>
  </cols>
  <sheetData>
    <row r="1" spans="1:4" ht="60" customHeight="1" x14ac:dyDescent="0.25">
      <c r="A1" s="60" t="s">
        <v>58</v>
      </c>
      <c r="B1" s="60"/>
      <c r="C1" s="60"/>
    </row>
    <row r="2" spans="1:4" ht="15.6" x14ac:dyDescent="0.3">
      <c r="A2" s="61"/>
      <c r="B2" s="61"/>
      <c r="C2" s="61"/>
    </row>
    <row r="3" spans="1:4" ht="14.7" customHeight="1" x14ac:dyDescent="0.25">
      <c r="A3" s="1" t="s">
        <v>59</v>
      </c>
      <c r="B3" s="2" t="s">
        <v>0</v>
      </c>
      <c r="C3" s="2" t="s">
        <v>1</v>
      </c>
    </row>
    <row r="4" spans="1:4" x14ac:dyDescent="0.25">
      <c r="A4" s="14"/>
      <c r="B4" s="15"/>
      <c r="C4" s="15"/>
    </row>
    <row r="5" spans="1:4" x14ac:dyDescent="0.25">
      <c r="A5" s="4" t="s">
        <v>26</v>
      </c>
      <c r="B5" s="35"/>
      <c r="C5" s="35"/>
    </row>
    <row r="6" spans="1:4" x14ac:dyDescent="0.25">
      <c r="A6" s="5" t="s">
        <v>30</v>
      </c>
      <c r="B6" s="6">
        <v>60</v>
      </c>
      <c r="C6" s="7" t="e">
        <f>Cena!B10</f>
        <v>#DIV/0!</v>
      </c>
    </row>
    <row r="7" spans="1:4" x14ac:dyDescent="0.25">
      <c r="A7" s="5" t="s">
        <v>2</v>
      </c>
      <c r="B7" s="6">
        <v>60</v>
      </c>
      <c r="C7" s="7" t="e">
        <f>Cena!B11</f>
        <v>#DIV/0!</v>
      </c>
    </row>
    <row r="8" spans="1:4" x14ac:dyDescent="0.25">
      <c r="A8" s="5" t="s">
        <v>3</v>
      </c>
      <c r="B8" s="6">
        <v>60</v>
      </c>
      <c r="C8" s="7" t="e">
        <f>Cena!B12</f>
        <v>#DIV/0!</v>
      </c>
    </row>
    <row r="9" spans="1:4" x14ac:dyDescent="0.25">
      <c r="B9" s="25"/>
      <c r="C9" s="27"/>
    </row>
    <row r="10" spans="1:4" x14ac:dyDescent="0.25">
      <c r="A10" s="4" t="s">
        <v>25</v>
      </c>
      <c r="B10" s="35"/>
      <c r="C10" s="36"/>
    </row>
    <row r="11" spans="1:4" x14ac:dyDescent="0.25">
      <c r="A11" s="5" t="s">
        <v>30</v>
      </c>
      <c r="B11" s="6">
        <v>30</v>
      </c>
      <c r="C11" s="7" t="e">
        <f>'Tech.specifikace '!F92</f>
        <v>#DIV/0!</v>
      </c>
    </row>
    <row r="12" spans="1:4" x14ac:dyDescent="0.25">
      <c r="A12" s="5" t="s">
        <v>2</v>
      </c>
      <c r="B12" s="6">
        <v>30</v>
      </c>
      <c r="C12" s="7" t="e">
        <f>'Tech.specifikace '!F93</f>
        <v>#DIV/0!</v>
      </c>
    </row>
    <row r="13" spans="1:4" x14ac:dyDescent="0.25">
      <c r="A13" s="5" t="s">
        <v>3</v>
      </c>
      <c r="B13" s="6">
        <v>30</v>
      </c>
      <c r="C13" s="7" t="e">
        <f>'Tech.specifikace '!F94</f>
        <v>#DIV/0!</v>
      </c>
    </row>
    <row r="14" spans="1:4" x14ac:dyDescent="0.25">
      <c r="A14" s="5"/>
      <c r="B14" s="6"/>
      <c r="C14" s="8"/>
    </row>
    <row r="15" spans="1:4" ht="14.4" thickBot="1" x14ac:dyDescent="0.3">
      <c r="A15" s="4" t="s">
        <v>32</v>
      </c>
      <c r="B15" s="35"/>
      <c r="C15" s="36"/>
    </row>
    <row r="16" spans="1:4" ht="14.4" thickTop="1" x14ac:dyDescent="0.25">
      <c r="A16" s="5" t="s">
        <v>30</v>
      </c>
      <c r="B16" s="6">
        <v>10</v>
      </c>
      <c r="C16" s="7" t="e">
        <f>'Záruční doba'!B15</f>
        <v>#DIV/0!</v>
      </c>
      <c r="D16" s="25"/>
    </row>
    <row r="17" spans="1:3" x14ac:dyDescent="0.25">
      <c r="A17" s="5" t="s">
        <v>2</v>
      </c>
      <c r="B17" s="6">
        <v>10</v>
      </c>
      <c r="C17" s="7" t="e">
        <f>'Záruční doba'!B16</f>
        <v>#DIV/0!</v>
      </c>
    </row>
    <row r="18" spans="1:3" x14ac:dyDescent="0.25">
      <c r="A18" s="5" t="s">
        <v>3</v>
      </c>
      <c r="B18" s="6">
        <v>10</v>
      </c>
      <c r="C18" s="7" t="e">
        <f>'Záruční doba'!B17</f>
        <v>#DIV/0!</v>
      </c>
    </row>
    <row r="19" spans="1:3" x14ac:dyDescent="0.25">
      <c r="C19" s="37"/>
    </row>
    <row r="20" spans="1:3" x14ac:dyDescent="0.25">
      <c r="A20" s="9" t="s">
        <v>4</v>
      </c>
      <c r="B20" s="10">
        <f>B6+B11+B16</f>
        <v>100</v>
      </c>
      <c r="C20" s="10" t="s">
        <v>1</v>
      </c>
    </row>
    <row r="21" spans="1:3" x14ac:dyDescent="0.25">
      <c r="A21" s="11" t="s">
        <v>30</v>
      </c>
      <c r="B21" s="12" t="s">
        <v>5</v>
      </c>
      <c r="C21" s="13" t="e">
        <f>C6+C11+C16</f>
        <v>#DIV/0!</v>
      </c>
    </row>
    <row r="22" spans="1:3" x14ac:dyDescent="0.25">
      <c r="A22" s="11" t="s">
        <v>2</v>
      </c>
      <c r="B22" s="12" t="s">
        <v>5</v>
      </c>
      <c r="C22" s="13" t="e">
        <f t="shared" ref="C22:C23" si="0">C7+C12+C17</f>
        <v>#DIV/0!</v>
      </c>
    </row>
    <row r="23" spans="1:3" x14ac:dyDescent="0.25">
      <c r="A23" s="11" t="s">
        <v>3</v>
      </c>
      <c r="B23" s="12" t="s">
        <v>5</v>
      </c>
      <c r="C23" s="13" t="e">
        <f t="shared" si="0"/>
        <v>#DIV/0!</v>
      </c>
    </row>
    <row r="24" spans="1:3" x14ac:dyDescent="0.25">
      <c r="B24" s="25"/>
      <c r="C24" s="25"/>
    </row>
    <row r="25" spans="1:3" x14ac:dyDescent="0.25">
      <c r="A25" s="44" t="s">
        <v>29</v>
      </c>
      <c r="B25" s="5"/>
      <c r="C25" s="5"/>
    </row>
    <row r="26" spans="1:3" x14ac:dyDescent="0.25">
      <c r="A26" s="45" t="s">
        <v>6</v>
      </c>
    </row>
    <row r="27" spans="1:3" x14ac:dyDescent="0.25">
      <c r="A27" s="46" t="s">
        <v>7</v>
      </c>
    </row>
    <row r="31" spans="1:3" x14ac:dyDescent="0.25">
      <c r="A31" s="38"/>
    </row>
  </sheetData>
  <sheetProtection selectLockedCells="1" selectUnlockedCells="1"/>
  <mergeCells count="2">
    <mergeCell ref="A1:C1"/>
    <mergeCell ref="A2:C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zoomScale="150" workbookViewId="0">
      <selection activeCell="A22" sqref="A22"/>
    </sheetView>
  </sheetViews>
  <sheetFormatPr defaultColWidth="8.44140625" defaultRowHeight="13.8" x14ac:dyDescent="0.25"/>
  <cols>
    <col min="1" max="1" width="35.44140625" style="3" customWidth="1"/>
    <col min="2" max="2" width="19.44140625" style="3" customWidth="1"/>
    <col min="3" max="3" width="6.77734375" style="3" customWidth="1"/>
    <col min="4" max="4" width="27.44140625" style="3" customWidth="1"/>
    <col min="5" max="5" width="8.44140625" style="3"/>
    <col min="6" max="6" width="11.44140625" style="3" customWidth="1"/>
    <col min="7" max="7" width="16.21875" style="3" customWidth="1"/>
    <col min="8" max="16384" width="8.44140625" style="3"/>
  </cols>
  <sheetData>
    <row r="1" spans="1:4" x14ac:dyDescent="0.25">
      <c r="A1" s="1" t="s">
        <v>26</v>
      </c>
      <c r="B1" s="1"/>
      <c r="C1" s="1"/>
      <c r="D1" s="1"/>
    </row>
    <row r="3" spans="1:4" x14ac:dyDescent="0.25">
      <c r="A3" s="14" t="s">
        <v>8</v>
      </c>
      <c r="B3" s="15" t="s">
        <v>9</v>
      </c>
      <c r="C3" s="14"/>
      <c r="D3" s="14"/>
    </row>
    <row r="4" spans="1:4" x14ac:dyDescent="0.25">
      <c r="A4" s="16" t="s">
        <v>10</v>
      </c>
      <c r="B4" s="50"/>
      <c r="C4" s="16"/>
      <c r="D4" s="17"/>
    </row>
    <row r="5" spans="1:4" x14ac:dyDescent="0.25">
      <c r="A5" s="5" t="s">
        <v>30</v>
      </c>
      <c r="B5" s="51"/>
      <c r="C5" s="19">
        <v>60</v>
      </c>
      <c r="D5" s="20" t="e">
        <f>(B4/B5)*C5</f>
        <v>#DIV/0!</v>
      </c>
    </row>
    <row r="6" spans="1:4" x14ac:dyDescent="0.25">
      <c r="A6" s="18" t="s">
        <v>2</v>
      </c>
      <c r="B6" s="19"/>
      <c r="C6" s="19">
        <v>60</v>
      </c>
      <c r="D6" s="20" t="e">
        <f>(B4/B6)*C6</f>
        <v>#DIV/0!</v>
      </c>
    </row>
    <row r="7" spans="1:4" x14ac:dyDescent="0.25">
      <c r="A7" s="18" t="s">
        <v>3</v>
      </c>
      <c r="B7" s="19"/>
      <c r="C7" s="19">
        <v>60</v>
      </c>
      <c r="D7" s="20" t="e">
        <f>(B4/B7)*C7</f>
        <v>#DIV/0!</v>
      </c>
    </row>
    <row r="8" spans="1:4" x14ac:dyDescent="0.25">
      <c r="A8" s="5"/>
      <c r="B8" s="25"/>
    </row>
    <row r="9" spans="1:4" x14ac:dyDescent="0.25">
      <c r="A9" s="14" t="s">
        <v>11</v>
      </c>
      <c r="B9" s="25"/>
    </row>
    <row r="10" spans="1:4" x14ac:dyDescent="0.25">
      <c r="A10" s="5" t="s">
        <v>30</v>
      </c>
      <c r="B10" s="21" t="e">
        <f>D5</f>
        <v>#DIV/0!</v>
      </c>
      <c r="D10" s="14"/>
    </row>
    <row r="11" spans="1:4" x14ac:dyDescent="0.25">
      <c r="A11" s="18" t="s">
        <v>2</v>
      </c>
      <c r="B11" s="21" t="e">
        <f>D6</f>
        <v>#DIV/0!</v>
      </c>
      <c r="D11" s="14"/>
    </row>
    <row r="12" spans="1:4" x14ac:dyDescent="0.25">
      <c r="A12" s="18" t="s">
        <v>3</v>
      </c>
      <c r="B12" s="21" t="e">
        <f>D7</f>
        <v>#DIV/0!</v>
      </c>
      <c r="D12" s="14"/>
    </row>
    <row r="13" spans="1:4" x14ac:dyDescent="0.25">
      <c r="B13" s="14"/>
      <c r="D13" s="14"/>
    </row>
    <row r="14" spans="1:4" x14ac:dyDescent="0.25">
      <c r="A14" s="18" t="s">
        <v>7</v>
      </c>
    </row>
    <row r="16" spans="1:4" x14ac:dyDescent="0.25">
      <c r="A16" s="22" t="s">
        <v>12</v>
      </c>
      <c r="B16" s="22"/>
      <c r="C16" s="22"/>
    </row>
    <row r="17" spans="1:3" x14ac:dyDescent="0.25">
      <c r="A17" s="42" t="s">
        <v>39</v>
      </c>
      <c r="B17" s="42"/>
      <c r="C17" s="42"/>
    </row>
    <row r="18" spans="1:3" x14ac:dyDescent="0.25">
      <c r="A18" s="42" t="s">
        <v>13</v>
      </c>
      <c r="B18" s="42"/>
      <c r="C18" s="42"/>
    </row>
    <row r="19" spans="1:3" x14ac:dyDescent="0.25">
      <c r="A19" s="42" t="s">
        <v>28</v>
      </c>
      <c r="B19" s="42"/>
      <c r="C19" s="42"/>
    </row>
    <row r="20" spans="1:3" x14ac:dyDescent="0.25">
      <c r="A20" s="5" t="s">
        <v>14</v>
      </c>
    </row>
    <row r="21" spans="1:3" x14ac:dyDescent="0.25">
      <c r="A21" s="32" t="s">
        <v>40</v>
      </c>
      <c r="B21" s="33"/>
      <c r="C21" s="34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4"/>
  <sheetViews>
    <sheetView tabSelected="1" topLeftCell="A57" zoomScale="130" zoomScaleNormal="130" workbookViewId="0">
      <selection activeCell="B67" sqref="B67"/>
    </sheetView>
  </sheetViews>
  <sheetFormatPr defaultColWidth="8.44140625" defaultRowHeight="13.8" x14ac:dyDescent="0.25"/>
  <cols>
    <col min="1" max="1" width="3" style="15" customWidth="1"/>
    <col min="2" max="2" width="90.44140625" style="3" bestFit="1" customWidth="1"/>
    <col min="3" max="3" width="14" style="3" customWidth="1"/>
    <col min="4" max="4" width="9" style="3" customWidth="1"/>
    <col min="5" max="5" width="10.44140625" style="3" customWidth="1"/>
    <col min="6" max="6" width="15.44140625" style="3" customWidth="1"/>
    <col min="7" max="16384" width="8.44140625" style="3"/>
  </cols>
  <sheetData>
    <row r="1" spans="1:13" x14ac:dyDescent="0.25">
      <c r="B1" s="1" t="s">
        <v>25</v>
      </c>
      <c r="C1" s="1"/>
      <c r="D1" s="1"/>
      <c r="E1" s="1"/>
      <c r="F1" s="29"/>
    </row>
    <row r="2" spans="1:13" x14ac:dyDescent="0.25">
      <c r="C2" s="15"/>
      <c r="D2" s="15"/>
    </row>
    <row r="3" spans="1:13" ht="14.4" thickBot="1" x14ac:dyDescent="0.3">
      <c r="B3" s="23" t="s">
        <v>15</v>
      </c>
      <c r="C3" s="23"/>
      <c r="D3" s="23"/>
      <c r="E3" s="23"/>
      <c r="F3" s="30"/>
      <c r="G3" s="15"/>
    </row>
    <row r="4" spans="1:13" ht="14.4" thickTop="1" x14ac:dyDescent="0.25">
      <c r="A4" s="62" t="s">
        <v>31</v>
      </c>
      <c r="B4" s="62"/>
      <c r="C4" s="62"/>
      <c r="D4" s="62"/>
      <c r="E4" s="62"/>
      <c r="F4" s="62"/>
    </row>
    <row r="5" spans="1:13" x14ac:dyDescent="0.25">
      <c r="B5" s="3" t="s">
        <v>16</v>
      </c>
      <c r="C5" s="26"/>
      <c r="D5" s="25"/>
      <c r="E5" s="25"/>
      <c r="F5" s="27"/>
    </row>
    <row r="6" spans="1:13" ht="14.4" thickBot="1" x14ac:dyDescent="0.3">
      <c r="A6" s="15">
        <v>1</v>
      </c>
      <c r="B6" s="49" t="s">
        <v>43</v>
      </c>
      <c r="C6" s="24" t="s">
        <v>17</v>
      </c>
      <c r="D6" s="24" t="s">
        <v>18</v>
      </c>
      <c r="E6" s="24" t="s">
        <v>0</v>
      </c>
      <c r="F6" s="24" t="s">
        <v>19</v>
      </c>
    </row>
    <row r="7" spans="1:13" x14ac:dyDescent="0.25">
      <c r="B7" s="14" t="s">
        <v>20</v>
      </c>
      <c r="C7" s="48"/>
      <c r="D7" s="25" t="s">
        <v>27</v>
      </c>
      <c r="E7" s="15"/>
      <c r="F7" s="15"/>
    </row>
    <row r="8" spans="1:13" x14ac:dyDescent="0.25">
      <c r="B8" s="5" t="s">
        <v>30</v>
      </c>
      <c r="C8" s="26"/>
      <c r="D8" s="25" t="s">
        <v>27</v>
      </c>
      <c r="E8" s="25">
        <v>2</v>
      </c>
      <c r="F8" s="27" t="e">
        <f>(C8/C7)*E8</f>
        <v>#DIV/0!</v>
      </c>
    </row>
    <row r="9" spans="1:13" x14ac:dyDescent="0.25">
      <c r="B9" s="3" t="s">
        <v>2</v>
      </c>
      <c r="C9" s="26"/>
      <c r="D9" s="25" t="s">
        <v>27</v>
      </c>
      <c r="E9" s="25">
        <v>2</v>
      </c>
      <c r="F9" s="27" t="e">
        <f>(C9/C7)*E9</f>
        <v>#DIV/0!</v>
      </c>
    </row>
    <row r="10" spans="1:13" x14ac:dyDescent="0.25">
      <c r="B10" s="3" t="s">
        <v>3</v>
      </c>
      <c r="C10" s="26"/>
      <c r="D10" s="25" t="s">
        <v>27</v>
      </c>
      <c r="E10" s="25">
        <v>2</v>
      </c>
      <c r="F10" s="27" t="e">
        <f>(C10/C7)*E10</f>
        <v>#DIV/0!</v>
      </c>
    </row>
    <row r="11" spans="1:13" x14ac:dyDescent="0.25">
      <c r="B11" s="3" t="s">
        <v>16</v>
      </c>
      <c r="C11" s="26"/>
      <c r="D11" s="25"/>
      <c r="E11" s="25"/>
      <c r="F11" s="27"/>
    </row>
    <row r="12" spans="1:13" ht="14.4" thickBot="1" x14ac:dyDescent="0.3">
      <c r="A12" s="15">
        <v>2</v>
      </c>
      <c r="B12" s="49" t="s">
        <v>44</v>
      </c>
      <c r="C12" s="24" t="s">
        <v>17</v>
      </c>
      <c r="D12" s="24" t="s">
        <v>18</v>
      </c>
      <c r="E12" s="24" t="s">
        <v>0</v>
      </c>
      <c r="F12" s="24" t="s">
        <v>19</v>
      </c>
      <c r="J12"/>
      <c r="K12"/>
      <c r="L12"/>
      <c r="M12"/>
    </row>
    <row r="13" spans="1:13" x14ac:dyDescent="0.25">
      <c r="B13" s="14" t="s">
        <v>20</v>
      </c>
      <c r="C13" s="48"/>
      <c r="D13" s="25" t="s">
        <v>27</v>
      </c>
      <c r="E13" s="15"/>
      <c r="F13" s="15"/>
      <c r="J13"/>
      <c r="K13"/>
      <c r="L13"/>
      <c r="M13"/>
    </row>
    <row r="14" spans="1:13" x14ac:dyDescent="0.25">
      <c r="B14" s="5" t="s">
        <v>30</v>
      </c>
      <c r="C14" s="26"/>
      <c r="D14" s="25" t="s">
        <v>27</v>
      </c>
      <c r="E14" s="25">
        <v>2</v>
      </c>
      <c r="F14" s="27" t="e">
        <f>(C14/C13)*E14</f>
        <v>#DIV/0!</v>
      </c>
      <c r="J14"/>
      <c r="K14"/>
      <c r="L14"/>
      <c r="M14"/>
    </row>
    <row r="15" spans="1:13" x14ac:dyDescent="0.25">
      <c r="B15" s="3" t="s">
        <v>2</v>
      </c>
      <c r="C15" s="26"/>
      <c r="D15" s="25" t="s">
        <v>27</v>
      </c>
      <c r="E15" s="25">
        <v>2</v>
      </c>
      <c r="F15" s="27" t="e">
        <f>(C15/C13)*E15</f>
        <v>#DIV/0!</v>
      </c>
      <c r="J15"/>
      <c r="K15"/>
      <c r="L15"/>
      <c r="M15"/>
    </row>
    <row r="16" spans="1:13" x14ac:dyDescent="0.25">
      <c r="B16" s="3" t="s">
        <v>3</v>
      </c>
      <c r="C16" s="26"/>
      <c r="D16" s="25" t="s">
        <v>27</v>
      </c>
      <c r="E16" s="25">
        <v>2</v>
      </c>
      <c r="F16" s="27" t="e">
        <f>(C16/C13)*E16</f>
        <v>#DIV/0!</v>
      </c>
      <c r="J16"/>
      <c r="K16"/>
      <c r="L16"/>
      <c r="M16"/>
    </row>
    <row r="17" spans="1:13" x14ac:dyDescent="0.25">
      <c r="B17" s="3" t="s">
        <v>16</v>
      </c>
      <c r="C17" s="26"/>
      <c r="D17" s="25"/>
      <c r="E17" s="25"/>
      <c r="F17" s="27"/>
      <c r="J17"/>
      <c r="K17"/>
      <c r="L17"/>
      <c r="M17"/>
    </row>
    <row r="18" spans="1:13" ht="14.4" thickBot="1" x14ac:dyDescent="0.3">
      <c r="A18" s="15">
        <v>3</v>
      </c>
      <c r="B18" s="49" t="s">
        <v>45</v>
      </c>
      <c r="C18" s="24" t="s">
        <v>17</v>
      </c>
      <c r="D18" s="24" t="s">
        <v>18</v>
      </c>
      <c r="E18" s="24" t="s">
        <v>0</v>
      </c>
      <c r="F18" s="24" t="s">
        <v>19</v>
      </c>
      <c r="J18"/>
      <c r="K18"/>
      <c r="L18"/>
      <c r="M18"/>
    </row>
    <row r="19" spans="1:13" x14ac:dyDescent="0.25">
      <c r="B19" s="14" t="s">
        <v>20</v>
      </c>
      <c r="C19" s="48"/>
      <c r="D19" s="25" t="s">
        <v>27</v>
      </c>
      <c r="E19" s="15"/>
      <c r="F19" s="15"/>
      <c r="J19"/>
      <c r="K19"/>
      <c r="L19"/>
      <c r="M19"/>
    </row>
    <row r="20" spans="1:13" x14ac:dyDescent="0.25">
      <c r="B20" s="5" t="s">
        <v>30</v>
      </c>
      <c r="C20" s="26"/>
      <c r="D20" s="25" t="s">
        <v>27</v>
      </c>
      <c r="E20" s="25">
        <v>2</v>
      </c>
      <c r="F20" s="27" t="e">
        <f>(C20/C19)*E20</f>
        <v>#DIV/0!</v>
      </c>
      <c r="J20"/>
      <c r="K20"/>
      <c r="L20"/>
      <c r="M20"/>
    </row>
    <row r="21" spans="1:13" x14ac:dyDescent="0.25">
      <c r="B21" s="3" t="s">
        <v>2</v>
      </c>
      <c r="C21" s="26"/>
      <c r="D21" s="25" t="s">
        <v>27</v>
      </c>
      <c r="E21" s="25">
        <v>2</v>
      </c>
      <c r="F21" s="27" t="e">
        <f>(C21/C19)*E21</f>
        <v>#DIV/0!</v>
      </c>
      <c r="J21"/>
      <c r="K21"/>
      <c r="L21"/>
      <c r="M21"/>
    </row>
    <row r="22" spans="1:13" x14ac:dyDescent="0.25">
      <c r="B22" s="3" t="s">
        <v>3</v>
      </c>
      <c r="C22" s="26"/>
      <c r="D22" s="25" t="s">
        <v>27</v>
      </c>
      <c r="E22" s="25">
        <v>2</v>
      </c>
      <c r="F22" s="27" t="e">
        <f>(C22/C19)*E22</f>
        <v>#DIV/0!</v>
      </c>
      <c r="J22"/>
      <c r="K22"/>
      <c r="L22"/>
      <c r="M22"/>
    </row>
    <row r="23" spans="1:13" x14ac:dyDescent="0.25">
      <c r="B23" s="3" t="s">
        <v>16</v>
      </c>
      <c r="C23" s="26"/>
      <c r="D23" s="25"/>
      <c r="E23" s="25"/>
      <c r="F23" s="27"/>
      <c r="J23"/>
      <c r="K23"/>
      <c r="L23"/>
      <c r="M23"/>
    </row>
    <row r="24" spans="1:13" ht="14.4" thickBot="1" x14ac:dyDescent="0.3">
      <c r="A24" s="15">
        <v>4</v>
      </c>
      <c r="B24" s="49" t="s">
        <v>61</v>
      </c>
      <c r="C24" s="24" t="s">
        <v>17</v>
      </c>
      <c r="D24" s="24" t="s">
        <v>18</v>
      </c>
      <c r="E24" s="24" t="s">
        <v>0</v>
      </c>
      <c r="F24" s="24" t="s">
        <v>19</v>
      </c>
      <c r="J24"/>
      <c r="K24"/>
      <c r="L24"/>
      <c r="M24"/>
    </row>
    <row r="25" spans="1:13" x14ac:dyDescent="0.25">
      <c r="B25" s="14" t="s">
        <v>20</v>
      </c>
      <c r="C25" s="48"/>
      <c r="D25" s="25" t="s">
        <v>64</v>
      </c>
      <c r="E25" s="15"/>
      <c r="F25" s="15"/>
      <c r="J25"/>
      <c r="K25"/>
      <c r="L25"/>
      <c r="M25"/>
    </row>
    <row r="26" spans="1:13" x14ac:dyDescent="0.25">
      <c r="B26" s="5" t="s">
        <v>30</v>
      </c>
      <c r="C26" s="26"/>
      <c r="D26" s="25" t="s">
        <v>64</v>
      </c>
      <c r="E26" s="25">
        <v>2</v>
      </c>
      <c r="F26" s="27" t="e">
        <f>(C26/C25)*E26</f>
        <v>#DIV/0!</v>
      </c>
      <c r="J26"/>
      <c r="K26"/>
      <c r="L26"/>
      <c r="M26"/>
    </row>
    <row r="27" spans="1:13" x14ac:dyDescent="0.25">
      <c r="B27" s="3" t="s">
        <v>2</v>
      </c>
      <c r="C27" s="26"/>
      <c r="D27" s="25" t="s">
        <v>64</v>
      </c>
      <c r="E27" s="25">
        <v>2</v>
      </c>
      <c r="F27" s="27" t="e">
        <f>(C27/C25)*E27</f>
        <v>#DIV/0!</v>
      </c>
      <c r="J27"/>
      <c r="K27"/>
      <c r="L27"/>
      <c r="M27"/>
    </row>
    <row r="28" spans="1:13" x14ac:dyDescent="0.25">
      <c r="B28" s="3" t="s">
        <v>3</v>
      </c>
      <c r="C28" s="26"/>
      <c r="D28" s="25" t="s">
        <v>64</v>
      </c>
      <c r="E28" s="25">
        <v>2</v>
      </c>
      <c r="F28" s="27" t="e">
        <f>(C28/C25)*E28</f>
        <v>#DIV/0!</v>
      </c>
      <c r="J28"/>
      <c r="K28"/>
      <c r="L28"/>
      <c r="M28"/>
    </row>
    <row r="29" spans="1:13" x14ac:dyDescent="0.25">
      <c r="B29" s="3" t="s">
        <v>14</v>
      </c>
      <c r="C29" s="26"/>
      <c r="D29" s="25"/>
      <c r="E29" s="25"/>
      <c r="F29" s="27"/>
      <c r="J29"/>
      <c r="K29"/>
      <c r="L29"/>
      <c r="M29"/>
    </row>
    <row r="30" spans="1:13" ht="14.4" thickBot="1" x14ac:dyDescent="0.3">
      <c r="A30" s="15">
        <v>5</v>
      </c>
      <c r="B30" s="49" t="s">
        <v>62</v>
      </c>
      <c r="C30" s="24" t="s">
        <v>17</v>
      </c>
      <c r="D30" s="24" t="s">
        <v>18</v>
      </c>
      <c r="E30" s="24" t="s">
        <v>0</v>
      </c>
      <c r="F30" s="24" t="s">
        <v>19</v>
      </c>
      <c r="J30"/>
      <c r="K30"/>
      <c r="L30"/>
      <c r="M30"/>
    </row>
    <row r="31" spans="1:13" x14ac:dyDescent="0.25">
      <c r="B31" s="14" t="s">
        <v>20</v>
      </c>
      <c r="C31" s="48"/>
      <c r="D31" s="25" t="s">
        <v>63</v>
      </c>
      <c r="E31" s="15"/>
      <c r="F31" s="15"/>
      <c r="J31"/>
      <c r="K31"/>
      <c r="L31"/>
      <c r="M31"/>
    </row>
    <row r="32" spans="1:13" x14ac:dyDescent="0.25">
      <c r="B32" s="5" t="s">
        <v>30</v>
      </c>
      <c r="C32" s="26"/>
      <c r="D32" s="25" t="s">
        <v>63</v>
      </c>
      <c r="E32" s="25">
        <v>2</v>
      </c>
      <c r="F32" s="59" t="e">
        <f>(C31/C32)*E32</f>
        <v>#DIV/0!</v>
      </c>
      <c r="J32"/>
      <c r="K32"/>
      <c r="L32"/>
      <c r="M32"/>
    </row>
    <row r="33" spans="1:13" x14ac:dyDescent="0.25">
      <c r="B33" s="3" t="s">
        <v>2</v>
      </c>
      <c r="C33" s="26"/>
      <c r="D33" s="25" t="s">
        <v>63</v>
      </c>
      <c r="E33" s="25">
        <v>2</v>
      </c>
      <c r="F33" s="59" t="e">
        <f>(C31/C33)*E33</f>
        <v>#DIV/0!</v>
      </c>
      <c r="J33"/>
      <c r="K33"/>
      <c r="L33"/>
      <c r="M33"/>
    </row>
    <row r="34" spans="1:13" x14ac:dyDescent="0.25">
      <c r="B34" s="3" t="s">
        <v>3</v>
      </c>
      <c r="C34" s="26"/>
      <c r="D34" s="25" t="s">
        <v>63</v>
      </c>
      <c r="E34" s="25">
        <v>2</v>
      </c>
      <c r="F34" s="59" t="e">
        <f>(C31/C34)*E34</f>
        <v>#DIV/0!</v>
      </c>
      <c r="J34"/>
      <c r="K34"/>
      <c r="L34"/>
      <c r="M34"/>
    </row>
    <row r="35" spans="1:13" x14ac:dyDescent="0.25">
      <c r="B35" s="3" t="s">
        <v>16</v>
      </c>
      <c r="C35" s="25"/>
      <c r="D35" s="25"/>
      <c r="E35" s="25"/>
      <c r="F35" s="25"/>
      <c r="J35"/>
      <c r="K35"/>
      <c r="L35"/>
      <c r="M35"/>
    </row>
    <row r="36" spans="1:13" ht="14.4" thickBot="1" x14ac:dyDescent="0.3">
      <c r="A36" s="15">
        <v>6</v>
      </c>
      <c r="B36" s="49" t="s">
        <v>65</v>
      </c>
      <c r="C36" s="24" t="s">
        <v>17</v>
      </c>
      <c r="D36" s="24" t="s">
        <v>18</v>
      </c>
      <c r="E36" s="24" t="s">
        <v>0</v>
      </c>
      <c r="F36" s="24" t="s">
        <v>19</v>
      </c>
      <c r="J36"/>
      <c r="K36"/>
      <c r="L36"/>
      <c r="M36"/>
    </row>
    <row r="37" spans="1:13" x14ac:dyDescent="0.25">
      <c r="B37" s="14" t="s">
        <v>20</v>
      </c>
      <c r="C37" s="48"/>
      <c r="D37" s="25" t="s">
        <v>51</v>
      </c>
      <c r="E37" s="15"/>
      <c r="F37" s="15"/>
      <c r="J37"/>
      <c r="K37"/>
      <c r="L37"/>
      <c r="M37"/>
    </row>
    <row r="38" spans="1:13" x14ac:dyDescent="0.25">
      <c r="B38" s="5" t="s">
        <v>30</v>
      </c>
      <c r="C38" s="26"/>
      <c r="D38" s="25" t="s">
        <v>51</v>
      </c>
      <c r="E38" s="25">
        <v>2</v>
      </c>
      <c r="F38" s="27" t="e">
        <f>(C38/C37)*E38</f>
        <v>#DIV/0!</v>
      </c>
      <c r="J38"/>
      <c r="K38"/>
      <c r="L38"/>
      <c r="M38"/>
    </row>
    <row r="39" spans="1:13" x14ac:dyDescent="0.25">
      <c r="B39" s="3" t="s">
        <v>2</v>
      </c>
      <c r="C39" s="26"/>
      <c r="D39" s="25" t="s">
        <v>51</v>
      </c>
      <c r="E39" s="25">
        <v>2</v>
      </c>
      <c r="F39" s="27" t="e">
        <f>(C39/C37)*E39</f>
        <v>#DIV/0!</v>
      </c>
      <c r="J39"/>
      <c r="K39"/>
      <c r="L39"/>
      <c r="M39"/>
    </row>
    <row r="40" spans="1:13" x14ac:dyDescent="0.25">
      <c r="B40" s="3" t="s">
        <v>3</v>
      </c>
      <c r="C40" s="26"/>
      <c r="D40" s="25" t="s">
        <v>51</v>
      </c>
      <c r="E40" s="25">
        <v>2</v>
      </c>
      <c r="F40" s="27" t="e">
        <f>(C40/C37)*E40</f>
        <v>#DIV/0!</v>
      </c>
      <c r="J40"/>
      <c r="K40"/>
      <c r="L40"/>
      <c r="M40"/>
    </row>
    <row r="41" spans="1:13" x14ac:dyDescent="0.25">
      <c r="B41" s="3" t="s">
        <v>16</v>
      </c>
      <c r="C41" s="26"/>
      <c r="D41" s="25"/>
      <c r="E41" s="25"/>
      <c r="F41" s="27"/>
      <c r="J41"/>
      <c r="K41"/>
      <c r="L41"/>
      <c r="M41"/>
    </row>
    <row r="42" spans="1:13" ht="14.4" thickBot="1" x14ac:dyDescent="0.3">
      <c r="A42" s="15">
        <v>7</v>
      </c>
      <c r="B42" s="49" t="s">
        <v>66</v>
      </c>
      <c r="C42" s="24" t="s">
        <v>17</v>
      </c>
      <c r="D42" s="24" t="s">
        <v>18</v>
      </c>
      <c r="E42" s="24" t="s">
        <v>0</v>
      </c>
      <c r="F42" s="24" t="s">
        <v>19</v>
      </c>
      <c r="J42"/>
      <c r="K42"/>
      <c r="L42"/>
      <c r="M42"/>
    </row>
    <row r="43" spans="1:13" x14ac:dyDescent="0.25">
      <c r="B43" s="14" t="s">
        <v>20</v>
      </c>
      <c r="C43" s="48"/>
      <c r="D43" s="25" t="s">
        <v>38</v>
      </c>
      <c r="E43" s="15"/>
      <c r="F43" s="15"/>
      <c r="J43"/>
      <c r="K43"/>
      <c r="L43"/>
      <c r="M43"/>
    </row>
    <row r="44" spans="1:13" x14ac:dyDescent="0.25">
      <c r="B44" s="5" t="s">
        <v>30</v>
      </c>
      <c r="C44" s="26"/>
      <c r="D44" s="25" t="s">
        <v>38</v>
      </c>
      <c r="E44" s="25">
        <v>3</v>
      </c>
      <c r="F44" s="27" t="e">
        <f>(C44/C43)*E44</f>
        <v>#DIV/0!</v>
      </c>
      <c r="J44"/>
      <c r="K44"/>
      <c r="L44"/>
      <c r="M44"/>
    </row>
    <row r="45" spans="1:13" x14ac:dyDescent="0.25">
      <c r="B45" s="3" t="s">
        <v>2</v>
      </c>
      <c r="C45" s="26"/>
      <c r="D45" s="25" t="s">
        <v>38</v>
      </c>
      <c r="E45" s="25">
        <v>3</v>
      </c>
      <c r="F45" s="27" t="e">
        <f>(C45/C43)*E45</f>
        <v>#DIV/0!</v>
      </c>
      <c r="J45"/>
      <c r="K45"/>
      <c r="L45"/>
      <c r="M45"/>
    </row>
    <row r="46" spans="1:13" x14ac:dyDescent="0.25">
      <c r="B46" s="3" t="s">
        <v>3</v>
      </c>
      <c r="C46" s="26"/>
      <c r="D46" s="25" t="s">
        <v>38</v>
      </c>
      <c r="E46" s="25">
        <v>3</v>
      </c>
      <c r="F46" s="27" t="e">
        <f>(C46/C43)*E46</f>
        <v>#DIV/0!</v>
      </c>
      <c r="J46"/>
      <c r="K46"/>
      <c r="L46"/>
      <c r="M46"/>
    </row>
    <row r="47" spans="1:13" x14ac:dyDescent="0.25">
      <c r="B47" s="3" t="s">
        <v>16</v>
      </c>
      <c r="C47" s="26"/>
      <c r="D47" s="25"/>
      <c r="E47" s="25"/>
      <c r="F47" s="27"/>
      <c r="J47"/>
      <c r="K47"/>
      <c r="L47"/>
      <c r="M47"/>
    </row>
    <row r="48" spans="1:13" ht="14.4" thickBot="1" x14ac:dyDescent="0.3">
      <c r="A48" s="15">
        <v>8</v>
      </c>
      <c r="B48" s="49" t="s">
        <v>60</v>
      </c>
      <c r="C48" s="24" t="s">
        <v>17</v>
      </c>
      <c r="D48" s="24" t="s">
        <v>18</v>
      </c>
      <c r="E48" s="24" t="s">
        <v>0</v>
      </c>
      <c r="F48" s="24" t="s">
        <v>19</v>
      </c>
      <c r="J48"/>
      <c r="K48"/>
      <c r="L48"/>
      <c r="M48"/>
    </row>
    <row r="49" spans="1:13" x14ac:dyDescent="0.25">
      <c r="B49" s="14" t="s">
        <v>20</v>
      </c>
      <c r="C49" s="48"/>
      <c r="D49" s="25" t="s">
        <v>52</v>
      </c>
      <c r="E49" s="15"/>
      <c r="F49" s="15"/>
      <c r="J49"/>
      <c r="K49"/>
      <c r="L49"/>
      <c r="M49"/>
    </row>
    <row r="50" spans="1:13" x14ac:dyDescent="0.25">
      <c r="B50" s="5" t="s">
        <v>30</v>
      </c>
      <c r="C50" s="26"/>
      <c r="D50" s="25" t="s">
        <v>52</v>
      </c>
      <c r="E50" s="25">
        <v>3</v>
      </c>
      <c r="F50" s="27" t="e">
        <f>(C50/C49)*E50</f>
        <v>#DIV/0!</v>
      </c>
      <c r="J50"/>
      <c r="K50"/>
      <c r="L50"/>
      <c r="M50"/>
    </row>
    <row r="51" spans="1:13" x14ac:dyDescent="0.25">
      <c r="B51" s="3" t="s">
        <v>2</v>
      </c>
      <c r="C51" s="26"/>
      <c r="D51" s="25" t="s">
        <v>52</v>
      </c>
      <c r="E51" s="25">
        <v>3</v>
      </c>
      <c r="F51" s="27" t="e">
        <f>(C51/C49)*E51</f>
        <v>#DIV/0!</v>
      </c>
      <c r="J51"/>
      <c r="K51"/>
      <c r="L51"/>
      <c r="M51"/>
    </row>
    <row r="52" spans="1:13" x14ac:dyDescent="0.25">
      <c r="B52" s="3" t="s">
        <v>3</v>
      </c>
      <c r="C52" s="26"/>
      <c r="D52" s="25" t="s">
        <v>52</v>
      </c>
      <c r="E52" s="25">
        <v>3</v>
      </c>
      <c r="F52" s="27" t="e">
        <f>(C52/C49)*E52</f>
        <v>#DIV/0!</v>
      </c>
      <c r="J52"/>
      <c r="K52"/>
      <c r="L52"/>
      <c r="M52"/>
    </row>
    <row r="53" spans="1:13" x14ac:dyDescent="0.25">
      <c r="B53" s="3" t="s">
        <v>16</v>
      </c>
      <c r="C53" s="26"/>
      <c r="D53" s="25"/>
      <c r="E53" s="25"/>
      <c r="F53" s="27"/>
      <c r="J53"/>
      <c r="K53"/>
      <c r="L53"/>
      <c r="M53"/>
    </row>
    <row r="54" spans="1:13" ht="14.4" thickBot="1" x14ac:dyDescent="0.3">
      <c r="A54" s="15">
        <v>9</v>
      </c>
      <c r="B54" s="49" t="s">
        <v>46</v>
      </c>
      <c r="C54" s="24" t="s">
        <v>17</v>
      </c>
      <c r="D54" s="24" t="s">
        <v>18</v>
      </c>
      <c r="E54" s="24" t="s">
        <v>0</v>
      </c>
      <c r="F54" s="24" t="s">
        <v>19</v>
      </c>
      <c r="J54"/>
      <c r="K54"/>
      <c r="L54"/>
      <c r="M54"/>
    </row>
    <row r="55" spans="1:13" x14ac:dyDescent="0.25">
      <c r="B55" s="14" t="s">
        <v>20</v>
      </c>
      <c r="C55" s="48"/>
      <c r="D55" s="25" t="s">
        <v>53</v>
      </c>
      <c r="E55" s="15"/>
      <c r="F55" s="15"/>
      <c r="J55"/>
      <c r="K55"/>
      <c r="L55"/>
      <c r="M55"/>
    </row>
    <row r="56" spans="1:13" x14ac:dyDescent="0.25">
      <c r="B56" s="5" t="s">
        <v>30</v>
      </c>
      <c r="C56" s="26"/>
      <c r="D56" s="25" t="s">
        <v>53</v>
      </c>
      <c r="E56" s="25">
        <v>2</v>
      </c>
      <c r="F56" s="27" t="e">
        <f>(C56/C55)*E56</f>
        <v>#DIV/0!</v>
      </c>
      <c r="J56"/>
      <c r="K56"/>
      <c r="L56"/>
      <c r="M56"/>
    </row>
    <row r="57" spans="1:13" x14ac:dyDescent="0.25">
      <c r="B57" s="3" t="s">
        <v>2</v>
      </c>
      <c r="C57" s="26"/>
      <c r="D57" s="25" t="s">
        <v>53</v>
      </c>
      <c r="E57" s="25">
        <v>2</v>
      </c>
      <c r="F57" s="27" t="e">
        <f>(C57/C55)*E57</f>
        <v>#DIV/0!</v>
      </c>
      <c r="J57"/>
      <c r="K57"/>
      <c r="L57"/>
      <c r="M57"/>
    </row>
    <row r="58" spans="1:13" x14ac:dyDescent="0.25">
      <c r="B58" s="3" t="s">
        <v>3</v>
      </c>
      <c r="C58" s="26"/>
      <c r="D58" s="25" t="s">
        <v>53</v>
      </c>
      <c r="E58" s="25">
        <v>2</v>
      </c>
      <c r="F58" s="27" t="e">
        <f>(C58/C55)*E58</f>
        <v>#DIV/0!</v>
      </c>
      <c r="J58"/>
      <c r="K58"/>
      <c r="L58"/>
      <c r="M58"/>
    </row>
    <row r="59" spans="1:13" x14ac:dyDescent="0.25">
      <c r="B59" s="3" t="s">
        <v>16</v>
      </c>
      <c r="C59" s="26"/>
      <c r="D59" s="25"/>
      <c r="E59" s="25"/>
      <c r="F59" s="27"/>
      <c r="J59"/>
      <c r="K59"/>
      <c r="L59"/>
      <c r="M59"/>
    </row>
    <row r="60" spans="1:13" ht="14.4" thickBot="1" x14ac:dyDescent="0.3">
      <c r="A60" s="15">
        <v>10</v>
      </c>
      <c r="B60" s="49" t="s">
        <v>47</v>
      </c>
      <c r="C60" s="24" t="s">
        <v>17</v>
      </c>
      <c r="D60" s="24" t="s">
        <v>18</v>
      </c>
      <c r="E60" s="24" t="s">
        <v>0</v>
      </c>
      <c r="F60" s="24" t="s">
        <v>19</v>
      </c>
      <c r="J60"/>
      <c r="K60"/>
      <c r="L60"/>
      <c r="M60"/>
    </row>
    <row r="61" spans="1:13" x14ac:dyDescent="0.25">
      <c r="B61" s="14" t="s">
        <v>20</v>
      </c>
      <c r="C61" s="48"/>
      <c r="D61" s="25" t="s">
        <v>54</v>
      </c>
      <c r="E61" s="15"/>
      <c r="F61" s="15"/>
      <c r="J61"/>
      <c r="K61"/>
      <c r="L61"/>
      <c r="M61"/>
    </row>
    <row r="62" spans="1:13" x14ac:dyDescent="0.25">
      <c r="B62" s="5" t="s">
        <v>30</v>
      </c>
      <c r="C62" s="26"/>
      <c r="D62" s="25" t="s">
        <v>54</v>
      </c>
      <c r="E62" s="25">
        <v>2</v>
      </c>
      <c r="F62" s="27" t="e">
        <f>(C62/C61)*E62</f>
        <v>#DIV/0!</v>
      </c>
      <c r="J62"/>
      <c r="K62"/>
      <c r="L62"/>
      <c r="M62"/>
    </row>
    <row r="63" spans="1:13" x14ac:dyDescent="0.25">
      <c r="B63" s="3" t="s">
        <v>2</v>
      </c>
      <c r="C63" s="26"/>
      <c r="D63" s="25" t="s">
        <v>54</v>
      </c>
      <c r="E63" s="25">
        <v>2</v>
      </c>
      <c r="F63" s="27" t="e">
        <f>(C63/C61)*E63</f>
        <v>#DIV/0!</v>
      </c>
      <c r="J63"/>
      <c r="K63"/>
      <c r="L63"/>
      <c r="M63"/>
    </row>
    <row r="64" spans="1:13" x14ac:dyDescent="0.25">
      <c r="B64" s="3" t="s">
        <v>3</v>
      </c>
      <c r="C64" s="26"/>
      <c r="D64" s="25" t="s">
        <v>54</v>
      </c>
      <c r="E64" s="25">
        <v>2</v>
      </c>
      <c r="F64" s="27" t="e">
        <f>(C64/C61)*E64</f>
        <v>#DIV/0!</v>
      </c>
      <c r="J64"/>
      <c r="K64"/>
      <c r="L64"/>
      <c r="M64"/>
    </row>
    <row r="65" spans="1:13" x14ac:dyDescent="0.25">
      <c r="B65" s="3" t="s">
        <v>16</v>
      </c>
      <c r="C65" s="15"/>
      <c r="D65" s="15"/>
      <c r="E65" s="15"/>
      <c r="F65" s="25"/>
      <c r="J65"/>
      <c r="K65"/>
      <c r="L65"/>
      <c r="M65"/>
    </row>
    <row r="66" spans="1:13" ht="14.4" thickBot="1" x14ac:dyDescent="0.3">
      <c r="A66" s="15">
        <v>11</v>
      </c>
      <c r="B66" s="47" t="s">
        <v>67</v>
      </c>
      <c r="C66" s="24" t="s">
        <v>17</v>
      </c>
      <c r="D66" s="24" t="s">
        <v>18</v>
      </c>
      <c r="E66" s="24" t="s">
        <v>0</v>
      </c>
      <c r="F66" s="24" t="s">
        <v>19</v>
      </c>
      <c r="J66"/>
      <c r="K66"/>
      <c r="L66"/>
      <c r="M66"/>
    </row>
    <row r="67" spans="1:13" x14ac:dyDescent="0.25">
      <c r="B67" s="14" t="s">
        <v>20</v>
      </c>
      <c r="C67" s="48"/>
      <c r="D67" s="25" t="s">
        <v>27</v>
      </c>
      <c r="E67" s="25"/>
      <c r="J67"/>
      <c r="K67"/>
      <c r="L67"/>
      <c r="M67"/>
    </row>
    <row r="68" spans="1:13" x14ac:dyDescent="0.25">
      <c r="B68" s="5" t="s">
        <v>30</v>
      </c>
      <c r="C68" s="26"/>
      <c r="D68" s="25" t="s">
        <v>27</v>
      </c>
      <c r="E68" s="25">
        <v>2</v>
      </c>
      <c r="F68" s="27" t="e">
        <f>(C68/C67)*E68</f>
        <v>#DIV/0!</v>
      </c>
      <c r="J68"/>
      <c r="K68"/>
      <c r="L68"/>
      <c r="M68"/>
    </row>
    <row r="69" spans="1:13" x14ac:dyDescent="0.25">
      <c r="B69" s="3" t="s">
        <v>2</v>
      </c>
      <c r="C69" s="26"/>
      <c r="D69" s="25" t="s">
        <v>27</v>
      </c>
      <c r="E69" s="25">
        <v>2</v>
      </c>
      <c r="F69" s="27" t="e">
        <f>(C69/C67)*E69</f>
        <v>#DIV/0!</v>
      </c>
    </row>
    <row r="70" spans="1:13" x14ac:dyDescent="0.25">
      <c r="B70" s="3" t="s">
        <v>3</v>
      </c>
      <c r="C70" s="26"/>
      <c r="D70" s="25" t="s">
        <v>27</v>
      </c>
      <c r="E70" s="25">
        <v>2</v>
      </c>
      <c r="F70" s="27" t="e">
        <f>(C70/C67)*E70</f>
        <v>#DIV/0!</v>
      </c>
    </row>
    <row r="71" spans="1:13" x14ac:dyDescent="0.25">
      <c r="B71" s="3" t="s">
        <v>16</v>
      </c>
      <c r="C71" s="15"/>
      <c r="D71" s="15"/>
      <c r="E71" s="15"/>
      <c r="F71" s="25"/>
    </row>
    <row r="72" spans="1:13" ht="14.4" thickBot="1" x14ac:dyDescent="0.3">
      <c r="A72" s="15">
        <v>12</v>
      </c>
      <c r="B72" s="47" t="s">
        <v>48</v>
      </c>
      <c r="C72" s="24" t="s">
        <v>17</v>
      </c>
      <c r="D72" s="24" t="s">
        <v>18</v>
      </c>
      <c r="E72" s="24" t="s">
        <v>0</v>
      </c>
      <c r="F72" s="24" t="s">
        <v>19</v>
      </c>
    </row>
    <row r="73" spans="1:13" x14ac:dyDescent="0.25">
      <c r="B73" s="14" t="s">
        <v>20</v>
      </c>
      <c r="C73" s="48"/>
      <c r="D73" s="25" t="s">
        <v>37</v>
      </c>
      <c r="E73" s="25"/>
    </row>
    <row r="74" spans="1:13" x14ac:dyDescent="0.25">
      <c r="B74" s="5" t="s">
        <v>30</v>
      </c>
      <c r="C74" s="26"/>
      <c r="D74" s="25" t="s">
        <v>37</v>
      </c>
      <c r="E74" s="25">
        <v>2</v>
      </c>
      <c r="F74" s="27" t="e">
        <f>(C74/C73)*E74</f>
        <v>#DIV/0!</v>
      </c>
    </row>
    <row r="75" spans="1:13" x14ac:dyDescent="0.25">
      <c r="B75" s="3" t="s">
        <v>2</v>
      </c>
      <c r="C75" s="26"/>
      <c r="D75" s="25" t="s">
        <v>37</v>
      </c>
      <c r="E75" s="25">
        <v>2</v>
      </c>
      <c r="F75" s="27" t="e">
        <f>(C75/C73)*E75</f>
        <v>#DIV/0!</v>
      </c>
    </row>
    <row r="76" spans="1:13" x14ac:dyDescent="0.25">
      <c r="B76" s="3" t="s">
        <v>3</v>
      </c>
      <c r="C76" s="26"/>
      <c r="D76" s="25" t="s">
        <v>37</v>
      </c>
      <c r="E76" s="25">
        <v>2</v>
      </c>
      <c r="F76" s="27" t="e">
        <f>(C76/C73)*E76</f>
        <v>#DIV/0!</v>
      </c>
    </row>
    <row r="77" spans="1:13" x14ac:dyDescent="0.25">
      <c r="B77" s="58" t="s">
        <v>14</v>
      </c>
      <c r="C77" s="26"/>
      <c r="D77" s="25"/>
      <c r="E77" s="25"/>
      <c r="F77" s="27"/>
    </row>
    <row r="78" spans="1:13" ht="14.4" thickBot="1" x14ac:dyDescent="0.3">
      <c r="A78" s="15">
        <v>13</v>
      </c>
      <c r="B78" s="49" t="s">
        <v>49</v>
      </c>
      <c r="C78" s="24" t="s">
        <v>17</v>
      </c>
      <c r="D78" s="24" t="s">
        <v>18</v>
      </c>
      <c r="E78" s="24" t="s">
        <v>0</v>
      </c>
      <c r="F78" s="24" t="s">
        <v>19</v>
      </c>
    </row>
    <row r="79" spans="1:13" x14ac:dyDescent="0.25">
      <c r="B79" s="14" t="s">
        <v>20</v>
      </c>
      <c r="C79" s="48"/>
      <c r="D79" s="25" t="s">
        <v>55</v>
      </c>
      <c r="E79" s="15"/>
      <c r="F79" s="15"/>
    </row>
    <row r="80" spans="1:13" x14ac:dyDescent="0.25">
      <c r="B80" s="5" t="s">
        <v>30</v>
      </c>
      <c r="C80" s="26"/>
      <c r="D80" s="25" t="s">
        <v>55</v>
      </c>
      <c r="E80" s="25">
        <v>2</v>
      </c>
      <c r="F80" s="27" t="e">
        <f>(C79/C80)*E80</f>
        <v>#DIV/0!</v>
      </c>
    </row>
    <row r="81" spans="1:6" x14ac:dyDescent="0.25">
      <c r="B81" s="3" t="s">
        <v>2</v>
      </c>
      <c r="C81" s="26"/>
      <c r="D81" s="25" t="s">
        <v>55</v>
      </c>
      <c r="E81" s="25">
        <v>2</v>
      </c>
      <c r="F81" s="27" t="e">
        <f>(C79/C81)*E81</f>
        <v>#DIV/0!</v>
      </c>
    </row>
    <row r="82" spans="1:6" x14ac:dyDescent="0.25">
      <c r="B82" s="3" t="s">
        <v>3</v>
      </c>
      <c r="C82" s="26"/>
      <c r="D82" s="25" t="s">
        <v>55</v>
      </c>
      <c r="E82" s="25">
        <v>2</v>
      </c>
      <c r="F82" s="27" t="e">
        <f>(C79/C82)*E82</f>
        <v>#DIV/0!</v>
      </c>
    </row>
    <row r="83" spans="1:6" x14ac:dyDescent="0.25">
      <c r="B83" s="58" t="s">
        <v>14</v>
      </c>
      <c r="C83" s="41"/>
      <c r="D83" s="25"/>
      <c r="E83" s="25"/>
      <c r="F83" s="27"/>
    </row>
    <row r="84" spans="1:6" ht="14.4" thickBot="1" x14ac:dyDescent="0.3">
      <c r="A84" s="15">
        <v>14</v>
      </c>
      <c r="B84" s="49" t="s">
        <v>50</v>
      </c>
      <c r="C84" s="24" t="s">
        <v>17</v>
      </c>
      <c r="D84" s="24" t="s">
        <v>18</v>
      </c>
      <c r="E84" s="24" t="s">
        <v>0</v>
      </c>
      <c r="F84" s="24" t="s">
        <v>19</v>
      </c>
    </row>
    <row r="85" spans="1:6" x14ac:dyDescent="0.25">
      <c r="B85" s="14" t="s">
        <v>20</v>
      </c>
      <c r="C85" s="48"/>
      <c r="D85" s="25" t="s">
        <v>56</v>
      </c>
      <c r="E85" s="15"/>
      <c r="F85" s="15"/>
    </row>
    <row r="86" spans="1:6" x14ac:dyDescent="0.25">
      <c r="B86" s="5" t="s">
        <v>30</v>
      </c>
      <c r="C86" s="26"/>
      <c r="D86" s="25" t="s">
        <v>56</v>
      </c>
      <c r="E86" s="25">
        <v>2</v>
      </c>
      <c r="F86" s="27" t="e">
        <f>(C85/C86)*E86</f>
        <v>#DIV/0!</v>
      </c>
    </row>
    <row r="87" spans="1:6" x14ac:dyDescent="0.25">
      <c r="B87" s="3" t="s">
        <v>2</v>
      </c>
      <c r="C87" s="26"/>
      <c r="D87" s="25" t="s">
        <v>56</v>
      </c>
      <c r="E87" s="25">
        <v>2</v>
      </c>
      <c r="F87" s="27" t="e">
        <f>(C85/C87)*E87</f>
        <v>#DIV/0!</v>
      </c>
    </row>
    <row r="88" spans="1:6" x14ac:dyDescent="0.25">
      <c r="B88" s="3" t="s">
        <v>3</v>
      </c>
      <c r="C88" s="26"/>
      <c r="D88" s="25" t="s">
        <v>56</v>
      </c>
      <c r="E88" s="25">
        <v>2</v>
      </c>
      <c r="F88" s="27" t="e">
        <f>(C85/C88)*E88</f>
        <v>#DIV/0!</v>
      </c>
    </row>
    <row r="89" spans="1:6" ht="14.4" thickBot="1" x14ac:dyDescent="0.3">
      <c r="C89" s="26"/>
      <c r="D89" s="25"/>
      <c r="E89" s="25"/>
      <c r="F89" s="27"/>
    </row>
    <row r="90" spans="1:6" ht="14.4" thickBot="1" x14ac:dyDescent="0.3">
      <c r="A90" s="52"/>
      <c r="B90" s="53" t="s">
        <v>11</v>
      </c>
      <c r="C90" s="54"/>
      <c r="D90" s="55"/>
      <c r="E90" s="56">
        <f>E68+E74+E80+E38+E20 +E14+E86+E44+E8+E62+E56+E50+E32+E26</f>
        <v>30</v>
      </c>
      <c r="F90" s="57"/>
    </row>
    <row r="91" spans="1:6" x14ac:dyDescent="0.25">
      <c r="B91" s="14"/>
      <c r="C91" s="27"/>
      <c r="D91" s="25"/>
      <c r="E91" s="25"/>
      <c r="F91" s="25"/>
    </row>
    <row r="92" spans="1:6" x14ac:dyDescent="0.25">
      <c r="B92" s="5" t="s">
        <v>30</v>
      </c>
      <c r="C92" s="27"/>
      <c r="D92" s="25"/>
      <c r="E92" s="25"/>
      <c r="F92" s="27" t="e">
        <f>F68+F74+F80+F38+F14+F86+F20+F8+#REF!+#REF!+#REF!+F44</f>
        <v>#DIV/0!</v>
      </c>
    </row>
    <row r="93" spans="1:6" x14ac:dyDescent="0.25">
      <c r="B93" s="3" t="s">
        <v>2</v>
      </c>
      <c r="C93" s="27"/>
      <c r="D93" s="25"/>
      <c r="E93" s="25"/>
      <c r="F93" s="27" t="e">
        <f>F69+F75+F81+F39+F15+F87+F21+#REF!+#REF!+#REF!+F45</f>
        <v>#DIV/0!</v>
      </c>
    </row>
    <row r="94" spans="1:6" x14ac:dyDescent="0.25">
      <c r="B94" s="3" t="s">
        <v>3</v>
      </c>
      <c r="C94" s="27"/>
      <c r="D94" s="25"/>
      <c r="E94" s="25"/>
      <c r="F94" s="27" t="e">
        <f>+F70+F76+F82+F40+F16+F88+F22+#REF!+#REF!+#REF!+F46</f>
        <v>#DIV/0!</v>
      </c>
    </row>
    <row r="95" spans="1:6" x14ac:dyDescent="0.25">
      <c r="C95" s="28"/>
      <c r="D95" s="28"/>
      <c r="E95" s="25"/>
      <c r="F95" s="27"/>
    </row>
    <row r="96" spans="1:6" x14ac:dyDescent="0.25">
      <c r="B96" s="43" t="s">
        <v>7</v>
      </c>
    </row>
    <row r="98" spans="2:6" x14ac:dyDescent="0.25">
      <c r="B98" s="39" t="s">
        <v>12</v>
      </c>
      <c r="C98" s="31"/>
      <c r="D98" s="31"/>
      <c r="E98" s="31"/>
      <c r="F98" s="31"/>
    </row>
    <row r="99" spans="2:6" x14ac:dyDescent="0.25">
      <c r="B99" s="40" t="s">
        <v>21</v>
      </c>
      <c r="C99" s="31"/>
      <c r="D99" s="31"/>
      <c r="E99" s="31"/>
      <c r="F99" s="31"/>
    </row>
    <row r="100" spans="2:6" x14ac:dyDescent="0.25">
      <c r="B100" s="40" t="s">
        <v>57</v>
      </c>
      <c r="C100" s="31"/>
      <c r="D100" s="31"/>
      <c r="E100" s="31"/>
      <c r="F100" s="31"/>
    </row>
    <row r="101" spans="2:6" x14ac:dyDescent="0.25">
      <c r="B101" s="40" t="s">
        <v>22</v>
      </c>
      <c r="C101" s="31"/>
      <c r="D101" s="31"/>
      <c r="E101" s="31"/>
      <c r="F101" s="31"/>
    </row>
    <row r="102" spans="2:6" x14ac:dyDescent="0.25">
      <c r="B102" s="40" t="s">
        <v>23</v>
      </c>
      <c r="C102" s="31"/>
      <c r="D102" s="31"/>
      <c r="E102" s="31"/>
      <c r="F102" s="31"/>
    </row>
    <row r="103" spans="2:6" x14ac:dyDescent="0.25">
      <c r="B103" s="40" t="s">
        <v>24</v>
      </c>
      <c r="C103" s="31"/>
      <c r="D103" s="31"/>
      <c r="E103" s="31"/>
      <c r="F103" s="31"/>
    </row>
    <row r="104" spans="2:6" x14ac:dyDescent="0.25">
      <c r="B104" s="31" t="s">
        <v>28</v>
      </c>
    </row>
  </sheetData>
  <sheetProtection selectLockedCells="1" selectUnlockedCells="1"/>
  <mergeCells count="1">
    <mergeCell ref="A4:F4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6"/>
  <sheetViews>
    <sheetView zoomScale="150" workbookViewId="0">
      <selection activeCell="A27" sqref="A27"/>
    </sheetView>
  </sheetViews>
  <sheetFormatPr defaultColWidth="8.44140625" defaultRowHeight="13.8" x14ac:dyDescent="0.25"/>
  <cols>
    <col min="1" max="1" width="35.44140625" style="3" customWidth="1"/>
    <col min="2" max="2" width="19.44140625" style="3" customWidth="1"/>
    <col min="3" max="3" width="6.77734375" style="3" customWidth="1"/>
    <col min="4" max="4" width="27.44140625" style="3" customWidth="1"/>
    <col min="5" max="5" width="8.44140625" style="3"/>
    <col min="6" max="6" width="11.44140625" style="3" customWidth="1"/>
    <col min="7" max="7" width="16.21875" style="3" customWidth="1"/>
    <col min="8" max="16384" width="8.44140625" style="3"/>
  </cols>
  <sheetData>
    <row r="1" spans="1:4" ht="14.4" thickBot="1" x14ac:dyDescent="0.3">
      <c r="A1" s="1" t="s">
        <v>35</v>
      </c>
      <c r="B1" s="1"/>
      <c r="C1" s="1"/>
      <c r="D1" s="1"/>
    </row>
    <row r="3" spans="1:4" x14ac:dyDescent="0.25">
      <c r="A3" s="14" t="s">
        <v>36</v>
      </c>
      <c r="B3" s="15" t="s">
        <v>34</v>
      </c>
      <c r="C3" s="14"/>
      <c r="D3" s="14"/>
    </row>
    <row r="4" spans="1:4" x14ac:dyDescent="0.25">
      <c r="A4" s="16" t="s">
        <v>33</v>
      </c>
      <c r="B4" s="50"/>
      <c r="C4" s="16"/>
      <c r="D4" s="17"/>
    </row>
    <row r="5" spans="1:4" x14ac:dyDescent="0.25">
      <c r="A5" s="5" t="s">
        <v>30</v>
      </c>
      <c r="B5" s="51"/>
      <c r="C5" s="19">
        <v>10</v>
      </c>
      <c r="D5" s="20" t="e">
        <f>(B4/B5)*C5</f>
        <v>#DIV/0!</v>
      </c>
    </row>
    <row r="6" spans="1:4" x14ac:dyDescent="0.25">
      <c r="A6" s="18" t="s">
        <v>2</v>
      </c>
      <c r="B6" s="19"/>
      <c r="C6" s="19">
        <v>10</v>
      </c>
      <c r="D6" s="20" t="e">
        <f>(B4/B6)*C6</f>
        <v>#DIV/0!</v>
      </c>
    </row>
    <row r="7" spans="1:4" x14ac:dyDescent="0.25">
      <c r="A7" s="18" t="s">
        <v>3</v>
      </c>
      <c r="B7" s="19"/>
      <c r="C7" s="19">
        <v>10</v>
      </c>
      <c r="D7" s="20" t="e">
        <f>(B4/B7)*C7</f>
        <v>#DIV/0!</v>
      </c>
    </row>
    <row r="8" spans="1:4" x14ac:dyDescent="0.25">
      <c r="A8" s="18"/>
      <c r="B8" s="15"/>
      <c r="C8" s="19"/>
      <c r="D8" s="20"/>
    </row>
    <row r="9" spans="1:4" x14ac:dyDescent="0.25">
      <c r="A9" s="16"/>
      <c r="B9" s="50"/>
      <c r="C9" s="16"/>
      <c r="D9" s="17"/>
    </row>
    <row r="10" spans="1:4" x14ac:dyDescent="0.25">
      <c r="A10" s="5"/>
      <c r="B10" s="51"/>
      <c r="C10" s="19"/>
      <c r="D10" s="20"/>
    </row>
    <row r="11" spans="1:4" x14ac:dyDescent="0.25">
      <c r="A11" s="18"/>
      <c r="B11" s="19"/>
      <c r="C11" s="19"/>
      <c r="D11" s="20"/>
    </row>
    <row r="12" spans="1:4" x14ac:dyDescent="0.25">
      <c r="A12" s="18"/>
      <c r="B12" s="19"/>
      <c r="C12" s="19"/>
      <c r="D12" s="20"/>
    </row>
    <row r="13" spans="1:4" x14ac:dyDescent="0.25">
      <c r="A13" s="5"/>
      <c r="B13" s="25"/>
    </row>
    <row r="14" spans="1:4" x14ac:dyDescent="0.25">
      <c r="A14" s="14" t="s">
        <v>11</v>
      </c>
      <c r="B14" s="25"/>
    </row>
    <row r="15" spans="1:4" x14ac:dyDescent="0.25">
      <c r="A15" s="5" t="s">
        <v>30</v>
      </c>
      <c r="B15" s="21" t="e">
        <f>D5</f>
        <v>#DIV/0!</v>
      </c>
      <c r="D15" s="14"/>
    </row>
    <row r="16" spans="1:4" x14ac:dyDescent="0.25">
      <c r="A16" s="18" t="s">
        <v>2</v>
      </c>
      <c r="B16" s="21" t="e">
        <f>D6</f>
        <v>#DIV/0!</v>
      </c>
      <c r="D16" s="14"/>
    </row>
    <row r="17" spans="1:4" x14ac:dyDescent="0.25">
      <c r="A17" s="18" t="s">
        <v>3</v>
      </c>
      <c r="B17" s="21" t="e">
        <f>D7</f>
        <v>#DIV/0!</v>
      </c>
      <c r="D17" s="14"/>
    </row>
    <row r="18" spans="1:4" x14ac:dyDescent="0.25">
      <c r="B18" s="14"/>
      <c r="D18" s="14"/>
    </row>
    <row r="19" spans="1:4" x14ac:dyDescent="0.25">
      <c r="A19" s="18" t="s">
        <v>7</v>
      </c>
    </row>
    <row r="21" spans="1:4" x14ac:dyDescent="0.25">
      <c r="A21" s="22" t="s">
        <v>12</v>
      </c>
      <c r="B21" s="22"/>
      <c r="C21" s="22"/>
    </row>
    <row r="22" spans="1:4" x14ac:dyDescent="0.25">
      <c r="A22" s="42" t="s">
        <v>41</v>
      </c>
      <c r="B22" s="42"/>
      <c r="C22" s="42"/>
    </row>
    <row r="23" spans="1:4" x14ac:dyDescent="0.25">
      <c r="A23" s="42" t="s">
        <v>13</v>
      </c>
      <c r="B23" s="42"/>
      <c r="C23" s="42"/>
    </row>
    <row r="24" spans="1:4" x14ac:dyDescent="0.25">
      <c r="A24" s="42" t="s">
        <v>28</v>
      </c>
      <c r="B24" s="42"/>
      <c r="C24" s="42"/>
    </row>
    <row r="25" spans="1:4" x14ac:dyDescent="0.25">
      <c r="A25" s="5" t="s">
        <v>16</v>
      </c>
    </row>
    <row r="26" spans="1:4" x14ac:dyDescent="0.25">
      <c r="A26" s="32" t="s">
        <v>42</v>
      </c>
      <c r="B26" s="33"/>
      <c r="C26" s="34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Hodnoceni</vt:lpstr>
      <vt:lpstr>Cena</vt:lpstr>
      <vt:lpstr>Tech.specifikace </vt:lpstr>
      <vt:lpstr>Záruční doba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Dobsik</dc:creator>
  <cp:lastModifiedBy>Petra Dobšíkova</cp:lastModifiedBy>
  <dcterms:created xsi:type="dcterms:W3CDTF">2018-03-14T22:59:30Z</dcterms:created>
  <dcterms:modified xsi:type="dcterms:W3CDTF">2025-07-23T10:28:30Z</dcterms:modified>
</cp:coreProperties>
</file>