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ak\Documents\SHT\VŘ\světla SHT\projekt. dokumentace\"/>
    </mc:Choice>
  </mc:AlternateContent>
  <xr:revisionPtr revIDLastSave="0" documentId="13_ncr:1_{1CC92040-9C6F-4497-80DB-A3EBB6120851}" xr6:coauthVersionLast="47" xr6:coauthVersionMax="47" xr10:uidLastSave="{00000000-0000-0000-0000-000000000000}"/>
  <bookViews>
    <workbookView xWindow="-120" yWindow="-120" windowWidth="19440" windowHeight="15000" xr2:uid="{3B3C04A3-F0F7-4E30-99D4-1373DF805CC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1" l="1"/>
  <c r="F95" i="1"/>
  <c r="H94" i="1"/>
  <c r="F94" i="1"/>
  <c r="H93" i="1"/>
  <c r="H96" i="1" s="1"/>
  <c r="H16" i="1" s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F96" i="1" s="1"/>
  <c r="E16" i="1" s="1"/>
  <c r="H76" i="1"/>
  <c r="F76" i="1"/>
  <c r="H75" i="1"/>
  <c r="F75" i="1"/>
  <c r="H74" i="1"/>
  <c r="F74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H69" i="1" s="1"/>
  <c r="F59" i="1"/>
  <c r="H58" i="1"/>
  <c r="F58" i="1"/>
  <c r="H57" i="1"/>
  <c r="F57" i="1"/>
  <c r="F69" i="1" s="1"/>
  <c r="E15" i="1" s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H54" i="1" s="1"/>
  <c r="H14" i="1" s="1"/>
  <c r="H17" i="1" s="1"/>
  <c r="E23" i="1" s="1"/>
  <c r="F47" i="1"/>
  <c r="F54" i="1" s="1"/>
  <c r="E14" i="1" s="1"/>
  <c r="H46" i="1"/>
  <c r="F46" i="1"/>
  <c r="F27" i="1"/>
  <c r="E17" i="1" l="1"/>
  <c r="E21" i="1" s="1"/>
  <c r="H22" i="1"/>
  <c r="H23" i="1"/>
  <c r="H24" i="1" l="1"/>
  <c r="F21" i="1"/>
  <c r="F20" i="1"/>
  <c r="F24" i="1" s="1"/>
  <c r="F28" i="1" s="1"/>
  <c r="E26" i="1" l="1"/>
  <c r="H26" i="1" s="1"/>
  <c r="H28" i="1" s="1"/>
  <c r="H30" i="1" s="1"/>
</calcChain>
</file>

<file path=xl/sharedStrings.xml><?xml version="1.0" encoding="utf-8"?>
<sst xmlns="http://schemas.openxmlformats.org/spreadsheetml/2006/main" count="164" uniqueCount="98">
  <si>
    <t>Cenová rekapitulace</t>
  </si>
  <si>
    <t xml:space="preserve">Osvětlení sportovní haly Třebeš – Hradec Králové </t>
  </si>
  <si>
    <t xml:space="preserve">Zařízení silnoproudé elektrotechniky </t>
  </si>
  <si>
    <t>Přípr.  práce spojené s demontáží a novou montáží osvětl.</t>
  </si>
  <si>
    <t xml:space="preserve">Demont. elinstal. / kabely, osvětlení, přístr. náplň rozvad./ </t>
  </si>
  <si>
    <t xml:space="preserve">Elektroinstalace osvětlení </t>
  </si>
  <si>
    <t>Součet</t>
  </si>
  <si>
    <t>Montáž</t>
  </si>
  <si>
    <t>PPV</t>
  </si>
  <si>
    <t>%</t>
  </si>
  <si>
    <t>Nosný materiál</t>
  </si>
  <si>
    <t>Podružný materiál</t>
  </si>
  <si>
    <t>Celkem</t>
  </si>
  <si>
    <t xml:space="preserve">Zařízení staveniště </t>
  </si>
  <si>
    <t>Výchozí revize</t>
  </si>
  <si>
    <t>hod</t>
  </si>
  <si>
    <t>ZRN celkem bez DPH</t>
  </si>
  <si>
    <t>č.pol</t>
  </si>
  <si>
    <t>Název materiálu</t>
  </si>
  <si>
    <t>jedn.</t>
  </si>
  <si>
    <t>množství</t>
  </si>
  <si>
    <t>montáž</t>
  </si>
  <si>
    <t>nosný materiál</t>
  </si>
  <si>
    <t>Rozpočet</t>
  </si>
  <si>
    <t>21-M</t>
  </si>
  <si>
    <t>SPCM</t>
  </si>
  <si>
    <t>Svítidla jsou uvažována vč. světelných zdrojů</t>
  </si>
  <si>
    <r>
      <t>Přípr. práce spojené s demont.a novou mont.  osvětl. Plocha krytí podlahy je uvažována na 1/2. Bude posouvána dle potř. /</t>
    </r>
    <r>
      <rPr>
        <sz val="14"/>
        <rFont val="Arial CE"/>
        <family val="2"/>
        <charset val="238"/>
      </rPr>
      <t xml:space="preserve"> </t>
    </r>
  </si>
  <si>
    <t xml:space="preserve">Geotextilie 0,5kg/m2 pro ochranu palubovky </t>
  </si>
  <si>
    <t>m2</t>
  </si>
  <si>
    <t>OSB desky tl. 25 mm, pokládka na geotextilii</t>
  </si>
  <si>
    <t xml:space="preserve">Plošina nůžková do 10m, pronájem </t>
  </si>
  <si>
    <t xml:space="preserve">den </t>
  </si>
  <si>
    <t xml:space="preserve">Přemisťování krytiny podlahy v průbehu montáže </t>
  </si>
  <si>
    <t xml:space="preserve">Odstranění OSB krytiny z podlahy  </t>
  </si>
  <si>
    <t xml:space="preserve">Odstranění geotextilie  z podlahy </t>
  </si>
  <si>
    <t xml:space="preserve">Zpřístupnění  prostoru nad kazetovým stropem </t>
  </si>
  <si>
    <t>m</t>
  </si>
  <si>
    <t>Opětovné návrácení kazetového stropu do původního stavu</t>
  </si>
  <si>
    <t xml:space="preserve">Přípravné práce celkem </t>
  </si>
  <si>
    <t>Odkrýtí a zpřístupnění stáv. kabel.  žlabu</t>
  </si>
  <si>
    <t xml:space="preserve">Uzavření kabelového žlabu </t>
  </si>
  <si>
    <t xml:space="preserve">Demontáž svítidel 2x58W vč. odpojení </t>
  </si>
  <si>
    <t>ks</t>
  </si>
  <si>
    <t xml:space="preserve">Demontáž kabelu 4x1,5 mm2  </t>
  </si>
  <si>
    <t xml:space="preserve">Demontáž kabelu 4x2,5 mm2  </t>
  </si>
  <si>
    <t xml:space="preserve">Demontáž kabelu  5x2,5mm2 </t>
  </si>
  <si>
    <t>Demontáž kabelu 7x2,5mm2</t>
  </si>
  <si>
    <t xml:space="preserve">Demontáž kabelu  19x1,5mm2 </t>
  </si>
  <si>
    <t>Demont. 47ks relé, 39 ks tlač, 21ks jističů vč. propoj.  V RS1</t>
  </si>
  <si>
    <t xml:space="preserve">hod </t>
  </si>
  <si>
    <t>Demont . 39 ks tlačítek v rozvaděči ROR</t>
  </si>
  <si>
    <t xml:space="preserve"> hod </t>
  </si>
  <si>
    <t>Demont . 39 ks tlačítek v rozvaděči ROH</t>
  </si>
  <si>
    <t xml:space="preserve">Demontáž čidel PIR </t>
  </si>
  <si>
    <t xml:space="preserve">Demontáž elektrolinstalace celkem </t>
  </si>
  <si>
    <t xml:space="preserve">Ověření stávajícího stavu s realizační dokumentací </t>
  </si>
  <si>
    <t xml:space="preserve">Vestavba přístroj. náplně do rozvaděče RS1 /specifikace viz níže/ </t>
  </si>
  <si>
    <t xml:space="preserve">Vestavba přístroj. náplně do rozvaděče ROR /specifikace viz níže/ </t>
  </si>
  <si>
    <t xml:space="preserve">Vestavba přístroj. náplně do rozvaděče ROH /specifikace viz níže/ </t>
  </si>
  <si>
    <t>Silový kabel 1-CXKH R  0 2x1,5mm2</t>
  </si>
  <si>
    <t>Silový kabel 1-CXKH R  J 3x1,5mm2</t>
  </si>
  <si>
    <t>Silový kabel 1-CXKH R  J 5x1,5mm2</t>
  </si>
  <si>
    <t>Silový kabel 1-CXKH R  J 7x2,5mm2</t>
  </si>
  <si>
    <t>Ukončení kabelu do 5x1,5mm2</t>
  </si>
  <si>
    <t>Ukončení kabelu do 7x2,5mm2</t>
  </si>
  <si>
    <t xml:space="preserve">ks </t>
  </si>
  <si>
    <t>Krabicová rozvodka  IP66-5P</t>
  </si>
  <si>
    <t>Svorka lámací 4mm2</t>
  </si>
  <si>
    <t>díl</t>
  </si>
  <si>
    <t xml:space="preserve">Lišta elektroinstalační LHD40x20 HF </t>
  </si>
  <si>
    <t>Kabelový 6lab 100x120</t>
  </si>
  <si>
    <t>A Svítidlo LED stmívatelné DALI 182W, 840, IP65</t>
  </si>
  <si>
    <t>C Svítidlo LED stmívatelné DALI 61W, 840, IP65</t>
  </si>
  <si>
    <t>N1- LED  svítidlo nouzové AXNU/6W přisazené , 4000K</t>
  </si>
  <si>
    <t xml:space="preserve">N2 – LED svítidlo nouzové ET_/1W- exit vč. piktogramu </t>
  </si>
  <si>
    <t xml:space="preserve">Programování světelných režimů </t>
  </si>
  <si>
    <t xml:space="preserve">Funkční zkoušky </t>
  </si>
  <si>
    <t xml:space="preserve">Zaškolení obsluhy  </t>
  </si>
  <si>
    <t>Likvidace svítidel</t>
  </si>
  <si>
    <t xml:space="preserve">Elektroinstalace osvětlení celkem </t>
  </si>
  <si>
    <t xml:space="preserve">Specifikace rozvaděčů 1.NP </t>
  </si>
  <si>
    <t xml:space="preserve">Rozvaděč RS1- vest. přístrojové náplně </t>
  </si>
  <si>
    <t xml:space="preserve">Syst. Řízení osv. Dali profi 4 kanály řídící jedn. . </t>
  </si>
  <si>
    <t xml:space="preserve">Spřahovač pro tlač DALI -4 plovoucí moduly . </t>
  </si>
  <si>
    <t>Jistič 4B/1</t>
  </si>
  <si>
    <t>Jistič 6B/1</t>
  </si>
  <si>
    <t>Jistič 16C/3</t>
  </si>
  <si>
    <t xml:space="preserve">Tlačítkový ovladač 1/0na DIN  lištu </t>
  </si>
  <si>
    <t>Svorka 6mm2 na DIN lištu</t>
  </si>
  <si>
    <t xml:space="preserve">Rozvaděč RS1 celkem </t>
  </si>
  <si>
    <t xml:space="preserve">Rozvaděč ROR </t>
  </si>
  <si>
    <t xml:space="preserve">Tlačítkový ovladač 1/0 na DIN  lištu </t>
  </si>
  <si>
    <t xml:space="preserve">Svorka 6mm2 na DIN lištu </t>
  </si>
  <si>
    <t xml:space="preserve">Rozvaděč ROH </t>
  </si>
  <si>
    <t xml:space="preserve">Příloha č. 1: Technická specifikace k veřejné zakázce malého rozsahu </t>
  </si>
  <si>
    <t>Uchazeč vyplní pouze žlutá pole !!</t>
  </si>
  <si>
    <t>Výměna osvětlení v prostoru palubovky a hlediště sportovní haly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</si>
</sst>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u/>
      <sz val="16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2" fillId="2" borderId="0" xfId="0" applyFont="1" applyFill="1"/>
    <xf numFmtId="164" fontId="2" fillId="3" borderId="1" xfId="0" applyNumberFormat="1" applyFont="1" applyFill="1" applyBorder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3" borderId="2" xfId="0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164" fontId="1" fillId="0" borderId="2" xfId="0" applyNumberFormat="1" applyFont="1" applyBorder="1"/>
    <xf numFmtId="0" fontId="2" fillId="3" borderId="2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9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688C-50E2-4371-82DC-E0DFDC794DDF}">
  <sheetPr>
    <pageSetUpPr fitToPage="1"/>
  </sheetPr>
  <dimension ref="A3:I121"/>
  <sheetViews>
    <sheetView tabSelected="1" zoomScale="80" zoomScaleNormal="80" workbookViewId="0">
      <selection activeCell="B19" sqref="B19"/>
    </sheetView>
  </sheetViews>
  <sheetFormatPr defaultRowHeight="18" x14ac:dyDescent="0.25"/>
  <cols>
    <col min="1" max="1" width="7.7109375" style="3" bestFit="1" customWidth="1"/>
    <col min="2" max="2" width="77.85546875" style="3" customWidth="1"/>
    <col min="3" max="3" width="8" style="3" bestFit="1" customWidth="1"/>
    <col min="4" max="4" width="13.42578125" style="3" bestFit="1" customWidth="1"/>
    <col min="5" max="6" width="14.7109375" style="3" bestFit="1" customWidth="1"/>
    <col min="7" max="7" width="11.42578125" style="3" bestFit="1" customWidth="1"/>
    <col min="8" max="8" width="16.28515625" style="3" bestFit="1" customWidth="1"/>
    <col min="9" max="9" width="16.5703125" style="3" customWidth="1"/>
    <col min="10" max="256" width="9.140625" style="3"/>
    <col min="257" max="257" width="7.7109375" style="3" bestFit="1" customWidth="1"/>
    <col min="258" max="258" width="77.85546875" style="3" customWidth="1"/>
    <col min="259" max="259" width="8" style="3" bestFit="1" customWidth="1"/>
    <col min="260" max="260" width="13.42578125" style="3" bestFit="1" customWidth="1"/>
    <col min="261" max="262" width="14.7109375" style="3" bestFit="1" customWidth="1"/>
    <col min="263" max="263" width="11.42578125" style="3" bestFit="1" customWidth="1"/>
    <col min="264" max="264" width="16.28515625" style="3" bestFit="1" customWidth="1"/>
    <col min="265" max="265" width="16.5703125" style="3" customWidth="1"/>
    <col min="266" max="512" width="9.140625" style="3"/>
    <col min="513" max="513" width="7.7109375" style="3" bestFit="1" customWidth="1"/>
    <col min="514" max="514" width="77.85546875" style="3" customWidth="1"/>
    <col min="515" max="515" width="8" style="3" bestFit="1" customWidth="1"/>
    <col min="516" max="516" width="13.42578125" style="3" bestFit="1" customWidth="1"/>
    <col min="517" max="518" width="14.7109375" style="3" bestFit="1" customWidth="1"/>
    <col min="519" max="519" width="11.42578125" style="3" bestFit="1" customWidth="1"/>
    <col min="520" max="520" width="16.28515625" style="3" bestFit="1" customWidth="1"/>
    <col min="521" max="521" width="16.5703125" style="3" customWidth="1"/>
    <col min="522" max="768" width="9.140625" style="3"/>
    <col min="769" max="769" width="7.7109375" style="3" bestFit="1" customWidth="1"/>
    <col min="770" max="770" width="77.85546875" style="3" customWidth="1"/>
    <col min="771" max="771" width="8" style="3" bestFit="1" customWidth="1"/>
    <col min="772" max="772" width="13.42578125" style="3" bestFit="1" customWidth="1"/>
    <col min="773" max="774" width="14.7109375" style="3" bestFit="1" customWidth="1"/>
    <col min="775" max="775" width="11.42578125" style="3" bestFit="1" customWidth="1"/>
    <col min="776" max="776" width="16.28515625" style="3" bestFit="1" customWidth="1"/>
    <col min="777" max="777" width="16.5703125" style="3" customWidth="1"/>
    <col min="778" max="1024" width="9.140625" style="3"/>
    <col min="1025" max="1025" width="7.7109375" style="3" bestFit="1" customWidth="1"/>
    <col min="1026" max="1026" width="77.85546875" style="3" customWidth="1"/>
    <col min="1027" max="1027" width="8" style="3" bestFit="1" customWidth="1"/>
    <col min="1028" max="1028" width="13.42578125" style="3" bestFit="1" customWidth="1"/>
    <col min="1029" max="1030" width="14.7109375" style="3" bestFit="1" customWidth="1"/>
    <col min="1031" max="1031" width="11.42578125" style="3" bestFit="1" customWidth="1"/>
    <col min="1032" max="1032" width="16.28515625" style="3" bestFit="1" customWidth="1"/>
    <col min="1033" max="1033" width="16.5703125" style="3" customWidth="1"/>
    <col min="1034" max="1280" width="9.140625" style="3"/>
    <col min="1281" max="1281" width="7.7109375" style="3" bestFit="1" customWidth="1"/>
    <col min="1282" max="1282" width="77.85546875" style="3" customWidth="1"/>
    <col min="1283" max="1283" width="8" style="3" bestFit="1" customWidth="1"/>
    <col min="1284" max="1284" width="13.42578125" style="3" bestFit="1" customWidth="1"/>
    <col min="1285" max="1286" width="14.7109375" style="3" bestFit="1" customWidth="1"/>
    <col min="1287" max="1287" width="11.42578125" style="3" bestFit="1" customWidth="1"/>
    <col min="1288" max="1288" width="16.28515625" style="3" bestFit="1" customWidth="1"/>
    <col min="1289" max="1289" width="16.5703125" style="3" customWidth="1"/>
    <col min="1290" max="1536" width="9.140625" style="3"/>
    <col min="1537" max="1537" width="7.7109375" style="3" bestFit="1" customWidth="1"/>
    <col min="1538" max="1538" width="77.85546875" style="3" customWidth="1"/>
    <col min="1539" max="1539" width="8" style="3" bestFit="1" customWidth="1"/>
    <col min="1540" max="1540" width="13.42578125" style="3" bestFit="1" customWidth="1"/>
    <col min="1541" max="1542" width="14.7109375" style="3" bestFit="1" customWidth="1"/>
    <col min="1543" max="1543" width="11.42578125" style="3" bestFit="1" customWidth="1"/>
    <col min="1544" max="1544" width="16.28515625" style="3" bestFit="1" customWidth="1"/>
    <col min="1545" max="1545" width="16.5703125" style="3" customWidth="1"/>
    <col min="1546" max="1792" width="9.140625" style="3"/>
    <col min="1793" max="1793" width="7.7109375" style="3" bestFit="1" customWidth="1"/>
    <col min="1794" max="1794" width="77.85546875" style="3" customWidth="1"/>
    <col min="1795" max="1795" width="8" style="3" bestFit="1" customWidth="1"/>
    <col min="1796" max="1796" width="13.42578125" style="3" bestFit="1" customWidth="1"/>
    <col min="1797" max="1798" width="14.7109375" style="3" bestFit="1" customWidth="1"/>
    <col min="1799" max="1799" width="11.42578125" style="3" bestFit="1" customWidth="1"/>
    <col min="1800" max="1800" width="16.28515625" style="3" bestFit="1" customWidth="1"/>
    <col min="1801" max="1801" width="16.5703125" style="3" customWidth="1"/>
    <col min="1802" max="2048" width="9.140625" style="3"/>
    <col min="2049" max="2049" width="7.7109375" style="3" bestFit="1" customWidth="1"/>
    <col min="2050" max="2050" width="77.85546875" style="3" customWidth="1"/>
    <col min="2051" max="2051" width="8" style="3" bestFit="1" customWidth="1"/>
    <col min="2052" max="2052" width="13.42578125" style="3" bestFit="1" customWidth="1"/>
    <col min="2053" max="2054" width="14.7109375" style="3" bestFit="1" customWidth="1"/>
    <col min="2055" max="2055" width="11.42578125" style="3" bestFit="1" customWidth="1"/>
    <col min="2056" max="2056" width="16.28515625" style="3" bestFit="1" customWidth="1"/>
    <col min="2057" max="2057" width="16.5703125" style="3" customWidth="1"/>
    <col min="2058" max="2304" width="9.140625" style="3"/>
    <col min="2305" max="2305" width="7.7109375" style="3" bestFit="1" customWidth="1"/>
    <col min="2306" max="2306" width="77.85546875" style="3" customWidth="1"/>
    <col min="2307" max="2307" width="8" style="3" bestFit="1" customWidth="1"/>
    <col min="2308" max="2308" width="13.42578125" style="3" bestFit="1" customWidth="1"/>
    <col min="2309" max="2310" width="14.7109375" style="3" bestFit="1" customWidth="1"/>
    <col min="2311" max="2311" width="11.42578125" style="3" bestFit="1" customWidth="1"/>
    <col min="2312" max="2312" width="16.28515625" style="3" bestFit="1" customWidth="1"/>
    <col min="2313" max="2313" width="16.5703125" style="3" customWidth="1"/>
    <col min="2314" max="2560" width="9.140625" style="3"/>
    <col min="2561" max="2561" width="7.7109375" style="3" bestFit="1" customWidth="1"/>
    <col min="2562" max="2562" width="77.85546875" style="3" customWidth="1"/>
    <col min="2563" max="2563" width="8" style="3" bestFit="1" customWidth="1"/>
    <col min="2564" max="2564" width="13.42578125" style="3" bestFit="1" customWidth="1"/>
    <col min="2565" max="2566" width="14.7109375" style="3" bestFit="1" customWidth="1"/>
    <col min="2567" max="2567" width="11.42578125" style="3" bestFit="1" customWidth="1"/>
    <col min="2568" max="2568" width="16.28515625" style="3" bestFit="1" customWidth="1"/>
    <col min="2569" max="2569" width="16.5703125" style="3" customWidth="1"/>
    <col min="2570" max="2816" width="9.140625" style="3"/>
    <col min="2817" max="2817" width="7.7109375" style="3" bestFit="1" customWidth="1"/>
    <col min="2818" max="2818" width="77.85546875" style="3" customWidth="1"/>
    <col min="2819" max="2819" width="8" style="3" bestFit="1" customWidth="1"/>
    <col min="2820" max="2820" width="13.42578125" style="3" bestFit="1" customWidth="1"/>
    <col min="2821" max="2822" width="14.7109375" style="3" bestFit="1" customWidth="1"/>
    <col min="2823" max="2823" width="11.42578125" style="3" bestFit="1" customWidth="1"/>
    <col min="2824" max="2824" width="16.28515625" style="3" bestFit="1" customWidth="1"/>
    <col min="2825" max="2825" width="16.5703125" style="3" customWidth="1"/>
    <col min="2826" max="3072" width="9.140625" style="3"/>
    <col min="3073" max="3073" width="7.7109375" style="3" bestFit="1" customWidth="1"/>
    <col min="3074" max="3074" width="77.85546875" style="3" customWidth="1"/>
    <col min="3075" max="3075" width="8" style="3" bestFit="1" customWidth="1"/>
    <col min="3076" max="3076" width="13.42578125" style="3" bestFit="1" customWidth="1"/>
    <col min="3077" max="3078" width="14.7109375" style="3" bestFit="1" customWidth="1"/>
    <col min="3079" max="3079" width="11.42578125" style="3" bestFit="1" customWidth="1"/>
    <col min="3080" max="3080" width="16.28515625" style="3" bestFit="1" customWidth="1"/>
    <col min="3081" max="3081" width="16.5703125" style="3" customWidth="1"/>
    <col min="3082" max="3328" width="9.140625" style="3"/>
    <col min="3329" max="3329" width="7.7109375" style="3" bestFit="1" customWidth="1"/>
    <col min="3330" max="3330" width="77.85546875" style="3" customWidth="1"/>
    <col min="3331" max="3331" width="8" style="3" bestFit="1" customWidth="1"/>
    <col min="3332" max="3332" width="13.42578125" style="3" bestFit="1" customWidth="1"/>
    <col min="3333" max="3334" width="14.7109375" style="3" bestFit="1" customWidth="1"/>
    <col min="3335" max="3335" width="11.42578125" style="3" bestFit="1" customWidth="1"/>
    <col min="3336" max="3336" width="16.28515625" style="3" bestFit="1" customWidth="1"/>
    <col min="3337" max="3337" width="16.5703125" style="3" customWidth="1"/>
    <col min="3338" max="3584" width="9.140625" style="3"/>
    <col min="3585" max="3585" width="7.7109375" style="3" bestFit="1" customWidth="1"/>
    <col min="3586" max="3586" width="77.85546875" style="3" customWidth="1"/>
    <col min="3587" max="3587" width="8" style="3" bestFit="1" customWidth="1"/>
    <col min="3588" max="3588" width="13.42578125" style="3" bestFit="1" customWidth="1"/>
    <col min="3589" max="3590" width="14.7109375" style="3" bestFit="1" customWidth="1"/>
    <col min="3591" max="3591" width="11.42578125" style="3" bestFit="1" customWidth="1"/>
    <col min="3592" max="3592" width="16.28515625" style="3" bestFit="1" customWidth="1"/>
    <col min="3593" max="3593" width="16.5703125" style="3" customWidth="1"/>
    <col min="3594" max="3840" width="9.140625" style="3"/>
    <col min="3841" max="3841" width="7.7109375" style="3" bestFit="1" customWidth="1"/>
    <col min="3842" max="3842" width="77.85546875" style="3" customWidth="1"/>
    <col min="3843" max="3843" width="8" style="3" bestFit="1" customWidth="1"/>
    <col min="3844" max="3844" width="13.42578125" style="3" bestFit="1" customWidth="1"/>
    <col min="3845" max="3846" width="14.7109375" style="3" bestFit="1" customWidth="1"/>
    <col min="3847" max="3847" width="11.42578125" style="3" bestFit="1" customWidth="1"/>
    <col min="3848" max="3848" width="16.28515625" style="3" bestFit="1" customWidth="1"/>
    <col min="3849" max="3849" width="16.5703125" style="3" customWidth="1"/>
    <col min="3850" max="4096" width="9.140625" style="3"/>
    <col min="4097" max="4097" width="7.7109375" style="3" bestFit="1" customWidth="1"/>
    <col min="4098" max="4098" width="77.85546875" style="3" customWidth="1"/>
    <col min="4099" max="4099" width="8" style="3" bestFit="1" customWidth="1"/>
    <col min="4100" max="4100" width="13.42578125" style="3" bestFit="1" customWidth="1"/>
    <col min="4101" max="4102" width="14.7109375" style="3" bestFit="1" customWidth="1"/>
    <col min="4103" max="4103" width="11.42578125" style="3" bestFit="1" customWidth="1"/>
    <col min="4104" max="4104" width="16.28515625" style="3" bestFit="1" customWidth="1"/>
    <col min="4105" max="4105" width="16.5703125" style="3" customWidth="1"/>
    <col min="4106" max="4352" width="9.140625" style="3"/>
    <col min="4353" max="4353" width="7.7109375" style="3" bestFit="1" customWidth="1"/>
    <col min="4354" max="4354" width="77.85546875" style="3" customWidth="1"/>
    <col min="4355" max="4355" width="8" style="3" bestFit="1" customWidth="1"/>
    <col min="4356" max="4356" width="13.42578125" style="3" bestFit="1" customWidth="1"/>
    <col min="4357" max="4358" width="14.7109375" style="3" bestFit="1" customWidth="1"/>
    <col min="4359" max="4359" width="11.42578125" style="3" bestFit="1" customWidth="1"/>
    <col min="4360" max="4360" width="16.28515625" style="3" bestFit="1" customWidth="1"/>
    <col min="4361" max="4361" width="16.5703125" style="3" customWidth="1"/>
    <col min="4362" max="4608" width="9.140625" style="3"/>
    <col min="4609" max="4609" width="7.7109375" style="3" bestFit="1" customWidth="1"/>
    <col min="4610" max="4610" width="77.85546875" style="3" customWidth="1"/>
    <col min="4611" max="4611" width="8" style="3" bestFit="1" customWidth="1"/>
    <col min="4612" max="4612" width="13.42578125" style="3" bestFit="1" customWidth="1"/>
    <col min="4613" max="4614" width="14.7109375" style="3" bestFit="1" customWidth="1"/>
    <col min="4615" max="4615" width="11.42578125" style="3" bestFit="1" customWidth="1"/>
    <col min="4616" max="4616" width="16.28515625" style="3" bestFit="1" customWidth="1"/>
    <col min="4617" max="4617" width="16.5703125" style="3" customWidth="1"/>
    <col min="4618" max="4864" width="9.140625" style="3"/>
    <col min="4865" max="4865" width="7.7109375" style="3" bestFit="1" customWidth="1"/>
    <col min="4866" max="4866" width="77.85546875" style="3" customWidth="1"/>
    <col min="4867" max="4867" width="8" style="3" bestFit="1" customWidth="1"/>
    <col min="4868" max="4868" width="13.42578125" style="3" bestFit="1" customWidth="1"/>
    <col min="4869" max="4870" width="14.7109375" style="3" bestFit="1" customWidth="1"/>
    <col min="4871" max="4871" width="11.42578125" style="3" bestFit="1" customWidth="1"/>
    <col min="4872" max="4872" width="16.28515625" style="3" bestFit="1" customWidth="1"/>
    <col min="4873" max="4873" width="16.5703125" style="3" customWidth="1"/>
    <col min="4874" max="5120" width="9.140625" style="3"/>
    <col min="5121" max="5121" width="7.7109375" style="3" bestFit="1" customWidth="1"/>
    <col min="5122" max="5122" width="77.85546875" style="3" customWidth="1"/>
    <col min="5123" max="5123" width="8" style="3" bestFit="1" customWidth="1"/>
    <col min="5124" max="5124" width="13.42578125" style="3" bestFit="1" customWidth="1"/>
    <col min="5125" max="5126" width="14.7109375" style="3" bestFit="1" customWidth="1"/>
    <col min="5127" max="5127" width="11.42578125" style="3" bestFit="1" customWidth="1"/>
    <col min="5128" max="5128" width="16.28515625" style="3" bestFit="1" customWidth="1"/>
    <col min="5129" max="5129" width="16.5703125" style="3" customWidth="1"/>
    <col min="5130" max="5376" width="9.140625" style="3"/>
    <col min="5377" max="5377" width="7.7109375" style="3" bestFit="1" customWidth="1"/>
    <col min="5378" max="5378" width="77.85546875" style="3" customWidth="1"/>
    <col min="5379" max="5379" width="8" style="3" bestFit="1" customWidth="1"/>
    <col min="5380" max="5380" width="13.42578125" style="3" bestFit="1" customWidth="1"/>
    <col min="5381" max="5382" width="14.7109375" style="3" bestFit="1" customWidth="1"/>
    <col min="5383" max="5383" width="11.42578125" style="3" bestFit="1" customWidth="1"/>
    <col min="5384" max="5384" width="16.28515625" style="3" bestFit="1" customWidth="1"/>
    <col min="5385" max="5385" width="16.5703125" style="3" customWidth="1"/>
    <col min="5386" max="5632" width="9.140625" style="3"/>
    <col min="5633" max="5633" width="7.7109375" style="3" bestFit="1" customWidth="1"/>
    <col min="5634" max="5634" width="77.85546875" style="3" customWidth="1"/>
    <col min="5635" max="5635" width="8" style="3" bestFit="1" customWidth="1"/>
    <col min="5636" max="5636" width="13.42578125" style="3" bestFit="1" customWidth="1"/>
    <col min="5637" max="5638" width="14.7109375" style="3" bestFit="1" customWidth="1"/>
    <col min="5639" max="5639" width="11.42578125" style="3" bestFit="1" customWidth="1"/>
    <col min="5640" max="5640" width="16.28515625" style="3" bestFit="1" customWidth="1"/>
    <col min="5641" max="5641" width="16.5703125" style="3" customWidth="1"/>
    <col min="5642" max="5888" width="9.140625" style="3"/>
    <col min="5889" max="5889" width="7.7109375" style="3" bestFit="1" customWidth="1"/>
    <col min="5890" max="5890" width="77.85546875" style="3" customWidth="1"/>
    <col min="5891" max="5891" width="8" style="3" bestFit="1" customWidth="1"/>
    <col min="5892" max="5892" width="13.42578125" style="3" bestFit="1" customWidth="1"/>
    <col min="5893" max="5894" width="14.7109375" style="3" bestFit="1" customWidth="1"/>
    <col min="5895" max="5895" width="11.42578125" style="3" bestFit="1" customWidth="1"/>
    <col min="5896" max="5896" width="16.28515625" style="3" bestFit="1" customWidth="1"/>
    <col min="5897" max="5897" width="16.5703125" style="3" customWidth="1"/>
    <col min="5898" max="6144" width="9.140625" style="3"/>
    <col min="6145" max="6145" width="7.7109375" style="3" bestFit="1" customWidth="1"/>
    <col min="6146" max="6146" width="77.85546875" style="3" customWidth="1"/>
    <col min="6147" max="6147" width="8" style="3" bestFit="1" customWidth="1"/>
    <col min="6148" max="6148" width="13.42578125" style="3" bestFit="1" customWidth="1"/>
    <col min="6149" max="6150" width="14.7109375" style="3" bestFit="1" customWidth="1"/>
    <col min="6151" max="6151" width="11.42578125" style="3" bestFit="1" customWidth="1"/>
    <col min="6152" max="6152" width="16.28515625" style="3" bestFit="1" customWidth="1"/>
    <col min="6153" max="6153" width="16.5703125" style="3" customWidth="1"/>
    <col min="6154" max="6400" width="9.140625" style="3"/>
    <col min="6401" max="6401" width="7.7109375" style="3" bestFit="1" customWidth="1"/>
    <col min="6402" max="6402" width="77.85546875" style="3" customWidth="1"/>
    <col min="6403" max="6403" width="8" style="3" bestFit="1" customWidth="1"/>
    <col min="6404" max="6404" width="13.42578125" style="3" bestFit="1" customWidth="1"/>
    <col min="6405" max="6406" width="14.7109375" style="3" bestFit="1" customWidth="1"/>
    <col min="6407" max="6407" width="11.42578125" style="3" bestFit="1" customWidth="1"/>
    <col min="6408" max="6408" width="16.28515625" style="3" bestFit="1" customWidth="1"/>
    <col min="6409" max="6409" width="16.5703125" style="3" customWidth="1"/>
    <col min="6410" max="6656" width="9.140625" style="3"/>
    <col min="6657" max="6657" width="7.7109375" style="3" bestFit="1" customWidth="1"/>
    <col min="6658" max="6658" width="77.85546875" style="3" customWidth="1"/>
    <col min="6659" max="6659" width="8" style="3" bestFit="1" customWidth="1"/>
    <col min="6660" max="6660" width="13.42578125" style="3" bestFit="1" customWidth="1"/>
    <col min="6661" max="6662" width="14.7109375" style="3" bestFit="1" customWidth="1"/>
    <col min="6663" max="6663" width="11.42578125" style="3" bestFit="1" customWidth="1"/>
    <col min="6664" max="6664" width="16.28515625" style="3" bestFit="1" customWidth="1"/>
    <col min="6665" max="6665" width="16.5703125" style="3" customWidth="1"/>
    <col min="6666" max="6912" width="9.140625" style="3"/>
    <col min="6913" max="6913" width="7.7109375" style="3" bestFit="1" customWidth="1"/>
    <col min="6914" max="6914" width="77.85546875" style="3" customWidth="1"/>
    <col min="6915" max="6915" width="8" style="3" bestFit="1" customWidth="1"/>
    <col min="6916" max="6916" width="13.42578125" style="3" bestFit="1" customWidth="1"/>
    <col min="6917" max="6918" width="14.7109375" style="3" bestFit="1" customWidth="1"/>
    <col min="6919" max="6919" width="11.42578125" style="3" bestFit="1" customWidth="1"/>
    <col min="6920" max="6920" width="16.28515625" style="3" bestFit="1" customWidth="1"/>
    <col min="6921" max="6921" width="16.5703125" style="3" customWidth="1"/>
    <col min="6922" max="7168" width="9.140625" style="3"/>
    <col min="7169" max="7169" width="7.7109375" style="3" bestFit="1" customWidth="1"/>
    <col min="7170" max="7170" width="77.85546875" style="3" customWidth="1"/>
    <col min="7171" max="7171" width="8" style="3" bestFit="1" customWidth="1"/>
    <col min="7172" max="7172" width="13.42578125" style="3" bestFit="1" customWidth="1"/>
    <col min="7173" max="7174" width="14.7109375" style="3" bestFit="1" customWidth="1"/>
    <col min="7175" max="7175" width="11.42578125" style="3" bestFit="1" customWidth="1"/>
    <col min="7176" max="7176" width="16.28515625" style="3" bestFit="1" customWidth="1"/>
    <col min="7177" max="7177" width="16.5703125" style="3" customWidth="1"/>
    <col min="7178" max="7424" width="9.140625" style="3"/>
    <col min="7425" max="7425" width="7.7109375" style="3" bestFit="1" customWidth="1"/>
    <col min="7426" max="7426" width="77.85546875" style="3" customWidth="1"/>
    <col min="7427" max="7427" width="8" style="3" bestFit="1" customWidth="1"/>
    <col min="7428" max="7428" width="13.42578125" style="3" bestFit="1" customWidth="1"/>
    <col min="7429" max="7430" width="14.7109375" style="3" bestFit="1" customWidth="1"/>
    <col min="7431" max="7431" width="11.42578125" style="3" bestFit="1" customWidth="1"/>
    <col min="7432" max="7432" width="16.28515625" style="3" bestFit="1" customWidth="1"/>
    <col min="7433" max="7433" width="16.5703125" style="3" customWidth="1"/>
    <col min="7434" max="7680" width="9.140625" style="3"/>
    <col min="7681" max="7681" width="7.7109375" style="3" bestFit="1" customWidth="1"/>
    <col min="7682" max="7682" width="77.85546875" style="3" customWidth="1"/>
    <col min="7683" max="7683" width="8" style="3" bestFit="1" customWidth="1"/>
    <col min="7684" max="7684" width="13.42578125" style="3" bestFit="1" customWidth="1"/>
    <col min="7685" max="7686" width="14.7109375" style="3" bestFit="1" customWidth="1"/>
    <col min="7687" max="7687" width="11.42578125" style="3" bestFit="1" customWidth="1"/>
    <col min="7688" max="7688" width="16.28515625" style="3" bestFit="1" customWidth="1"/>
    <col min="7689" max="7689" width="16.5703125" style="3" customWidth="1"/>
    <col min="7690" max="7936" width="9.140625" style="3"/>
    <col min="7937" max="7937" width="7.7109375" style="3" bestFit="1" customWidth="1"/>
    <col min="7938" max="7938" width="77.85546875" style="3" customWidth="1"/>
    <col min="7939" max="7939" width="8" style="3" bestFit="1" customWidth="1"/>
    <col min="7940" max="7940" width="13.42578125" style="3" bestFit="1" customWidth="1"/>
    <col min="7941" max="7942" width="14.7109375" style="3" bestFit="1" customWidth="1"/>
    <col min="7943" max="7943" width="11.42578125" style="3" bestFit="1" customWidth="1"/>
    <col min="7944" max="7944" width="16.28515625" style="3" bestFit="1" customWidth="1"/>
    <col min="7945" max="7945" width="16.5703125" style="3" customWidth="1"/>
    <col min="7946" max="8192" width="9.140625" style="3"/>
    <col min="8193" max="8193" width="7.7109375" style="3" bestFit="1" customWidth="1"/>
    <col min="8194" max="8194" width="77.85546875" style="3" customWidth="1"/>
    <col min="8195" max="8195" width="8" style="3" bestFit="1" customWidth="1"/>
    <col min="8196" max="8196" width="13.42578125" style="3" bestFit="1" customWidth="1"/>
    <col min="8197" max="8198" width="14.7109375" style="3" bestFit="1" customWidth="1"/>
    <col min="8199" max="8199" width="11.42578125" style="3" bestFit="1" customWidth="1"/>
    <col min="8200" max="8200" width="16.28515625" style="3" bestFit="1" customWidth="1"/>
    <col min="8201" max="8201" width="16.5703125" style="3" customWidth="1"/>
    <col min="8202" max="8448" width="9.140625" style="3"/>
    <col min="8449" max="8449" width="7.7109375" style="3" bestFit="1" customWidth="1"/>
    <col min="8450" max="8450" width="77.85546875" style="3" customWidth="1"/>
    <col min="8451" max="8451" width="8" style="3" bestFit="1" customWidth="1"/>
    <col min="8452" max="8452" width="13.42578125" style="3" bestFit="1" customWidth="1"/>
    <col min="8453" max="8454" width="14.7109375" style="3" bestFit="1" customWidth="1"/>
    <col min="8455" max="8455" width="11.42578125" style="3" bestFit="1" customWidth="1"/>
    <col min="8456" max="8456" width="16.28515625" style="3" bestFit="1" customWidth="1"/>
    <col min="8457" max="8457" width="16.5703125" style="3" customWidth="1"/>
    <col min="8458" max="8704" width="9.140625" style="3"/>
    <col min="8705" max="8705" width="7.7109375" style="3" bestFit="1" customWidth="1"/>
    <col min="8706" max="8706" width="77.85546875" style="3" customWidth="1"/>
    <col min="8707" max="8707" width="8" style="3" bestFit="1" customWidth="1"/>
    <col min="8708" max="8708" width="13.42578125" style="3" bestFit="1" customWidth="1"/>
    <col min="8709" max="8710" width="14.7109375" style="3" bestFit="1" customWidth="1"/>
    <col min="8711" max="8711" width="11.42578125" style="3" bestFit="1" customWidth="1"/>
    <col min="8712" max="8712" width="16.28515625" style="3" bestFit="1" customWidth="1"/>
    <col min="8713" max="8713" width="16.5703125" style="3" customWidth="1"/>
    <col min="8714" max="8960" width="9.140625" style="3"/>
    <col min="8961" max="8961" width="7.7109375" style="3" bestFit="1" customWidth="1"/>
    <col min="8962" max="8962" width="77.85546875" style="3" customWidth="1"/>
    <col min="8963" max="8963" width="8" style="3" bestFit="1" customWidth="1"/>
    <col min="8964" max="8964" width="13.42578125" style="3" bestFit="1" customWidth="1"/>
    <col min="8965" max="8966" width="14.7109375" style="3" bestFit="1" customWidth="1"/>
    <col min="8967" max="8967" width="11.42578125" style="3" bestFit="1" customWidth="1"/>
    <col min="8968" max="8968" width="16.28515625" style="3" bestFit="1" customWidth="1"/>
    <col min="8969" max="8969" width="16.5703125" style="3" customWidth="1"/>
    <col min="8970" max="9216" width="9.140625" style="3"/>
    <col min="9217" max="9217" width="7.7109375" style="3" bestFit="1" customWidth="1"/>
    <col min="9218" max="9218" width="77.85546875" style="3" customWidth="1"/>
    <col min="9219" max="9219" width="8" style="3" bestFit="1" customWidth="1"/>
    <col min="9220" max="9220" width="13.42578125" style="3" bestFit="1" customWidth="1"/>
    <col min="9221" max="9222" width="14.7109375" style="3" bestFit="1" customWidth="1"/>
    <col min="9223" max="9223" width="11.42578125" style="3" bestFit="1" customWidth="1"/>
    <col min="9224" max="9224" width="16.28515625" style="3" bestFit="1" customWidth="1"/>
    <col min="9225" max="9225" width="16.5703125" style="3" customWidth="1"/>
    <col min="9226" max="9472" width="9.140625" style="3"/>
    <col min="9473" max="9473" width="7.7109375" style="3" bestFit="1" customWidth="1"/>
    <col min="9474" max="9474" width="77.85546875" style="3" customWidth="1"/>
    <col min="9475" max="9475" width="8" style="3" bestFit="1" customWidth="1"/>
    <col min="9476" max="9476" width="13.42578125" style="3" bestFit="1" customWidth="1"/>
    <col min="9477" max="9478" width="14.7109375" style="3" bestFit="1" customWidth="1"/>
    <col min="9479" max="9479" width="11.42578125" style="3" bestFit="1" customWidth="1"/>
    <col min="9480" max="9480" width="16.28515625" style="3" bestFit="1" customWidth="1"/>
    <col min="9481" max="9481" width="16.5703125" style="3" customWidth="1"/>
    <col min="9482" max="9728" width="9.140625" style="3"/>
    <col min="9729" max="9729" width="7.7109375" style="3" bestFit="1" customWidth="1"/>
    <col min="9730" max="9730" width="77.85546875" style="3" customWidth="1"/>
    <col min="9731" max="9731" width="8" style="3" bestFit="1" customWidth="1"/>
    <col min="9732" max="9732" width="13.42578125" style="3" bestFit="1" customWidth="1"/>
    <col min="9733" max="9734" width="14.7109375" style="3" bestFit="1" customWidth="1"/>
    <col min="9735" max="9735" width="11.42578125" style="3" bestFit="1" customWidth="1"/>
    <col min="9736" max="9736" width="16.28515625" style="3" bestFit="1" customWidth="1"/>
    <col min="9737" max="9737" width="16.5703125" style="3" customWidth="1"/>
    <col min="9738" max="9984" width="9.140625" style="3"/>
    <col min="9985" max="9985" width="7.7109375" style="3" bestFit="1" customWidth="1"/>
    <col min="9986" max="9986" width="77.85546875" style="3" customWidth="1"/>
    <col min="9987" max="9987" width="8" style="3" bestFit="1" customWidth="1"/>
    <col min="9988" max="9988" width="13.42578125" style="3" bestFit="1" customWidth="1"/>
    <col min="9989" max="9990" width="14.7109375" style="3" bestFit="1" customWidth="1"/>
    <col min="9991" max="9991" width="11.42578125" style="3" bestFit="1" customWidth="1"/>
    <col min="9992" max="9992" width="16.28515625" style="3" bestFit="1" customWidth="1"/>
    <col min="9993" max="9993" width="16.5703125" style="3" customWidth="1"/>
    <col min="9994" max="10240" width="9.140625" style="3"/>
    <col min="10241" max="10241" width="7.7109375" style="3" bestFit="1" customWidth="1"/>
    <col min="10242" max="10242" width="77.85546875" style="3" customWidth="1"/>
    <col min="10243" max="10243" width="8" style="3" bestFit="1" customWidth="1"/>
    <col min="10244" max="10244" width="13.42578125" style="3" bestFit="1" customWidth="1"/>
    <col min="10245" max="10246" width="14.7109375" style="3" bestFit="1" customWidth="1"/>
    <col min="10247" max="10247" width="11.42578125" style="3" bestFit="1" customWidth="1"/>
    <col min="10248" max="10248" width="16.28515625" style="3" bestFit="1" customWidth="1"/>
    <col min="10249" max="10249" width="16.5703125" style="3" customWidth="1"/>
    <col min="10250" max="10496" width="9.140625" style="3"/>
    <col min="10497" max="10497" width="7.7109375" style="3" bestFit="1" customWidth="1"/>
    <col min="10498" max="10498" width="77.85546875" style="3" customWidth="1"/>
    <col min="10499" max="10499" width="8" style="3" bestFit="1" customWidth="1"/>
    <col min="10500" max="10500" width="13.42578125" style="3" bestFit="1" customWidth="1"/>
    <col min="10501" max="10502" width="14.7109375" style="3" bestFit="1" customWidth="1"/>
    <col min="10503" max="10503" width="11.42578125" style="3" bestFit="1" customWidth="1"/>
    <col min="10504" max="10504" width="16.28515625" style="3" bestFit="1" customWidth="1"/>
    <col min="10505" max="10505" width="16.5703125" style="3" customWidth="1"/>
    <col min="10506" max="10752" width="9.140625" style="3"/>
    <col min="10753" max="10753" width="7.7109375" style="3" bestFit="1" customWidth="1"/>
    <col min="10754" max="10754" width="77.85546875" style="3" customWidth="1"/>
    <col min="10755" max="10755" width="8" style="3" bestFit="1" customWidth="1"/>
    <col min="10756" max="10756" width="13.42578125" style="3" bestFit="1" customWidth="1"/>
    <col min="10757" max="10758" width="14.7109375" style="3" bestFit="1" customWidth="1"/>
    <col min="10759" max="10759" width="11.42578125" style="3" bestFit="1" customWidth="1"/>
    <col min="10760" max="10760" width="16.28515625" style="3" bestFit="1" customWidth="1"/>
    <col min="10761" max="10761" width="16.5703125" style="3" customWidth="1"/>
    <col min="10762" max="11008" width="9.140625" style="3"/>
    <col min="11009" max="11009" width="7.7109375" style="3" bestFit="1" customWidth="1"/>
    <col min="11010" max="11010" width="77.85546875" style="3" customWidth="1"/>
    <col min="11011" max="11011" width="8" style="3" bestFit="1" customWidth="1"/>
    <col min="11012" max="11012" width="13.42578125" style="3" bestFit="1" customWidth="1"/>
    <col min="11013" max="11014" width="14.7109375" style="3" bestFit="1" customWidth="1"/>
    <col min="11015" max="11015" width="11.42578125" style="3" bestFit="1" customWidth="1"/>
    <col min="11016" max="11016" width="16.28515625" style="3" bestFit="1" customWidth="1"/>
    <col min="11017" max="11017" width="16.5703125" style="3" customWidth="1"/>
    <col min="11018" max="11264" width="9.140625" style="3"/>
    <col min="11265" max="11265" width="7.7109375" style="3" bestFit="1" customWidth="1"/>
    <col min="11266" max="11266" width="77.85546875" style="3" customWidth="1"/>
    <col min="11267" max="11267" width="8" style="3" bestFit="1" customWidth="1"/>
    <col min="11268" max="11268" width="13.42578125" style="3" bestFit="1" customWidth="1"/>
    <col min="11269" max="11270" width="14.7109375" style="3" bestFit="1" customWidth="1"/>
    <col min="11271" max="11271" width="11.42578125" style="3" bestFit="1" customWidth="1"/>
    <col min="11272" max="11272" width="16.28515625" style="3" bestFit="1" customWidth="1"/>
    <col min="11273" max="11273" width="16.5703125" style="3" customWidth="1"/>
    <col min="11274" max="11520" width="9.140625" style="3"/>
    <col min="11521" max="11521" width="7.7109375" style="3" bestFit="1" customWidth="1"/>
    <col min="11522" max="11522" width="77.85546875" style="3" customWidth="1"/>
    <col min="11523" max="11523" width="8" style="3" bestFit="1" customWidth="1"/>
    <col min="11524" max="11524" width="13.42578125" style="3" bestFit="1" customWidth="1"/>
    <col min="11525" max="11526" width="14.7109375" style="3" bestFit="1" customWidth="1"/>
    <col min="11527" max="11527" width="11.42578125" style="3" bestFit="1" customWidth="1"/>
    <col min="11528" max="11528" width="16.28515625" style="3" bestFit="1" customWidth="1"/>
    <col min="11529" max="11529" width="16.5703125" style="3" customWidth="1"/>
    <col min="11530" max="11776" width="9.140625" style="3"/>
    <col min="11777" max="11777" width="7.7109375" style="3" bestFit="1" customWidth="1"/>
    <col min="11778" max="11778" width="77.85546875" style="3" customWidth="1"/>
    <col min="11779" max="11779" width="8" style="3" bestFit="1" customWidth="1"/>
    <col min="11780" max="11780" width="13.42578125" style="3" bestFit="1" customWidth="1"/>
    <col min="11781" max="11782" width="14.7109375" style="3" bestFit="1" customWidth="1"/>
    <col min="11783" max="11783" width="11.42578125" style="3" bestFit="1" customWidth="1"/>
    <col min="11784" max="11784" width="16.28515625" style="3" bestFit="1" customWidth="1"/>
    <col min="11785" max="11785" width="16.5703125" style="3" customWidth="1"/>
    <col min="11786" max="12032" width="9.140625" style="3"/>
    <col min="12033" max="12033" width="7.7109375" style="3" bestFit="1" customWidth="1"/>
    <col min="12034" max="12034" width="77.85546875" style="3" customWidth="1"/>
    <col min="12035" max="12035" width="8" style="3" bestFit="1" customWidth="1"/>
    <col min="12036" max="12036" width="13.42578125" style="3" bestFit="1" customWidth="1"/>
    <col min="12037" max="12038" width="14.7109375" style="3" bestFit="1" customWidth="1"/>
    <col min="12039" max="12039" width="11.42578125" style="3" bestFit="1" customWidth="1"/>
    <col min="12040" max="12040" width="16.28515625" style="3" bestFit="1" customWidth="1"/>
    <col min="12041" max="12041" width="16.5703125" style="3" customWidth="1"/>
    <col min="12042" max="12288" width="9.140625" style="3"/>
    <col min="12289" max="12289" width="7.7109375" style="3" bestFit="1" customWidth="1"/>
    <col min="12290" max="12290" width="77.85546875" style="3" customWidth="1"/>
    <col min="12291" max="12291" width="8" style="3" bestFit="1" customWidth="1"/>
    <col min="12292" max="12292" width="13.42578125" style="3" bestFit="1" customWidth="1"/>
    <col min="12293" max="12294" width="14.7109375" style="3" bestFit="1" customWidth="1"/>
    <col min="12295" max="12295" width="11.42578125" style="3" bestFit="1" customWidth="1"/>
    <col min="12296" max="12296" width="16.28515625" style="3" bestFit="1" customWidth="1"/>
    <col min="12297" max="12297" width="16.5703125" style="3" customWidth="1"/>
    <col min="12298" max="12544" width="9.140625" style="3"/>
    <col min="12545" max="12545" width="7.7109375" style="3" bestFit="1" customWidth="1"/>
    <col min="12546" max="12546" width="77.85546875" style="3" customWidth="1"/>
    <col min="12547" max="12547" width="8" style="3" bestFit="1" customWidth="1"/>
    <col min="12548" max="12548" width="13.42578125" style="3" bestFit="1" customWidth="1"/>
    <col min="12549" max="12550" width="14.7109375" style="3" bestFit="1" customWidth="1"/>
    <col min="12551" max="12551" width="11.42578125" style="3" bestFit="1" customWidth="1"/>
    <col min="12552" max="12552" width="16.28515625" style="3" bestFit="1" customWidth="1"/>
    <col min="12553" max="12553" width="16.5703125" style="3" customWidth="1"/>
    <col min="12554" max="12800" width="9.140625" style="3"/>
    <col min="12801" max="12801" width="7.7109375" style="3" bestFit="1" customWidth="1"/>
    <col min="12802" max="12802" width="77.85546875" style="3" customWidth="1"/>
    <col min="12803" max="12803" width="8" style="3" bestFit="1" customWidth="1"/>
    <col min="12804" max="12804" width="13.42578125" style="3" bestFit="1" customWidth="1"/>
    <col min="12805" max="12806" width="14.7109375" style="3" bestFit="1" customWidth="1"/>
    <col min="12807" max="12807" width="11.42578125" style="3" bestFit="1" customWidth="1"/>
    <col min="12808" max="12808" width="16.28515625" style="3" bestFit="1" customWidth="1"/>
    <col min="12809" max="12809" width="16.5703125" style="3" customWidth="1"/>
    <col min="12810" max="13056" width="9.140625" style="3"/>
    <col min="13057" max="13057" width="7.7109375" style="3" bestFit="1" customWidth="1"/>
    <col min="13058" max="13058" width="77.85546875" style="3" customWidth="1"/>
    <col min="13059" max="13059" width="8" style="3" bestFit="1" customWidth="1"/>
    <col min="13060" max="13060" width="13.42578125" style="3" bestFit="1" customWidth="1"/>
    <col min="13061" max="13062" width="14.7109375" style="3" bestFit="1" customWidth="1"/>
    <col min="13063" max="13063" width="11.42578125" style="3" bestFit="1" customWidth="1"/>
    <col min="13064" max="13064" width="16.28515625" style="3" bestFit="1" customWidth="1"/>
    <col min="13065" max="13065" width="16.5703125" style="3" customWidth="1"/>
    <col min="13066" max="13312" width="9.140625" style="3"/>
    <col min="13313" max="13313" width="7.7109375" style="3" bestFit="1" customWidth="1"/>
    <col min="13314" max="13314" width="77.85546875" style="3" customWidth="1"/>
    <col min="13315" max="13315" width="8" style="3" bestFit="1" customWidth="1"/>
    <col min="13316" max="13316" width="13.42578125" style="3" bestFit="1" customWidth="1"/>
    <col min="13317" max="13318" width="14.7109375" style="3" bestFit="1" customWidth="1"/>
    <col min="13319" max="13319" width="11.42578125" style="3" bestFit="1" customWidth="1"/>
    <col min="13320" max="13320" width="16.28515625" style="3" bestFit="1" customWidth="1"/>
    <col min="13321" max="13321" width="16.5703125" style="3" customWidth="1"/>
    <col min="13322" max="13568" width="9.140625" style="3"/>
    <col min="13569" max="13569" width="7.7109375" style="3" bestFit="1" customWidth="1"/>
    <col min="13570" max="13570" width="77.85546875" style="3" customWidth="1"/>
    <col min="13571" max="13571" width="8" style="3" bestFit="1" customWidth="1"/>
    <col min="13572" max="13572" width="13.42578125" style="3" bestFit="1" customWidth="1"/>
    <col min="13573" max="13574" width="14.7109375" style="3" bestFit="1" customWidth="1"/>
    <col min="13575" max="13575" width="11.42578125" style="3" bestFit="1" customWidth="1"/>
    <col min="13576" max="13576" width="16.28515625" style="3" bestFit="1" customWidth="1"/>
    <col min="13577" max="13577" width="16.5703125" style="3" customWidth="1"/>
    <col min="13578" max="13824" width="9.140625" style="3"/>
    <col min="13825" max="13825" width="7.7109375" style="3" bestFit="1" customWidth="1"/>
    <col min="13826" max="13826" width="77.85546875" style="3" customWidth="1"/>
    <col min="13827" max="13827" width="8" style="3" bestFit="1" customWidth="1"/>
    <col min="13828" max="13828" width="13.42578125" style="3" bestFit="1" customWidth="1"/>
    <col min="13829" max="13830" width="14.7109375" style="3" bestFit="1" customWidth="1"/>
    <col min="13831" max="13831" width="11.42578125" style="3" bestFit="1" customWidth="1"/>
    <col min="13832" max="13832" width="16.28515625" style="3" bestFit="1" customWidth="1"/>
    <col min="13833" max="13833" width="16.5703125" style="3" customWidth="1"/>
    <col min="13834" max="14080" width="9.140625" style="3"/>
    <col min="14081" max="14081" width="7.7109375" style="3" bestFit="1" customWidth="1"/>
    <col min="14082" max="14082" width="77.85546875" style="3" customWidth="1"/>
    <col min="14083" max="14083" width="8" style="3" bestFit="1" customWidth="1"/>
    <col min="14084" max="14084" width="13.42578125" style="3" bestFit="1" customWidth="1"/>
    <col min="14085" max="14086" width="14.7109375" style="3" bestFit="1" customWidth="1"/>
    <col min="14087" max="14087" width="11.42578125" style="3" bestFit="1" customWidth="1"/>
    <col min="14088" max="14088" width="16.28515625" style="3" bestFit="1" customWidth="1"/>
    <col min="14089" max="14089" width="16.5703125" style="3" customWidth="1"/>
    <col min="14090" max="14336" width="9.140625" style="3"/>
    <col min="14337" max="14337" width="7.7109375" style="3" bestFit="1" customWidth="1"/>
    <col min="14338" max="14338" width="77.85546875" style="3" customWidth="1"/>
    <col min="14339" max="14339" width="8" style="3" bestFit="1" customWidth="1"/>
    <col min="14340" max="14340" width="13.42578125" style="3" bestFit="1" customWidth="1"/>
    <col min="14341" max="14342" width="14.7109375" style="3" bestFit="1" customWidth="1"/>
    <col min="14343" max="14343" width="11.42578125" style="3" bestFit="1" customWidth="1"/>
    <col min="14344" max="14344" width="16.28515625" style="3" bestFit="1" customWidth="1"/>
    <col min="14345" max="14345" width="16.5703125" style="3" customWidth="1"/>
    <col min="14346" max="14592" width="9.140625" style="3"/>
    <col min="14593" max="14593" width="7.7109375" style="3" bestFit="1" customWidth="1"/>
    <col min="14594" max="14594" width="77.85546875" style="3" customWidth="1"/>
    <col min="14595" max="14595" width="8" style="3" bestFit="1" customWidth="1"/>
    <col min="14596" max="14596" width="13.42578125" style="3" bestFit="1" customWidth="1"/>
    <col min="14597" max="14598" width="14.7109375" style="3" bestFit="1" customWidth="1"/>
    <col min="14599" max="14599" width="11.42578125" style="3" bestFit="1" customWidth="1"/>
    <col min="14600" max="14600" width="16.28515625" style="3" bestFit="1" customWidth="1"/>
    <col min="14601" max="14601" width="16.5703125" style="3" customWidth="1"/>
    <col min="14602" max="14848" width="9.140625" style="3"/>
    <col min="14849" max="14849" width="7.7109375" style="3" bestFit="1" customWidth="1"/>
    <col min="14850" max="14850" width="77.85546875" style="3" customWidth="1"/>
    <col min="14851" max="14851" width="8" style="3" bestFit="1" customWidth="1"/>
    <col min="14852" max="14852" width="13.42578125" style="3" bestFit="1" customWidth="1"/>
    <col min="14853" max="14854" width="14.7109375" style="3" bestFit="1" customWidth="1"/>
    <col min="14855" max="14855" width="11.42578125" style="3" bestFit="1" customWidth="1"/>
    <col min="14856" max="14856" width="16.28515625" style="3" bestFit="1" customWidth="1"/>
    <col min="14857" max="14857" width="16.5703125" style="3" customWidth="1"/>
    <col min="14858" max="15104" width="9.140625" style="3"/>
    <col min="15105" max="15105" width="7.7109375" style="3" bestFit="1" customWidth="1"/>
    <col min="15106" max="15106" width="77.85546875" style="3" customWidth="1"/>
    <col min="15107" max="15107" width="8" style="3" bestFit="1" customWidth="1"/>
    <col min="15108" max="15108" width="13.42578125" style="3" bestFit="1" customWidth="1"/>
    <col min="15109" max="15110" width="14.7109375" style="3" bestFit="1" customWidth="1"/>
    <col min="15111" max="15111" width="11.42578125" style="3" bestFit="1" customWidth="1"/>
    <col min="15112" max="15112" width="16.28515625" style="3" bestFit="1" customWidth="1"/>
    <col min="15113" max="15113" width="16.5703125" style="3" customWidth="1"/>
    <col min="15114" max="15360" width="9.140625" style="3"/>
    <col min="15361" max="15361" width="7.7109375" style="3" bestFit="1" customWidth="1"/>
    <col min="15362" max="15362" width="77.85546875" style="3" customWidth="1"/>
    <col min="15363" max="15363" width="8" style="3" bestFit="1" customWidth="1"/>
    <col min="15364" max="15364" width="13.42578125" style="3" bestFit="1" customWidth="1"/>
    <col min="15365" max="15366" width="14.7109375" style="3" bestFit="1" customWidth="1"/>
    <col min="15367" max="15367" width="11.42578125" style="3" bestFit="1" customWidth="1"/>
    <col min="15368" max="15368" width="16.28515625" style="3" bestFit="1" customWidth="1"/>
    <col min="15369" max="15369" width="16.5703125" style="3" customWidth="1"/>
    <col min="15370" max="15616" width="9.140625" style="3"/>
    <col min="15617" max="15617" width="7.7109375" style="3" bestFit="1" customWidth="1"/>
    <col min="15618" max="15618" width="77.85546875" style="3" customWidth="1"/>
    <col min="15619" max="15619" width="8" style="3" bestFit="1" customWidth="1"/>
    <col min="15620" max="15620" width="13.42578125" style="3" bestFit="1" customWidth="1"/>
    <col min="15621" max="15622" width="14.7109375" style="3" bestFit="1" customWidth="1"/>
    <col min="15623" max="15623" width="11.42578125" style="3" bestFit="1" customWidth="1"/>
    <col min="15624" max="15624" width="16.28515625" style="3" bestFit="1" customWidth="1"/>
    <col min="15625" max="15625" width="16.5703125" style="3" customWidth="1"/>
    <col min="15626" max="15872" width="9.140625" style="3"/>
    <col min="15873" max="15873" width="7.7109375" style="3" bestFit="1" customWidth="1"/>
    <col min="15874" max="15874" width="77.85546875" style="3" customWidth="1"/>
    <col min="15875" max="15875" width="8" style="3" bestFit="1" customWidth="1"/>
    <col min="15876" max="15876" width="13.42578125" style="3" bestFit="1" customWidth="1"/>
    <col min="15877" max="15878" width="14.7109375" style="3" bestFit="1" customWidth="1"/>
    <col min="15879" max="15879" width="11.42578125" style="3" bestFit="1" customWidth="1"/>
    <col min="15880" max="15880" width="16.28515625" style="3" bestFit="1" customWidth="1"/>
    <col min="15881" max="15881" width="16.5703125" style="3" customWidth="1"/>
    <col min="15882" max="16128" width="9.140625" style="3"/>
    <col min="16129" max="16129" width="7.7109375" style="3" bestFit="1" customWidth="1"/>
    <col min="16130" max="16130" width="77.85546875" style="3" customWidth="1"/>
    <col min="16131" max="16131" width="8" style="3" bestFit="1" customWidth="1"/>
    <col min="16132" max="16132" width="13.42578125" style="3" bestFit="1" customWidth="1"/>
    <col min="16133" max="16134" width="14.7109375" style="3" bestFit="1" customWidth="1"/>
    <col min="16135" max="16135" width="11.42578125" style="3" bestFit="1" customWidth="1"/>
    <col min="16136" max="16136" width="16.28515625" style="3" bestFit="1" customWidth="1"/>
    <col min="16137" max="16137" width="16.5703125" style="3" customWidth="1"/>
    <col min="16138" max="16384" width="9.140625" style="3"/>
  </cols>
  <sheetData>
    <row r="3" spans="1:8" x14ac:dyDescent="0.25">
      <c r="B3" s="34" t="s">
        <v>95</v>
      </c>
    </row>
    <row r="4" spans="1:8" ht="21" x14ac:dyDescent="0.25">
      <c r="B4" s="32" t="s">
        <v>97</v>
      </c>
    </row>
    <row r="5" spans="1:8" x14ac:dyDescent="0.25">
      <c r="B5" s="33" t="s">
        <v>96</v>
      </c>
    </row>
    <row r="9" spans="1:8" x14ac:dyDescent="0.25">
      <c r="A9" s="1"/>
      <c r="B9" s="1"/>
      <c r="C9" s="1"/>
      <c r="D9" s="2"/>
      <c r="E9" s="2"/>
      <c r="F9" s="2"/>
      <c r="G9" s="2"/>
      <c r="H9" s="2"/>
    </row>
    <row r="10" spans="1:8" x14ac:dyDescent="0.25">
      <c r="A10" s="4"/>
      <c r="B10" s="5" t="s">
        <v>0</v>
      </c>
    </row>
    <row r="11" spans="1:8" x14ac:dyDescent="0.25">
      <c r="B11" s="1" t="s">
        <v>1</v>
      </c>
      <c r="C11" s="1"/>
      <c r="F11" s="6"/>
    </row>
    <row r="12" spans="1:8" x14ac:dyDescent="0.25">
      <c r="B12" s="1" t="s">
        <v>2</v>
      </c>
      <c r="C12" s="1"/>
      <c r="F12" s="6"/>
    </row>
    <row r="13" spans="1:8" x14ac:dyDescent="0.25">
      <c r="B13" s="1"/>
      <c r="C13" s="1"/>
      <c r="F13" s="6"/>
    </row>
    <row r="14" spans="1:8" x14ac:dyDescent="0.25">
      <c r="B14" s="3" t="s">
        <v>3</v>
      </c>
      <c r="E14" s="6">
        <f>++F54</f>
        <v>0</v>
      </c>
      <c r="F14" s="6"/>
      <c r="H14" s="6">
        <f>+H54</f>
        <v>0</v>
      </c>
    </row>
    <row r="15" spans="1:8" x14ac:dyDescent="0.25">
      <c r="B15" s="3" t="s">
        <v>4</v>
      </c>
      <c r="E15" s="6">
        <f>+F69</f>
        <v>0</v>
      </c>
      <c r="F15" s="6"/>
      <c r="H15" s="6">
        <v>0</v>
      </c>
    </row>
    <row r="16" spans="1:8" x14ac:dyDescent="0.25">
      <c r="B16" s="3" t="s">
        <v>5</v>
      </c>
      <c r="E16" s="6">
        <f>+F96</f>
        <v>0</v>
      </c>
      <c r="F16" s="6"/>
      <c r="H16" s="6">
        <f>+H96</f>
        <v>0</v>
      </c>
    </row>
    <row r="17" spans="1:8" x14ac:dyDescent="0.25">
      <c r="B17" s="5" t="s">
        <v>6</v>
      </c>
      <c r="C17" s="5"/>
      <c r="D17" s="5"/>
      <c r="E17" s="7">
        <f>SUM(E14:E16)</f>
        <v>0</v>
      </c>
      <c r="F17" s="7"/>
      <c r="G17" s="5"/>
      <c r="H17" s="7">
        <f>SUM(H14:H16)</f>
        <v>0</v>
      </c>
    </row>
    <row r="18" spans="1:8" x14ac:dyDescent="0.25">
      <c r="G18" s="6"/>
    </row>
    <row r="19" spans="1:8" x14ac:dyDescent="0.25">
      <c r="G19" s="6"/>
    </row>
    <row r="20" spans="1:8" x14ac:dyDescent="0.25">
      <c r="B20" s="3" t="s">
        <v>7</v>
      </c>
      <c r="F20" s="6">
        <f>+E21</f>
        <v>0</v>
      </c>
    </row>
    <row r="21" spans="1:8" x14ac:dyDescent="0.25">
      <c r="B21" s="3" t="s">
        <v>8</v>
      </c>
      <c r="C21" s="3" t="s">
        <v>9</v>
      </c>
      <c r="D21" s="8">
        <v>6</v>
      </c>
      <c r="E21" s="6">
        <f>+E17</f>
        <v>0</v>
      </c>
      <c r="F21" s="6">
        <f>+E21*D21/100</f>
        <v>0</v>
      </c>
    </row>
    <row r="22" spans="1:8" x14ac:dyDescent="0.25">
      <c r="B22" s="3" t="s">
        <v>10</v>
      </c>
      <c r="E22" s="6"/>
      <c r="F22" s="6"/>
      <c r="H22" s="6">
        <f>+E23</f>
        <v>0</v>
      </c>
    </row>
    <row r="23" spans="1:8" x14ac:dyDescent="0.25">
      <c r="B23" s="3" t="s">
        <v>11</v>
      </c>
      <c r="C23" s="3" t="s">
        <v>9</v>
      </c>
      <c r="D23" s="8">
        <v>3</v>
      </c>
      <c r="E23" s="6">
        <f>+H17</f>
        <v>0</v>
      </c>
      <c r="F23" s="6"/>
      <c r="H23" s="6">
        <f>+E23*D23/100</f>
        <v>0</v>
      </c>
    </row>
    <row r="24" spans="1:8" x14ac:dyDescent="0.25">
      <c r="B24" s="3" t="s">
        <v>12</v>
      </c>
      <c r="E24" s="6"/>
      <c r="F24" s="6">
        <f>SUM(F20:F23)</f>
        <v>0</v>
      </c>
      <c r="H24" s="6">
        <f>SUM(H22:H23)</f>
        <v>0</v>
      </c>
    </row>
    <row r="25" spans="1:8" x14ac:dyDescent="0.25">
      <c r="E25" s="6"/>
      <c r="F25" s="6"/>
      <c r="H25" s="6"/>
    </row>
    <row r="26" spans="1:8" x14ac:dyDescent="0.25">
      <c r="B26" s="3" t="s">
        <v>13</v>
      </c>
      <c r="C26" s="3" t="s">
        <v>9</v>
      </c>
      <c r="D26" s="8">
        <v>3.5</v>
      </c>
      <c r="E26" s="6">
        <f>+H24</f>
        <v>0</v>
      </c>
      <c r="F26" s="6"/>
      <c r="H26" s="6">
        <f>+E26*D26/100</f>
        <v>0</v>
      </c>
    </row>
    <row r="27" spans="1:8" x14ac:dyDescent="0.25">
      <c r="B27" s="3" t="s">
        <v>14</v>
      </c>
      <c r="C27" s="3" t="s">
        <v>15</v>
      </c>
      <c r="D27" s="3">
        <v>35</v>
      </c>
      <c r="E27" s="9"/>
      <c r="F27" s="6">
        <f>+E27*D27</f>
        <v>0</v>
      </c>
      <c r="H27" s="6"/>
    </row>
    <row r="28" spans="1:8" x14ac:dyDescent="0.25">
      <c r="B28" s="5" t="s">
        <v>6</v>
      </c>
      <c r="F28" s="10">
        <f>SUM(F24:F27)</f>
        <v>0</v>
      </c>
      <c r="H28" s="6">
        <f>SUM(H24:H27)</f>
        <v>0</v>
      </c>
    </row>
    <row r="29" spans="1:8" x14ac:dyDescent="0.25">
      <c r="E29" s="5"/>
      <c r="F29" s="7"/>
    </row>
    <row r="30" spans="1:8" x14ac:dyDescent="0.25">
      <c r="B30" s="5" t="s">
        <v>16</v>
      </c>
      <c r="C30" s="5"/>
      <c r="D30" s="5"/>
      <c r="E30" s="5"/>
      <c r="F30" s="5"/>
      <c r="G30" s="5"/>
      <c r="H30" s="11">
        <f>+H28+F28</f>
        <v>0</v>
      </c>
    </row>
    <row r="31" spans="1:8" x14ac:dyDescent="0.25">
      <c r="A31" s="1"/>
      <c r="G31" s="6"/>
    </row>
    <row r="32" spans="1:8" x14ac:dyDescent="0.25">
      <c r="A32" s="1"/>
      <c r="C32" s="5"/>
      <c r="G32" s="6"/>
    </row>
    <row r="33" spans="1:9" x14ac:dyDescent="0.25">
      <c r="A33" s="1"/>
      <c r="D33" s="5"/>
      <c r="E33" s="5"/>
      <c r="F33" s="5"/>
      <c r="G33" s="7"/>
    </row>
    <row r="34" spans="1:9" x14ac:dyDescent="0.25">
      <c r="A34" s="1"/>
      <c r="C34" s="5"/>
      <c r="D34" s="5"/>
      <c r="E34" s="5"/>
      <c r="F34" s="5"/>
      <c r="G34" s="5"/>
      <c r="H34" s="5"/>
    </row>
    <row r="35" spans="1:9" x14ac:dyDescent="0.25">
      <c r="A35" s="1"/>
      <c r="C35" s="5"/>
      <c r="D35" s="5"/>
      <c r="E35" s="5"/>
      <c r="F35" s="5"/>
      <c r="G35" s="5"/>
      <c r="H35" s="5"/>
    </row>
    <row r="36" spans="1:9" x14ac:dyDescent="0.25">
      <c r="A36" s="1"/>
      <c r="C36" s="5"/>
      <c r="D36" s="5"/>
      <c r="E36" s="5"/>
      <c r="F36" s="5"/>
      <c r="G36" s="5"/>
      <c r="H36" s="5"/>
    </row>
    <row r="37" spans="1:9" x14ac:dyDescent="0.25">
      <c r="A37" s="12" t="s">
        <v>17</v>
      </c>
      <c r="B37" s="12" t="s">
        <v>18</v>
      </c>
      <c r="C37" s="12" t="s">
        <v>19</v>
      </c>
      <c r="D37" s="13" t="s">
        <v>20</v>
      </c>
      <c r="E37" s="31" t="s">
        <v>21</v>
      </c>
      <c r="F37" s="31"/>
      <c r="G37" s="31" t="s">
        <v>22</v>
      </c>
      <c r="H37" s="31"/>
      <c r="I37" s="14"/>
    </row>
    <row r="38" spans="1:9" x14ac:dyDescent="0.25">
      <c r="A38" s="15"/>
      <c r="B38" s="15"/>
      <c r="C38" s="15"/>
      <c r="D38" s="15"/>
      <c r="E38" s="15"/>
      <c r="F38" s="15"/>
      <c r="G38" s="15"/>
      <c r="H38" s="15"/>
      <c r="I38" s="14"/>
    </row>
    <row r="39" spans="1:9" x14ac:dyDescent="0.25">
      <c r="A39" s="16"/>
      <c r="B39" s="12" t="s">
        <v>23</v>
      </c>
      <c r="C39" s="16"/>
      <c r="D39" s="15"/>
      <c r="E39" s="17" t="s">
        <v>24</v>
      </c>
      <c r="F39" s="18"/>
      <c r="G39" s="15" t="s">
        <v>25</v>
      </c>
      <c r="H39" s="15"/>
      <c r="I39" s="14"/>
    </row>
    <row r="40" spans="1:9" x14ac:dyDescent="0.25">
      <c r="A40" s="12"/>
      <c r="B40" s="12" t="s">
        <v>1</v>
      </c>
      <c r="C40" s="12"/>
      <c r="D40" s="15"/>
      <c r="E40" s="15"/>
      <c r="F40" s="18"/>
      <c r="G40" s="15"/>
      <c r="H40" s="15"/>
      <c r="I40" s="14"/>
    </row>
    <row r="41" spans="1:9" x14ac:dyDescent="0.25">
      <c r="A41" s="12"/>
      <c r="B41" s="12" t="s">
        <v>2</v>
      </c>
      <c r="C41" s="12"/>
      <c r="D41" s="15"/>
      <c r="E41" s="15"/>
      <c r="F41" s="18"/>
      <c r="G41" s="15"/>
      <c r="H41" s="15"/>
      <c r="I41" s="14"/>
    </row>
    <row r="42" spans="1:9" x14ac:dyDescent="0.25">
      <c r="A42" s="12"/>
      <c r="B42" s="12" t="s">
        <v>26</v>
      </c>
      <c r="C42" s="12"/>
      <c r="D42" s="15"/>
      <c r="E42" s="15"/>
      <c r="F42" s="18"/>
      <c r="G42" s="15"/>
      <c r="H42" s="15"/>
      <c r="I42" s="14"/>
    </row>
    <row r="43" spans="1:9" x14ac:dyDescent="0.25">
      <c r="A43" s="12"/>
      <c r="B43" s="12"/>
      <c r="C43" s="12"/>
      <c r="D43" s="15"/>
      <c r="E43" s="15"/>
      <c r="F43" s="18"/>
      <c r="G43" s="15"/>
      <c r="H43" s="15"/>
      <c r="I43" s="14"/>
    </row>
    <row r="44" spans="1:9" x14ac:dyDescent="0.25">
      <c r="A44" s="12"/>
      <c r="B44" s="12"/>
      <c r="C44" s="12"/>
      <c r="D44" s="15"/>
      <c r="E44" s="15"/>
      <c r="F44" s="18"/>
      <c r="G44" s="15"/>
      <c r="H44" s="15"/>
      <c r="I44" s="14"/>
    </row>
    <row r="45" spans="1:9" x14ac:dyDescent="0.25">
      <c r="A45" s="12">
        <v>1</v>
      </c>
      <c r="B45" s="17" t="s">
        <v>27</v>
      </c>
      <c r="C45" s="12"/>
      <c r="D45" s="15"/>
      <c r="E45" s="15"/>
      <c r="F45" s="18"/>
      <c r="G45" s="15"/>
      <c r="H45" s="15"/>
      <c r="I45" s="14"/>
    </row>
    <row r="46" spans="1:9" x14ac:dyDescent="0.25">
      <c r="A46" s="19">
        <v>1</v>
      </c>
      <c r="B46" s="15" t="s">
        <v>28</v>
      </c>
      <c r="C46" s="20" t="s">
        <v>29</v>
      </c>
      <c r="D46" s="18">
        <v>540</v>
      </c>
      <c r="E46" s="21"/>
      <c r="F46" s="18">
        <f t="shared" ref="F46:F53" si="0">D46*E46</f>
        <v>0</v>
      </c>
      <c r="G46" s="21"/>
      <c r="H46" s="18">
        <f t="shared" ref="H46:H53" si="1">D46*G46</f>
        <v>0</v>
      </c>
      <c r="I46" s="14"/>
    </row>
    <row r="47" spans="1:9" x14ac:dyDescent="0.25">
      <c r="A47" s="19">
        <v>2</v>
      </c>
      <c r="B47" s="15" t="s">
        <v>30</v>
      </c>
      <c r="C47" s="20" t="s">
        <v>29</v>
      </c>
      <c r="D47" s="18">
        <v>540</v>
      </c>
      <c r="E47" s="21"/>
      <c r="F47" s="18">
        <f t="shared" si="0"/>
        <v>0</v>
      </c>
      <c r="G47" s="21"/>
      <c r="H47" s="18">
        <f t="shared" si="1"/>
        <v>0</v>
      </c>
      <c r="I47" s="14"/>
    </row>
    <row r="48" spans="1:9" x14ac:dyDescent="0.25">
      <c r="A48" s="19">
        <v>3</v>
      </c>
      <c r="B48" s="15" t="s">
        <v>31</v>
      </c>
      <c r="C48" s="20" t="s">
        <v>32</v>
      </c>
      <c r="D48" s="18">
        <v>35</v>
      </c>
      <c r="E48" s="21"/>
      <c r="F48" s="18">
        <f t="shared" si="0"/>
        <v>0</v>
      </c>
      <c r="G48" s="21"/>
      <c r="H48" s="18">
        <f t="shared" si="1"/>
        <v>0</v>
      </c>
      <c r="I48" s="14"/>
    </row>
    <row r="49" spans="1:9" x14ac:dyDescent="0.25">
      <c r="A49" s="19">
        <v>4</v>
      </c>
      <c r="B49" s="15" t="s">
        <v>33</v>
      </c>
      <c r="C49" s="20" t="s">
        <v>15</v>
      </c>
      <c r="D49" s="18">
        <v>25</v>
      </c>
      <c r="E49" s="21"/>
      <c r="F49" s="18">
        <f t="shared" si="0"/>
        <v>0</v>
      </c>
      <c r="G49" s="21"/>
      <c r="H49" s="18">
        <f t="shared" si="1"/>
        <v>0</v>
      </c>
      <c r="I49" s="14"/>
    </row>
    <row r="50" spans="1:9" x14ac:dyDescent="0.25">
      <c r="A50" s="19">
        <v>5</v>
      </c>
      <c r="B50" s="15" t="s">
        <v>34</v>
      </c>
      <c r="C50" s="20" t="s">
        <v>29</v>
      </c>
      <c r="D50" s="18">
        <v>540</v>
      </c>
      <c r="E50" s="22"/>
      <c r="F50" s="18">
        <f t="shared" si="0"/>
        <v>0</v>
      </c>
      <c r="G50" s="21"/>
      <c r="H50" s="18">
        <f t="shared" si="1"/>
        <v>0</v>
      </c>
      <c r="I50" s="14"/>
    </row>
    <row r="51" spans="1:9" x14ac:dyDescent="0.25">
      <c r="A51" s="19">
        <v>6</v>
      </c>
      <c r="B51" s="15" t="s">
        <v>35</v>
      </c>
      <c r="C51" s="20" t="s">
        <v>29</v>
      </c>
      <c r="D51" s="18">
        <v>540</v>
      </c>
      <c r="E51" s="21"/>
      <c r="F51" s="18">
        <f t="shared" si="0"/>
        <v>0</v>
      </c>
      <c r="G51" s="21"/>
      <c r="H51" s="18">
        <f t="shared" si="1"/>
        <v>0</v>
      </c>
      <c r="I51" s="14"/>
    </row>
    <row r="52" spans="1:9" x14ac:dyDescent="0.25">
      <c r="A52" s="19">
        <v>7</v>
      </c>
      <c r="B52" s="16" t="s">
        <v>36</v>
      </c>
      <c r="C52" s="20" t="s">
        <v>37</v>
      </c>
      <c r="D52" s="18">
        <v>54</v>
      </c>
      <c r="E52" s="21"/>
      <c r="F52" s="18">
        <f t="shared" si="0"/>
        <v>0</v>
      </c>
      <c r="G52" s="21"/>
      <c r="H52" s="18">
        <f t="shared" si="1"/>
        <v>0</v>
      </c>
      <c r="I52" s="14"/>
    </row>
    <row r="53" spans="1:9" x14ac:dyDescent="0.25">
      <c r="A53" s="19">
        <v>8</v>
      </c>
      <c r="B53" s="16" t="s">
        <v>38</v>
      </c>
      <c r="C53" s="20" t="s">
        <v>37</v>
      </c>
      <c r="D53" s="18">
        <v>54</v>
      </c>
      <c r="E53" s="21"/>
      <c r="F53" s="18">
        <f t="shared" si="0"/>
        <v>0</v>
      </c>
      <c r="G53" s="21"/>
      <c r="H53" s="18">
        <f t="shared" si="1"/>
        <v>0</v>
      </c>
      <c r="I53" s="14"/>
    </row>
    <row r="54" spans="1:9" x14ac:dyDescent="0.25">
      <c r="A54" s="19"/>
      <c r="B54" s="17" t="s">
        <v>39</v>
      </c>
      <c r="C54" s="20"/>
      <c r="D54" s="18"/>
      <c r="E54" s="15"/>
      <c r="F54" s="23">
        <f>SUM(F46:F53)</f>
        <v>0</v>
      </c>
      <c r="G54" s="23"/>
      <c r="H54" s="23">
        <f>SUM(H46:H53)</f>
        <v>0</v>
      </c>
      <c r="I54" s="14"/>
    </row>
    <row r="55" spans="1:9" x14ac:dyDescent="0.25">
      <c r="A55" s="19"/>
      <c r="B55" s="15"/>
      <c r="C55" s="20"/>
      <c r="D55" s="18"/>
      <c r="E55" s="15"/>
      <c r="F55" s="18"/>
      <c r="G55" s="18"/>
      <c r="H55" s="18"/>
      <c r="I55" s="14"/>
    </row>
    <row r="56" spans="1:9" x14ac:dyDescent="0.25">
      <c r="A56" s="12">
        <v>2</v>
      </c>
      <c r="B56" s="17" t="s">
        <v>4</v>
      </c>
      <c r="C56" s="20"/>
      <c r="D56" s="18"/>
      <c r="E56" s="15"/>
      <c r="F56" s="18"/>
      <c r="G56" s="18"/>
      <c r="H56" s="18"/>
      <c r="I56" s="14"/>
    </row>
    <row r="57" spans="1:9" x14ac:dyDescent="0.25">
      <c r="A57" s="19">
        <v>9</v>
      </c>
      <c r="B57" s="16" t="s">
        <v>40</v>
      </c>
      <c r="C57" s="20" t="s">
        <v>37</v>
      </c>
      <c r="D57" s="15">
        <v>380</v>
      </c>
      <c r="E57" s="21"/>
      <c r="F57" s="18">
        <f t="shared" ref="F57:F68" si="2">D57*E57</f>
        <v>0</v>
      </c>
      <c r="G57" s="21"/>
      <c r="H57" s="18">
        <f>D57*G57</f>
        <v>0</v>
      </c>
    </row>
    <row r="58" spans="1:9" x14ac:dyDescent="0.25">
      <c r="A58" s="19">
        <v>10</v>
      </c>
      <c r="B58" s="16" t="s">
        <v>41</v>
      </c>
      <c r="C58" s="20" t="s">
        <v>37</v>
      </c>
      <c r="D58" s="15">
        <v>380</v>
      </c>
      <c r="E58" s="21"/>
      <c r="F58" s="18">
        <f t="shared" si="2"/>
        <v>0</v>
      </c>
      <c r="G58" s="21"/>
      <c r="H58" s="18">
        <f>D58*G58</f>
        <v>0</v>
      </c>
    </row>
    <row r="59" spans="1:9" x14ac:dyDescent="0.25">
      <c r="A59" s="19">
        <v>11</v>
      </c>
      <c r="B59" s="16" t="s">
        <v>42</v>
      </c>
      <c r="C59" s="20" t="s">
        <v>43</v>
      </c>
      <c r="D59" s="15">
        <v>234</v>
      </c>
      <c r="E59" s="21"/>
      <c r="F59" s="18">
        <f t="shared" si="2"/>
        <v>0</v>
      </c>
      <c r="G59" s="21"/>
      <c r="H59" s="18">
        <f t="shared" ref="H59:H68" si="3">D59*G59</f>
        <v>0</v>
      </c>
    </row>
    <row r="60" spans="1:9" x14ac:dyDescent="0.25">
      <c r="A60" s="19">
        <v>12</v>
      </c>
      <c r="B60" s="16" t="s">
        <v>44</v>
      </c>
      <c r="C60" s="20" t="s">
        <v>37</v>
      </c>
      <c r="D60" s="15">
        <v>180</v>
      </c>
      <c r="E60" s="21"/>
      <c r="F60" s="18">
        <f t="shared" si="2"/>
        <v>0</v>
      </c>
      <c r="G60" s="21"/>
      <c r="H60" s="18">
        <f t="shared" si="3"/>
        <v>0</v>
      </c>
    </row>
    <row r="61" spans="1:9" x14ac:dyDescent="0.25">
      <c r="A61" s="19">
        <v>13</v>
      </c>
      <c r="B61" s="16" t="s">
        <v>45</v>
      </c>
      <c r="C61" s="20" t="s">
        <v>37</v>
      </c>
      <c r="D61" s="15">
        <v>680</v>
      </c>
      <c r="E61" s="21"/>
      <c r="F61" s="18">
        <f t="shared" si="2"/>
        <v>0</v>
      </c>
      <c r="G61" s="21"/>
      <c r="H61" s="18">
        <f t="shared" si="3"/>
        <v>0</v>
      </c>
    </row>
    <row r="62" spans="1:9" x14ac:dyDescent="0.25">
      <c r="A62" s="19">
        <v>14</v>
      </c>
      <c r="B62" s="16" t="s">
        <v>46</v>
      </c>
      <c r="C62" s="20" t="s">
        <v>37</v>
      </c>
      <c r="D62" s="15">
        <v>680</v>
      </c>
      <c r="E62" s="21"/>
      <c r="F62" s="18">
        <f t="shared" si="2"/>
        <v>0</v>
      </c>
      <c r="G62" s="21"/>
      <c r="H62" s="18">
        <f t="shared" si="3"/>
        <v>0</v>
      </c>
    </row>
    <row r="63" spans="1:9" x14ac:dyDescent="0.25">
      <c r="A63" s="19">
        <v>15</v>
      </c>
      <c r="B63" s="16" t="s">
        <v>47</v>
      </c>
      <c r="C63" s="20" t="s">
        <v>37</v>
      </c>
      <c r="D63" s="15">
        <v>180</v>
      </c>
      <c r="E63" s="21"/>
      <c r="F63" s="18">
        <f t="shared" si="2"/>
        <v>0</v>
      </c>
      <c r="G63" s="21"/>
      <c r="H63" s="18">
        <f t="shared" si="3"/>
        <v>0</v>
      </c>
    </row>
    <row r="64" spans="1:9" x14ac:dyDescent="0.25">
      <c r="A64" s="19">
        <v>16</v>
      </c>
      <c r="B64" s="16" t="s">
        <v>48</v>
      </c>
      <c r="C64" s="20" t="s">
        <v>37</v>
      </c>
      <c r="D64" s="15">
        <v>740</v>
      </c>
      <c r="E64" s="21"/>
      <c r="F64" s="18">
        <f t="shared" si="2"/>
        <v>0</v>
      </c>
      <c r="G64" s="21"/>
      <c r="H64" s="18">
        <f t="shared" si="3"/>
        <v>0</v>
      </c>
    </row>
    <row r="65" spans="1:8" x14ac:dyDescent="0.25">
      <c r="A65" s="19">
        <v>17</v>
      </c>
      <c r="B65" s="16" t="s">
        <v>49</v>
      </c>
      <c r="C65" s="20" t="s">
        <v>50</v>
      </c>
      <c r="D65" s="15">
        <v>32</v>
      </c>
      <c r="E65" s="21"/>
      <c r="F65" s="18">
        <f t="shared" si="2"/>
        <v>0</v>
      </c>
      <c r="G65" s="21"/>
      <c r="H65" s="18">
        <f t="shared" si="3"/>
        <v>0</v>
      </c>
    </row>
    <row r="66" spans="1:8" x14ac:dyDescent="0.25">
      <c r="A66" s="19">
        <v>18</v>
      </c>
      <c r="B66" s="16" t="s">
        <v>51</v>
      </c>
      <c r="C66" s="20" t="s">
        <v>52</v>
      </c>
      <c r="D66" s="15">
        <v>18</v>
      </c>
      <c r="E66" s="21"/>
      <c r="F66" s="18">
        <f t="shared" si="2"/>
        <v>0</v>
      </c>
      <c r="G66" s="21"/>
      <c r="H66" s="18">
        <f t="shared" si="3"/>
        <v>0</v>
      </c>
    </row>
    <row r="67" spans="1:8" x14ac:dyDescent="0.25">
      <c r="A67" s="19">
        <v>19</v>
      </c>
      <c r="B67" s="16" t="s">
        <v>53</v>
      </c>
      <c r="C67" s="20" t="s">
        <v>52</v>
      </c>
      <c r="D67" s="15">
        <v>18</v>
      </c>
      <c r="E67" s="21"/>
      <c r="F67" s="18">
        <f t="shared" si="2"/>
        <v>0</v>
      </c>
      <c r="G67" s="21"/>
      <c r="H67" s="18">
        <f t="shared" si="3"/>
        <v>0</v>
      </c>
    </row>
    <row r="68" spans="1:8" x14ac:dyDescent="0.25">
      <c r="A68" s="19">
        <v>20</v>
      </c>
      <c r="B68" s="16" t="s">
        <v>54</v>
      </c>
      <c r="C68" s="20" t="s">
        <v>43</v>
      </c>
      <c r="D68" s="15">
        <v>3</v>
      </c>
      <c r="E68" s="21"/>
      <c r="F68" s="18">
        <f t="shared" si="2"/>
        <v>0</v>
      </c>
      <c r="G68" s="21"/>
      <c r="H68" s="18">
        <f t="shared" si="3"/>
        <v>0</v>
      </c>
    </row>
    <row r="69" spans="1:8" x14ac:dyDescent="0.25">
      <c r="A69" s="19"/>
      <c r="B69" s="17" t="s">
        <v>55</v>
      </c>
      <c r="C69" s="20"/>
      <c r="D69" s="15"/>
      <c r="E69" s="18"/>
      <c r="F69" s="23">
        <f>SUM(F57:F68)</f>
        <v>0</v>
      </c>
      <c r="G69" s="23"/>
      <c r="H69" s="23">
        <f>SUM(H59:H68)</f>
        <v>0</v>
      </c>
    </row>
    <row r="70" spans="1:8" x14ac:dyDescent="0.25">
      <c r="A70" s="19"/>
      <c r="B70" s="16"/>
      <c r="C70" s="20"/>
      <c r="D70" s="15"/>
      <c r="E70" s="18"/>
      <c r="F70" s="18"/>
      <c r="G70" s="18"/>
      <c r="H70" s="18"/>
    </row>
    <row r="71" spans="1:8" x14ac:dyDescent="0.25">
      <c r="A71" s="12" t="s">
        <v>17</v>
      </c>
      <c r="B71" s="12" t="s">
        <v>18</v>
      </c>
      <c r="C71" s="13" t="s">
        <v>19</v>
      </c>
      <c r="D71" s="13" t="s">
        <v>20</v>
      </c>
      <c r="E71" s="31" t="s">
        <v>21</v>
      </c>
      <c r="F71" s="31"/>
      <c r="G71" s="31" t="s">
        <v>22</v>
      </c>
      <c r="H71" s="31"/>
    </row>
    <row r="72" spans="1:8" x14ac:dyDescent="0.25">
      <c r="A72" s="15"/>
      <c r="B72" s="15"/>
      <c r="C72" s="15"/>
      <c r="D72" s="15"/>
      <c r="E72" s="17" t="s">
        <v>24</v>
      </c>
      <c r="F72" s="18"/>
      <c r="G72" s="15" t="s">
        <v>25</v>
      </c>
      <c r="H72" s="15"/>
    </row>
    <row r="73" spans="1:8" x14ac:dyDescent="0.25">
      <c r="A73" s="12"/>
      <c r="B73" s="12" t="s">
        <v>5</v>
      </c>
      <c r="C73" s="12"/>
      <c r="D73" s="15"/>
      <c r="E73" s="15"/>
      <c r="F73" s="18"/>
      <c r="G73" s="15"/>
      <c r="H73" s="15"/>
    </row>
    <row r="74" spans="1:8" x14ac:dyDescent="0.25">
      <c r="A74" s="20">
        <v>21</v>
      </c>
      <c r="B74" s="16" t="s">
        <v>56</v>
      </c>
      <c r="C74" s="20" t="s">
        <v>50</v>
      </c>
      <c r="D74" s="15">
        <v>40</v>
      </c>
      <c r="E74" s="24"/>
      <c r="F74" s="18">
        <f t="shared" ref="F74:F95" si="4">D74*E74</f>
        <v>0</v>
      </c>
      <c r="G74" s="21"/>
      <c r="H74" s="18">
        <f t="shared" ref="H74:H95" si="5">D74*G74</f>
        <v>0</v>
      </c>
    </row>
    <row r="75" spans="1:8" x14ac:dyDescent="0.25">
      <c r="A75" s="20">
        <v>22</v>
      </c>
      <c r="B75" s="16" t="s">
        <v>57</v>
      </c>
      <c r="C75" s="20" t="s">
        <v>43</v>
      </c>
      <c r="D75" s="15">
        <v>1</v>
      </c>
      <c r="E75" s="21"/>
      <c r="F75" s="18">
        <f t="shared" si="4"/>
        <v>0</v>
      </c>
      <c r="G75" s="21"/>
      <c r="H75" s="18">
        <f t="shared" si="5"/>
        <v>0</v>
      </c>
    </row>
    <row r="76" spans="1:8" x14ac:dyDescent="0.25">
      <c r="A76" s="20">
        <v>23</v>
      </c>
      <c r="B76" s="16" t="s">
        <v>58</v>
      </c>
      <c r="C76" s="20" t="s">
        <v>43</v>
      </c>
      <c r="D76" s="15">
        <v>1</v>
      </c>
      <c r="E76" s="21"/>
      <c r="F76" s="18">
        <f t="shared" si="4"/>
        <v>0</v>
      </c>
      <c r="G76" s="21"/>
      <c r="H76" s="18">
        <f t="shared" si="5"/>
        <v>0</v>
      </c>
    </row>
    <row r="77" spans="1:8" x14ac:dyDescent="0.25">
      <c r="A77" s="20">
        <v>24</v>
      </c>
      <c r="B77" s="16" t="s">
        <v>59</v>
      </c>
      <c r="C77" s="20" t="s">
        <v>43</v>
      </c>
      <c r="D77" s="15">
        <v>1</v>
      </c>
      <c r="E77" s="21"/>
      <c r="F77" s="18">
        <f t="shared" si="4"/>
        <v>0</v>
      </c>
      <c r="G77" s="21"/>
      <c r="H77" s="18">
        <f t="shared" si="5"/>
        <v>0</v>
      </c>
    </row>
    <row r="78" spans="1:8" x14ac:dyDescent="0.25">
      <c r="A78" s="20">
        <v>25</v>
      </c>
      <c r="B78" s="16" t="s">
        <v>60</v>
      </c>
      <c r="C78" s="20" t="s">
        <v>37</v>
      </c>
      <c r="D78" s="15">
        <v>160</v>
      </c>
      <c r="E78" s="21"/>
      <c r="F78" s="18">
        <f t="shared" si="4"/>
        <v>0</v>
      </c>
      <c r="G78" s="21"/>
      <c r="H78" s="18">
        <f t="shared" si="5"/>
        <v>0</v>
      </c>
    </row>
    <row r="79" spans="1:8" x14ac:dyDescent="0.25">
      <c r="A79" s="20">
        <v>26</v>
      </c>
      <c r="B79" s="16" t="s">
        <v>61</v>
      </c>
      <c r="C79" s="20" t="s">
        <v>37</v>
      </c>
      <c r="D79" s="15">
        <v>450</v>
      </c>
      <c r="E79" s="21"/>
      <c r="F79" s="18">
        <f t="shared" si="4"/>
        <v>0</v>
      </c>
      <c r="G79" s="21"/>
      <c r="H79" s="18">
        <f t="shared" si="5"/>
        <v>0</v>
      </c>
    </row>
    <row r="80" spans="1:8" x14ac:dyDescent="0.25">
      <c r="A80" s="20">
        <v>27</v>
      </c>
      <c r="B80" s="16" t="s">
        <v>62</v>
      </c>
      <c r="C80" s="20" t="s">
        <v>37</v>
      </c>
      <c r="D80" s="15">
        <v>200</v>
      </c>
      <c r="E80" s="21"/>
      <c r="F80" s="18">
        <f t="shared" si="4"/>
        <v>0</v>
      </c>
      <c r="G80" s="21"/>
      <c r="H80" s="18">
        <f t="shared" si="5"/>
        <v>0</v>
      </c>
    </row>
    <row r="81" spans="1:8" x14ac:dyDescent="0.25">
      <c r="A81" s="20">
        <v>28</v>
      </c>
      <c r="B81" s="16" t="s">
        <v>63</v>
      </c>
      <c r="C81" s="20" t="s">
        <v>37</v>
      </c>
      <c r="D81" s="15">
        <v>840</v>
      </c>
      <c r="E81" s="21"/>
      <c r="F81" s="18">
        <f t="shared" si="4"/>
        <v>0</v>
      </c>
      <c r="G81" s="21"/>
      <c r="H81" s="18">
        <f t="shared" si="5"/>
        <v>0</v>
      </c>
    </row>
    <row r="82" spans="1:8" x14ac:dyDescent="0.25">
      <c r="A82" s="20">
        <v>29</v>
      </c>
      <c r="B82" s="16" t="s">
        <v>64</v>
      </c>
      <c r="C82" s="20" t="s">
        <v>43</v>
      </c>
      <c r="D82" s="15">
        <v>110</v>
      </c>
      <c r="E82" s="21"/>
      <c r="F82" s="18">
        <f t="shared" si="4"/>
        <v>0</v>
      </c>
      <c r="G82" s="21"/>
      <c r="H82" s="18">
        <f t="shared" si="5"/>
        <v>0</v>
      </c>
    </row>
    <row r="83" spans="1:8" x14ac:dyDescent="0.25">
      <c r="A83" s="20">
        <v>30</v>
      </c>
      <c r="B83" s="16" t="s">
        <v>65</v>
      </c>
      <c r="C83" s="20" t="s">
        <v>66</v>
      </c>
      <c r="D83" s="15">
        <v>8</v>
      </c>
      <c r="E83" s="21"/>
      <c r="F83" s="18">
        <f t="shared" si="4"/>
        <v>0</v>
      </c>
      <c r="G83" s="21"/>
      <c r="H83" s="18">
        <f t="shared" si="5"/>
        <v>0</v>
      </c>
    </row>
    <row r="84" spans="1:8" x14ac:dyDescent="0.25">
      <c r="A84" s="20">
        <v>31</v>
      </c>
      <c r="B84" s="16" t="s">
        <v>67</v>
      </c>
      <c r="C84" s="20" t="s">
        <v>66</v>
      </c>
      <c r="D84" s="15">
        <v>115</v>
      </c>
      <c r="E84" s="21"/>
      <c r="F84" s="18">
        <f t="shared" si="4"/>
        <v>0</v>
      </c>
      <c r="G84" s="21"/>
      <c r="H84" s="18">
        <f t="shared" si="5"/>
        <v>0</v>
      </c>
    </row>
    <row r="85" spans="1:8" x14ac:dyDescent="0.25">
      <c r="A85" s="20">
        <v>32</v>
      </c>
      <c r="B85" s="16" t="s">
        <v>68</v>
      </c>
      <c r="C85" s="20" t="s">
        <v>69</v>
      </c>
      <c r="D85" s="15">
        <v>15</v>
      </c>
      <c r="E85" s="21"/>
      <c r="F85" s="18">
        <f t="shared" si="4"/>
        <v>0</v>
      </c>
      <c r="G85" s="21"/>
      <c r="H85" s="18">
        <f t="shared" si="5"/>
        <v>0</v>
      </c>
    </row>
    <row r="86" spans="1:8" x14ac:dyDescent="0.25">
      <c r="A86" s="20">
        <v>33</v>
      </c>
      <c r="B86" s="16" t="s">
        <v>70</v>
      </c>
      <c r="C86" s="20" t="s">
        <v>37</v>
      </c>
      <c r="D86" s="15">
        <v>68</v>
      </c>
      <c r="E86" s="21"/>
      <c r="F86" s="18">
        <f t="shared" si="4"/>
        <v>0</v>
      </c>
      <c r="G86" s="21"/>
      <c r="H86" s="18">
        <f t="shared" si="5"/>
        <v>0</v>
      </c>
    </row>
    <row r="87" spans="1:8" x14ac:dyDescent="0.25">
      <c r="A87" s="20">
        <v>34</v>
      </c>
      <c r="B87" s="16" t="s">
        <v>71</v>
      </c>
      <c r="C87" s="20" t="s">
        <v>37</v>
      </c>
      <c r="D87" s="15">
        <v>20</v>
      </c>
      <c r="E87" s="21"/>
      <c r="F87" s="18">
        <f t="shared" si="4"/>
        <v>0</v>
      </c>
      <c r="G87" s="21"/>
      <c r="H87" s="18">
        <f t="shared" si="5"/>
        <v>0</v>
      </c>
    </row>
    <row r="88" spans="1:8" x14ac:dyDescent="0.25">
      <c r="A88" s="20">
        <v>35</v>
      </c>
      <c r="B88" s="16" t="s">
        <v>72</v>
      </c>
      <c r="C88" s="20" t="s">
        <v>43</v>
      </c>
      <c r="D88" s="15">
        <v>84</v>
      </c>
      <c r="E88" s="21"/>
      <c r="F88" s="18">
        <f t="shared" si="4"/>
        <v>0</v>
      </c>
      <c r="G88" s="21"/>
      <c r="H88" s="18">
        <f t="shared" si="5"/>
        <v>0</v>
      </c>
    </row>
    <row r="89" spans="1:8" x14ac:dyDescent="0.25">
      <c r="A89" s="20">
        <v>36</v>
      </c>
      <c r="B89" s="16" t="s">
        <v>73</v>
      </c>
      <c r="C89" s="20" t="s">
        <v>43</v>
      </c>
      <c r="D89" s="15">
        <v>10</v>
      </c>
      <c r="E89" s="21"/>
      <c r="F89" s="18">
        <f t="shared" si="4"/>
        <v>0</v>
      </c>
      <c r="G89" s="21"/>
      <c r="H89" s="18">
        <f t="shared" si="5"/>
        <v>0</v>
      </c>
    </row>
    <row r="90" spans="1:8" x14ac:dyDescent="0.25">
      <c r="A90" s="20">
        <v>37</v>
      </c>
      <c r="B90" s="16" t="s">
        <v>74</v>
      </c>
      <c r="C90" s="20" t="s">
        <v>43</v>
      </c>
      <c r="D90" s="15">
        <v>12</v>
      </c>
      <c r="E90" s="21"/>
      <c r="F90" s="18">
        <f t="shared" si="4"/>
        <v>0</v>
      </c>
      <c r="G90" s="21"/>
      <c r="H90" s="18">
        <f t="shared" si="5"/>
        <v>0</v>
      </c>
    </row>
    <row r="91" spans="1:8" x14ac:dyDescent="0.25">
      <c r="A91" s="20">
        <v>38</v>
      </c>
      <c r="B91" s="16" t="s">
        <v>75</v>
      </c>
      <c r="C91" s="20" t="s">
        <v>66</v>
      </c>
      <c r="D91" s="15">
        <v>8</v>
      </c>
      <c r="E91" s="21"/>
      <c r="F91" s="18">
        <f t="shared" si="4"/>
        <v>0</v>
      </c>
      <c r="G91" s="21"/>
      <c r="H91" s="18">
        <f t="shared" si="5"/>
        <v>0</v>
      </c>
    </row>
    <row r="92" spans="1:8" x14ac:dyDescent="0.25">
      <c r="A92" s="20">
        <v>39</v>
      </c>
      <c r="B92" s="16" t="s">
        <v>76</v>
      </c>
      <c r="C92" s="20" t="s">
        <v>43</v>
      </c>
      <c r="D92" s="15">
        <v>1</v>
      </c>
      <c r="E92" s="21"/>
      <c r="F92" s="18">
        <f t="shared" si="4"/>
        <v>0</v>
      </c>
      <c r="G92" s="21"/>
      <c r="H92" s="18">
        <f t="shared" si="5"/>
        <v>0</v>
      </c>
    </row>
    <row r="93" spans="1:8" x14ac:dyDescent="0.25">
      <c r="A93" s="20">
        <v>40</v>
      </c>
      <c r="B93" s="16" t="s">
        <v>77</v>
      </c>
      <c r="C93" s="20" t="s">
        <v>50</v>
      </c>
      <c r="D93" s="15">
        <v>10</v>
      </c>
      <c r="E93" s="21"/>
      <c r="F93" s="18">
        <f t="shared" si="4"/>
        <v>0</v>
      </c>
      <c r="G93" s="21"/>
      <c r="H93" s="18">
        <f t="shared" si="5"/>
        <v>0</v>
      </c>
    </row>
    <row r="94" spans="1:8" x14ac:dyDescent="0.25">
      <c r="A94" s="20">
        <v>41</v>
      </c>
      <c r="B94" s="16" t="s">
        <v>78</v>
      </c>
      <c r="C94" s="20" t="s">
        <v>50</v>
      </c>
      <c r="D94" s="15">
        <v>10</v>
      </c>
      <c r="E94" s="21"/>
      <c r="F94" s="18">
        <f t="shared" si="4"/>
        <v>0</v>
      </c>
      <c r="G94" s="21"/>
      <c r="H94" s="18">
        <f t="shared" si="5"/>
        <v>0</v>
      </c>
    </row>
    <row r="95" spans="1:8" x14ac:dyDescent="0.25">
      <c r="A95" s="20">
        <v>42</v>
      </c>
      <c r="B95" s="16" t="s">
        <v>79</v>
      </c>
      <c r="C95" s="20" t="s">
        <v>66</v>
      </c>
      <c r="D95" s="15">
        <v>234</v>
      </c>
      <c r="E95" s="21"/>
      <c r="F95" s="18">
        <f t="shared" si="4"/>
        <v>0</v>
      </c>
      <c r="G95" s="21"/>
      <c r="H95" s="18">
        <f t="shared" si="5"/>
        <v>0</v>
      </c>
    </row>
    <row r="96" spans="1:8" x14ac:dyDescent="0.25">
      <c r="A96" s="20"/>
      <c r="B96" s="12" t="s">
        <v>80</v>
      </c>
      <c r="C96" s="20"/>
      <c r="D96" s="15"/>
      <c r="E96" s="18"/>
      <c r="F96" s="23">
        <f>SUM(F74:F95)</f>
        <v>0</v>
      </c>
      <c r="G96" s="23"/>
      <c r="H96" s="23">
        <f>SUM(H74:H95)</f>
        <v>0</v>
      </c>
    </row>
    <row r="97" spans="1:8" x14ac:dyDescent="0.25">
      <c r="A97" s="25"/>
      <c r="B97" s="4"/>
      <c r="C97" s="25"/>
      <c r="E97" s="6"/>
      <c r="F97" s="6"/>
      <c r="G97" s="6"/>
      <c r="H97" s="6"/>
    </row>
    <row r="98" spans="1:8" x14ac:dyDescent="0.25">
      <c r="A98" s="25"/>
      <c r="B98" s="4"/>
      <c r="C98" s="25"/>
      <c r="E98" s="6"/>
      <c r="F98" s="6"/>
      <c r="G98" s="6"/>
      <c r="H98" s="6"/>
    </row>
    <row r="99" spans="1:8" x14ac:dyDescent="0.25">
      <c r="A99" s="26"/>
      <c r="B99" s="26" t="s">
        <v>81</v>
      </c>
      <c r="C99" s="26"/>
      <c r="D99" s="27"/>
      <c r="F99" s="6"/>
    </row>
    <row r="100" spans="1:8" x14ac:dyDescent="0.25">
      <c r="A100" s="26">
        <v>1</v>
      </c>
      <c r="B100" s="26" t="s">
        <v>82</v>
      </c>
      <c r="C100" s="26"/>
      <c r="D100" s="27"/>
      <c r="F100" s="6"/>
    </row>
    <row r="101" spans="1:8" x14ac:dyDescent="0.25">
      <c r="A101" s="28">
        <v>1</v>
      </c>
      <c r="B101" s="29" t="s">
        <v>83</v>
      </c>
      <c r="C101" s="29" t="s">
        <v>43</v>
      </c>
      <c r="D101" s="27">
        <v>1</v>
      </c>
      <c r="F101" s="6"/>
    </row>
    <row r="102" spans="1:8" x14ac:dyDescent="0.25">
      <c r="A102" s="28">
        <v>2</v>
      </c>
      <c r="B102" s="29" t="s">
        <v>84</v>
      </c>
      <c r="C102" s="29" t="s">
        <v>43</v>
      </c>
      <c r="D102" s="27">
        <v>3</v>
      </c>
      <c r="F102" s="6"/>
    </row>
    <row r="103" spans="1:8" x14ac:dyDescent="0.25">
      <c r="A103" s="28"/>
      <c r="B103" s="29" t="s">
        <v>85</v>
      </c>
      <c r="C103" s="29" t="s">
        <v>43</v>
      </c>
      <c r="D103" s="27">
        <v>1</v>
      </c>
      <c r="F103" s="6"/>
    </row>
    <row r="104" spans="1:8" x14ac:dyDescent="0.25">
      <c r="A104" s="28"/>
      <c r="B104" s="29" t="s">
        <v>86</v>
      </c>
      <c r="C104" s="29" t="s">
        <v>43</v>
      </c>
      <c r="D104" s="27">
        <v>1</v>
      </c>
      <c r="F104" s="6"/>
    </row>
    <row r="105" spans="1:8" x14ac:dyDescent="0.25">
      <c r="A105" s="28">
        <v>3</v>
      </c>
      <c r="B105" s="29" t="s">
        <v>87</v>
      </c>
      <c r="C105" s="29" t="s">
        <v>43</v>
      </c>
      <c r="D105" s="27">
        <v>4</v>
      </c>
      <c r="F105" s="6"/>
    </row>
    <row r="106" spans="1:8" x14ac:dyDescent="0.25">
      <c r="A106" s="28">
        <v>4</v>
      </c>
      <c r="B106" s="29" t="s">
        <v>88</v>
      </c>
      <c r="C106" s="29" t="s">
        <v>43</v>
      </c>
      <c r="D106" s="27">
        <v>12</v>
      </c>
      <c r="F106" s="6"/>
    </row>
    <row r="107" spans="1:8" x14ac:dyDescent="0.25">
      <c r="A107" s="28">
        <v>5</v>
      </c>
      <c r="B107" s="29" t="s">
        <v>89</v>
      </c>
      <c r="C107" s="29" t="s">
        <v>43</v>
      </c>
      <c r="D107" s="27">
        <v>30</v>
      </c>
      <c r="F107" s="6"/>
    </row>
    <row r="108" spans="1:8" x14ac:dyDescent="0.25">
      <c r="A108" s="28"/>
      <c r="B108" s="26" t="s">
        <v>90</v>
      </c>
      <c r="C108" s="26"/>
      <c r="D108" s="30"/>
      <c r="E108" s="5"/>
      <c r="F108" s="6"/>
      <c r="G108" s="5"/>
      <c r="H108" s="7"/>
    </row>
    <row r="109" spans="1:8" x14ac:dyDescent="0.25">
      <c r="A109" s="28"/>
      <c r="B109" s="26"/>
      <c r="C109" s="26"/>
      <c r="D109" s="30"/>
      <c r="E109" s="5"/>
      <c r="F109" s="7"/>
      <c r="G109" s="5"/>
      <c r="H109" s="7"/>
    </row>
    <row r="110" spans="1:8" x14ac:dyDescent="0.25">
      <c r="A110" s="26">
        <v>2</v>
      </c>
      <c r="B110" s="26" t="s">
        <v>91</v>
      </c>
      <c r="C110" s="26"/>
      <c r="D110" s="27"/>
      <c r="F110" s="7"/>
      <c r="G110" s="5"/>
      <c r="H110" s="7"/>
    </row>
    <row r="111" spans="1:8" x14ac:dyDescent="0.25">
      <c r="A111" s="28">
        <v>1</v>
      </c>
      <c r="B111" s="29" t="s">
        <v>84</v>
      </c>
      <c r="C111" s="29" t="s">
        <v>43</v>
      </c>
      <c r="D111" s="27">
        <v>3</v>
      </c>
      <c r="F111" s="6"/>
      <c r="G111" s="5"/>
      <c r="H111" s="7"/>
    </row>
    <row r="112" spans="1:8" x14ac:dyDescent="0.25">
      <c r="A112" s="28">
        <v>3</v>
      </c>
      <c r="B112" s="29" t="s">
        <v>92</v>
      </c>
      <c r="C112" s="29" t="s">
        <v>43</v>
      </c>
      <c r="D112" s="27">
        <v>12</v>
      </c>
      <c r="F112" s="6"/>
      <c r="G112" s="5"/>
      <c r="H112" s="7"/>
    </row>
    <row r="113" spans="1:8" x14ac:dyDescent="0.25">
      <c r="A113" s="28">
        <v>4</v>
      </c>
      <c r="B113" s="29" t="s">
        <v>93</v>
      </c>
      <c r="C113" s="29" t="s">
        <v>43</v>
      </c>
      <c r="D113" s="27">
        <v>2</v>
      </c>
      <c r="F113" s="6"/>
      <c r="G113" s="5"/>
      <c r="H113" s="7"/>
    </row>
    <row r="114" spans="1:8" x14ac:dyDescent="0.25">
      <c r="A114" s="28"/>
      <c r="B114" s="29"/>
      <c r="C114" s="28"/>
      <c r="D114" s="27"/>
      <c r="E114" s="6"/>
      <c r="F114" s="7"/>
      <c r="G114" s="5"/>
      <c r="H114" s="7"/>
    </row>
    <row r="115" spans="1:8" x14ac:dyDescent="0.25">
      <c r="A115" s="28"/>
      <c r="B115" s="29"/>
      <c r="C115" s="28"/>
      <c r="D115" s="27"/>
      <c r="E115" s="6"/>
      <c r="F115" s="7"/>
      <c r="G115" s="5"/>
      <c r="H115" s="7"/>
    </row>
    <row r="116" spans="1:8" x14ac:dyDescent="0.25">
      <c r="A116" s="26">
        <v>3</v>
      </c>
      <c r="B116" s="26" t="s">
        <v>94</v>
      </c>
      <c r="C116" s="26"/>
      <c r="D116" s="27"/>
      <c r="F116" s="7"/>
      <c r="G116" s="5"/>
      <c r="H116" s="7"/>
    </row>
    <row r="117" spans="1:8" x14ac:dyDescent="0.25">
      <c r="A117" s="28">
        <v>1</v>
      </c>
      <c r="B117" s="29" t="s">
        <v>84</v>
      </c>
      <c r="C117" s="29" t="s">
        <v>43</v>
      </c>
      <c r="D117" s="27">
        <v>3</v>
      </c>
      <c r="F117" s="6"/>
      <c r="G117" s="5"/>
      <c r="H117" s="7"/>
    </row>
    <row r="118" spans="1:8" x14ac:dyDescent="0.25">
      <c r="A118" s="28">
        <v>3</v>
      </c>
      <c r="B118" s="29" t="s">
        <v>92</v>
      </c>
      <c r="C118" s="29" t="s">
        <v>43</v>
      </c>
      <c r="D118" s="27">
        <v>12</v>
      </c>
      <c r="F118" s="6"/>
      <c r="G118" s="5"/>
      <c r="H118" s="7"/>
    </row>
    <row r="119" spans="1:8" x14ac:dyDescent="0.25">
      <c r="A119" s="28">
        <v>4</v>
      </c>
      <c r="B119" s="29" t="s">
        <v>93</v>
      </c>
      <c r="C119" s="29" t="s">
        <v>43</v>
      </c>
      <c r="D119" s="27">
        <v>2</v>
      </c>
      <c r="F119" s="6"/>
      <c r="G119" s="5"/>
      <c r="H119" s="7"/>
    </row>
    <row r="120" spans="1:8" x14ac:dyDescent="0.25">
      <c r="A120" s="25"/>
      <c r="B120" s="4"/>
      <c r="C120" s="25"/>
      <c r="E120" s="6"/>
      <c r="F120" s="7"/>
      <c r="G120" s="5"/>
      <c r="H120" s="7"/>
    </row>
    <row r="121" spans="1:8" x14ac:dyDescent="0.25">
      <c r="A121" s="25"/>
      <c r="B121" s="4"/>
      <c r="C121" s="25"/>
      <c r="E121" s="6"/>
      <c r="F121" s="7"/>
      <c r="G121" s="5"/>
      <c r="H121" s="7"/>
    </row>
  </sheetData>
  <mergeCells count="4">
    <mergeCell ref="E37:F37"/>
    <mergeCell ref="G37:H37"/>
    <mergeCell ref="E71:F71"/>
    <mergeCell ref="G71:H71"/>
  </mergeCells>
  <pageMargins left="0.7" right="0.7" top="0.78740157499999996" bottom="0.78740157499999996" header="0.3" footer="0.3"/>
  <pageSetup paperSize="9" scale="3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Lesák</dc:creator>
  <cp:lastModifiedBy>Michal Lesák</cp:lastModifiedBy>
  <cp:lastPrinted>2023-03-20T13:35:30Z</cp:lastPrinted>
  <dcterms:created xsi:type="dcterms:W3CDTF">2023-03-20T11:17:59Z</dcterms:created>
  <dcterms:modified xsi:type="dcterms:W3CDTF">2023-03-20T13:35:43Z</dcterms:modified>
</cp:coreProperties>
</file>