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01 - Kanalizační stoky" sheetId="2" r:id="rId2"/>
    <sheet name="SO 02 - Kanalizační přípojky" sheetId="3" r:id="rId3"/>
    <sheet name="VRN a ON - Vedlejší rozpo..." sheetId="4" r:id="rId4"/>
    <sheet name="Seznam figur" sheetId="5" r:id="rId5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'SO 01 - Kanalizační stoky'!$C$124:$K$515</definedName>
    <definedName name="_xlnm.Print_Area" localSheetId="1">'SO 01 - Kanalizační stoky'!$C$4:$J$76,'SO 01 - Kanalizační stoky'!$C$82:$J$106,'SO 01 - Kanalizační stoky'!$C$112:$K$515</definedName>
    <definedName name="_xlnm.Print_Titles" localSheetId="1">'SO 01 - Kanalizační stoky'!$124:$124</definedName>
    <definedName name="_xlnm._FilterDatabase" localSheetId="2" hidden="1">'SO 02 - Kanalizační přípojky'!$C$124:$K$451</definedName>
    <definedName name="_xlnm.Print_Area" localSheetId="2">'SO 02 - Kanalizační přípojky'!$C$4:$J$76,'SO 02 - Kanalizační přípojky'!$C$82:$J$106,'SO 02 - Kanalizační přípojky'!$C$112:$K$451</definedName>
    <definedName name="_xlnm.Print_Titles" localSheetId="2">'SO 02 - Kanalizační přípojky'!$124:$124</definedName>
    <definedName name="_xlnm._FilterDatabase" localSheetId="3" hidden="1">'VRN a ON - Vedlejší rozpo...'!$C$121:$K$144</definedName>
    <definedName name="_xlnm.Print_Area" localSheetId="3">'VRN a ON - Vedlejší rozpo...'!$C$4:$J$76,'VRN a ON - Vedlejší rozpo...'!$C$82:$J$103,'VRN a ON - Vedlejší rozpo...'!$C$109:$K$144</definedName>
    <definedName name="_xlnm.Print_Titles" localSheetId="3">'VRN a ON - Vedlejší rozpo...'!$121:$121</definedName>
    <definedName name="_xlnm.Print_Area" localSheetId="4">'Seznam figur'!$C$4:$G$199</definedName>
    <definedName name="_xlnm.Print_Titles" localSheetId="4">'Seznam figur'!$9:$9</definedName>
  </definedNames>
  <calcPr/>
</workbook>
</file>

<file path=xl/calcChain.xml><?xml version="1.0" encoding="utf-8"?>
<calcChain xmlns="http://schemas.openxmlformats.org/spreadsheetml/2006/main">
  <c i="5" l="1" r="D7"/>
  <c i="4" r="R142"/>
  <c r="J37"/>
  <c r="J36"/>
  <c i="1" r="AY97"/>
  <c i="4" r="J35"/>
  <c i="1" r="AX97"/>
  <c i="4" r="BI143"/>
  <c r="BH143"/>
  <c r="BG143"/>
  <c r="BF143"/>
  <c r="T143"/>
  <c r="T142"/>
  <c r="R143"/>
  <c r="P143"/>
  <c r="P142"/>
  <c r="BI140"/>
  <c r="BH140"/>
  <c r="BG140"/>
  <c r="BF140"/>
  <c r="T140"/>
  <c r="T139"/>
  <c r="R140"/>
  <c r="R139"/>
  <c r="P140"/>
  <c r="P139"/>
  <c r="BI137"/>
  <c r="BH137"/>
  <c r="BG137"/>
  <c r="BF137"/>
  <c r="T137"/>
  <c r="T136"/>
  <c r="R137"/>
  <c r="R136"/>
  <c r="P137"/>
  <c r="P136"/>
  <c r="BI134"/>
  <c r="BH134"/>
  <c r="BG134"/>
  <c r="BF134"/>
  <c r="T134"/>
  <c r="T133"/>
  <c r="R134"/>
  <c r="R133"/>
  <c r="P134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J119"/>
  <c r="J118"/>
  <c r="F118"/>
  <c r="F116"/>
  <c r="E114"/>
  <c r="J92"/>
  <c r="J91"/>
  <c r="F91"/>
  <c r="F89"/>
  <c r="E87"/>
  <c r="J18"/>
  <c r="E18"/>
  <c r="F92"/>
  <c r="J17"/>
  <c r="J12"/>
  <c r="J116"/>
  <c r="E7"/>
  <c r="E85"/>
  <c i="3" r="J37"/>
  <c r="J36"/>
  <c i="1" r="AY96"/>
  <c i="3" r="J35"/>
  <c i="1" r="AX96"/>
  <c i="3" r="BI450"/>
  <c r="BH450"/>
  <c r="BG450"/>
  <c r="BF450"/>
  <c r="T450"/>
  <c r="T449"/>
  <c r="R450"/>
  <c r="R449"/>
  <c r="P450"/>
  <c r="P449"/>
  <c r="BI446"/>
  <c r="BH446"/>
  <c r="BG446"/>
  <c r="BF446"/>
  <c r="T446"/>
  <c r="R446"/>
  <c r="P446"/>
  <c r="BI443"/>
  <c r="BH443"/>
  <c r="BG443"/>
  <c r="BF443"/>
  <c r="T443"/>
  <c r="R443"/>
  <c r="P443"/>
  <c r="BI441"/>
  <c r="BH441"/>
  <c r="BG441"/>
  <c r="BF441"/>
  <c r="T441"/>
  <c r="R441"/>
  <c r="P441"/>
  <c r="BI435"/>
  <c r="BH435"/>
  <c r="BG435"/>
  <c r="BF435"/>
  <c r="T435"/>
  <c r="R435"/>
  <c r="P435"/>
  <c r="BI433"/>
  <c r="BH433"/>
  <c r="BG433"/>
  <c r="BF433"/>
  <c r="T433"/>
  <c r="R433"/>
  <c r="P433"/>
  <c r="BI427"/>
  <c r="BH427"/>
  <c r="BG427"/>
  <c r="BF427"/>
  <c r="T427"/>
  <c r="R427"/>
  <c r="P427"/>
  <c r="BI424"/>
  <c r="BH424"/>
  <c r="BG424"/>
  <c r="BF424"/>
  <c r="T424"/>
  <c r="R424"/>
  <c r="P424"/>
  <c r="BI421"/>
  <c r="BH421"/>
  <c r="BG421"/>
  <c r="BF421"/>
  <c r="T421"/>
  <c r="R421"/>
  <c r="P421"/>
  <c r="BI414"/>
  <c r="BH414"/>
  <c r="BG414"/>
  <c r="BF414"/>
  <c r="T414"/>
  <c r="R414"/>
  <c r="P414"/>
  <c r="BI410"/>
  <c r="BH410"/>
  <c r="BG410"/>
  <c r="BF410"/>
  <c r="T410"/>
  <c r="R410"/>
  <c r="P410"/>
  <c r="BI406"/>
  <c r="BH406"/>
  <c r="BG406"/>
  <c r="BF406"/>
  <c r="T406"/>
  <c r="R406"/>
  <c r="P406"/>
  <c r="BI404"/>
  <c r="BH404"/>
  <c r="BG404"/>
  <c r="BF404"/>
  <c r="T404"/>
  <c r="R404"/>
  <c r="P404"/>
  <c r="BI402"/>
  <c r="BH402"/>
  <c r="BG402"/>
  <c r="BF402"/>
  <c r="T402"/>
  <c r="R402"/>
  <c r="P402"/>
  <c r="BI401"/>
  <c r="BH401"/>
  <c r="BG401"/>
  <c r="BF401"/>
  <c r="T401"/>
  <c r="R401"/>
  <c r="P401"/>
  <c r="BI399"/>
  <c r="BH399"/>
  <c r="BG399"/>
  <c r="BF399"/>
  <c r="T399"/>
  <c r="R399"/>
  <c r="P399"/>
  <c r="BI398"/>
  <c r="BH398"/>
  <c r="BG398"/>
  <c r="BF398"/>
  <c r="T398"/>
  <c r="R398"/>
  <c r="P398"/>
  <c r="BI396"/>
  <c r="BH396"/>
  <c r="BG396"/>
  <c r="BF396"/>
  <c r="T396"/>
  <c r="R396"/>
  <c r="P396"/>
  <c r="BI394"/>
  <c r="BH394"/>
  <c r="BG394"/>
  <c r="BF394"/>
  <c r="T394"/>
  <c r="R394"/>
  <c r="P394"/>
  <c r="BI392"/>
  <c r="BH392"/>
  <c r="BG392"/>
  <c r="BF392"/>
  <c r="T392"/>
  <c r="R392"/>
  <c r="P392"/>
  <c r="BI390"/>
  <c r="BH390"/>
  <c r="BG390"/>
  <c r="BF390"/>
  <c r="T390"/>
  <c r="R390"/>
  <c r="P390"/>
  <c r="BI388"/>
  <c r="BH388"/>
  <c r="BG388"/>
  <c r="BF388"/>
  <c r="T388"/>
  <c r="R388"/>
  <c r="P388"/>
  <c r="BI384"/>
  <c r="BH384"/>
  <c r="BG384"/>
  <c r="BF384"/>
  <c r="T384"/>
  <c r="R384"/>
  <c r="P384"/>
  <c r="BI381"/>
  <c r="BH381"/>
  <c r="BG381"/>
  <c r="BF381"/>
  <c r="T381"/>
  <c r="R381"/>
  <c r="P381"/>
  <c r="BI378"/>
  <c r="BH378"/>
  <c r="BG378"/>
  <c r="BF378"/>
  <c r="T378"/>
  <c r="R378"/>
  <c r="P378"/>
  <c r="BI375"/>
  <c r="BH375"/>
  <c r="BG375"/>
  <c r="BF375"/>
  <c r="T375"/>
  <c r="R375"/>
  <c r="P375"/>
  <c r="BI368"/>
  <c r="BH368"/>
  <c r="BG368"/>
  <c r="BF368"/>
  <c r="T368"/>
  <c r="R368"/>
  <c r="P368"/>
  <c r="BI365"/>
  <c r="BH365"/>
  <c r="BG365"/>
  <c r="BF365"/>
  <c r="T365"/>
  <c r="R365"/>
  <c r="P365"/>
  <c r="BI362"/>
  <c r="BH362"/>
  <c r="BG362"/>
  <c r="BF362"/>
  <c r="T362"/>
  <c r="R362"/>
  <c r="P362"/>
  <c r="BI359"/>
  <c r="BH359"/>
  <c r="BG359"/>
  <c r="BF359"/>
  <c r="T359"/>
  <c r="R359"/>
  <c r="P359"/>
  <c r="BI356"/>
  <c r="BH356"/>
  <c r="BG356"/>
  <c r="BF356"/>
  <c r="T356"/>
  <c r="R356"/>
  <c r="P356"/>
  <c r="BI352"/>
  <c r="BH352"/>
  <c r="BG352"/>
  <c r="BF352"/>
  <c r="T352"/>
  <c r="T351"/>
  <c r="R352"/>
  <c r="R351"/>
  <c r="P352"/>
  <c r="P351"/>
  <c r="BI348"/>
  <c r="BH348"/>
  <c r="BG348"/>
  <c r="BF348"/>
  <c r="T348"/>
  <c r="T347"/>
  <c r="R348"/>
  <c r="R347"/>
  <c r="P348"/>
  <c r="P347"/>
  <c r="BI345"/>
  <c r="BH345"/>
  <c r="BG345"/>
  <c r="BF345"/>
  <c r="T345"/>
  <c r="R345"/>
  <c r="P345"/>
  <c r="BI340"/>
  <c r="BH340"/>
  <c r="BG340"/>
  <c r="BF340"/>
  <c r="T340"/>
  <c r="R340"/>
  <c r="P340"/>
  <c r="BI332"/>
  <c r="BH332"/>
  <c r="BG332"/>
  <c r="BF332"/>
  <c r="T332"/>
  <c r="R332"/>
  <c r="P332"/>
  <c r="BI329"/>
  <c r="BH329"/>
  <c r="BG329"/>
  <c r="BF329"/>
  <c r="T329"/>
  <c r="R329"/>
  <c r="P329"/>
  <c r="BI324"/>
  <c r="BH324"/>
  <c r="BG324"/>
  <c r="BF324"/>
  <c r="T324"/>
  <c r="R324"/>
  <c r="P324"/>
  <c r="BI321"/>
  <c r="BH321"/>
  <c r="BG321"/>
  <c r="BF321"/>
  <c r="T321"/>
  <c r="R321"/>
  <c r="P321"/>
  <c r="BI318"/>
  <c r="BH318"/>
  <c r="BG318"/>
  <c r="BF318"/>
  <c r="T318"/>
  <c r="R318"/>
  <c r="P318"/>
  <c r="BI315"/>
  <c r="BH315"/>
  <c r="BG315"/>
  <c r="BF315"/>
  <c r="T315"/>
  <c r="R315"/>
  <c r="P315"/>
  <c r="BI312"/>
  <c r="BH312"/>
  <c r="BG312"/>
  <c r="BF312"/>
  <c r="T312"/>
  <c r="R312"/>
  <c r="P312"/>
  <c r="BI310"/>
  <c r="BH310"/>
  <c r="BG310"/>
  <c r="BF310"/>
  <c r="T310"/>
  <c r="R310"/>
  <c r="P310"/>
  <c r="BI269"/>
  <c r="BH269"/>
  <c r="BG269"/>
  <c r="BF269"/>
  <c r="T269"/>
  <c r="R269"/>
  <c r="P269"/>
  <c r="BI266"/>
  <c r="BH266"/>
  <c r="BG266"/>
  <c r="BF266"/>
  <c r="T266"/>
  <c r="R266"/>
  <c r="P266"/>
  <c r="BI225"/>
  <c r="BH225"/>
  <c r="BG225"/>
  <c r="BF225"/>
  <c r="T225"/>
  <c r="R225"/>
  <c r="P225"/>
  <c r="BI184"/>
  <c r="BH184"/>
  <c r="BG184"/>
  <c r="BF184"/>
  <c r="T184"/>
  <c r="R184"/>
  <c r="P184"/>
  <c r="BI181"/>
  <c r="BH181"/>
  <c r="BG181"/>
  <c r="BF181"/>
  <c r="T181"/>
  <c r="R181"/>
  <c r="P181"/>
  <c r="BI178"/>
  <c r="BH178"/>
  <c r="BG178"/>
  <c r="BF178"/>
  <c r="T178"/>
  <c r="R178"/>
  <c r="P178"/>
  <c r="BI175"/>
  <c r="BH175"/>
  <c r="BG175"/>
  <c r="BF175"/>
  <c r="T175"/>
  <c r="R175"/>
  <c r="P175"/>
  <c r="BI168"/>
  <c r="BH168"/>
  <c r="BG168"/>
  <c r="BF168"/>
  <c r="T168"/>
  <c r="R168"/>
  <c r="P168"/>
  <c r="BI156"/>
  <c r="BH156"/>
  <c r="BG156"/>
  <c r="BF156"/>
  <c r="T156"/>
  <c r="R156"/>
  <c r="P156"/>
  <c r="BI153"/>
  <c r="BH153"/>
  <c r="BG153"/>
  <c r="BF153"/>
  <c r="T153"/>
  <c r="R153"/>
  <c r="P153"/>
  <c r="BI146"/>
  <c r="BH146"/>
  <c r="BG146"/>
  <c r="BF146"/>
  <c r="T146"/>
  <c r="R146"/>
  <c r="P146"/>
  <c r="BI135"/>
  <c r="BH135"/>
  <c r="BG135"/>
  <c r="BF135"/>
  <c r="T135"/>
  <c r="R135"/>
  <c r="P135"/>
  <c r="BI128"/>
  <c r="BH128"/>
  <c r="BG128"/>
  <c r="BF128"/>
  <c r="T128"/>
  <c r="R128"/>
  <c r="P128"/>
  <c r="J122"/>
  <c r="J121"/>
  <c r="F121"/>
  <c r="F119"/>
  <c r="E117"/>
  <c r="J92"/>
  <c r="J91"/>
  <c r="F91"/>
  <c r="F89"/>
  <c r="E87"/>
  <c r="J18"/>
  <c r="E18"/>
  <c r="F122"/>
  <c r="J17"/>
  <c r="J12"/>
  <c r="J119"/>
  <c r="E7"/>
  <c r="E85"/>
  <c i="2" r="J37"/>
  <c r="J36"/>
  <c i="1" r="AY95"/>
  <c i="2" r="J35"/>
  <c i="1" r="AX95"/>
  <c i="2" r="BI514"/>
  <c r="BH514"/>
  <c r="BG514"/>
  <c r="BF514"/>
  <c r="T514"/>
  <c r="T513"/>
  <c r="R514"/>
  <c r="R513"/>
  <c r="P514"/>
  <c r="P513"/>
  <c r="BI510"/>
  <c r="BH510"/>
  <c r="BG510"/>
  <c r="BF510"/>
  <c r="T510"/>
  <c r="R510"/>
  <c r="P510"/>
  <c r="BI508"/>
  <c r="BH508"/>
  <c r="BG508"/>
  <c r="BF508"/>
  <c r="T508"/>
  <c r="R508"/>
  <c r="P508"/>
  <c r="BI503"/>
  <c r="BH503"/>
  <c r="BG503"/>
  <c r="BF503"/>
  <c r="T503"/>
  <c r="R503"/>
  <c r="P503"/>
  <c r="BI497"/>
  <c r="BH497"/>
  <c r="BG497"/>
  <c r="BF497"/>
  <c r="T497"/>
  <c r="R497"/>
  <c r="P497"/>
  <c r="BI493"/>
  <c r="BH493"/>
  <c r="BG493"/>
  <c r="BF493"/>
  <c r="T493"/>
  <c r="R493"/>
  <c r="P493"/>
  <c r="BI484"/>
  <c r="BH484"/>
  <c r="BG484"/>
  <c r="BF484"/>
  <c r="T484"/>
  <c r="R484"/>
  <c r="P484"/>
  <c r="BI481"/>
  <c r="BH481"/>
  <c r="BG481"/>
  <c r="BF481"/>
  <c r="T481"/>
  <c r="R481"/>
  <c r="P481"/>
  <c r="BI478"/>
  <c r="BH478"/>
  <c r="BG478"/>
  <c r="BF478"/>
  <c r="T478"/>
  <c r="R478"/>
  <c r="P478"/>
  <c r="BI474"/>
  <c r="BH474"/>
  <c r="BG474"/>
  <c r="BF474"/>
  <c r="T474"/>
  <c r="R474"/>
  <c r="P474"/>
  <c r="BI473"/>
  <c r="BH473"/>
  <c r="BG473"/>
  <c r="BF473"/>
  <c r="T473"/>
  <c r="R473"/>
  <c r="P473"/>
  <c r="BI471"/>
  <c r="BH471"/>
  <c r="BG471"/>
  <c r="BF471"/>
  <c r="T471"/>
  <c r="R471"/>
  <c r="P471"/>
  <c r="BI470"/>
  <c r="BH470"/>
  <c r="BG470"/>
  <c r="BF470"/>
  <c r="T470"/>
  <c r="R470"/>
  <c r="P470"/>
  <c r="BI468"/>
  <c r="BH468"/>
  <c r="BG468"/>
  <c r="BF468"/>
  <c r="T468"/>
  <c r="R468"/>
  <c r="P468"/>
  <c r="BI467"/>
  <c r="BH467"/>
  <c r="BG467"/>
  <c r="BF467"/>
  <c r="T467"/>
  <c r="R467"/>
  <c r="P467"/>
  <c r="BI465"/>
  <c r="BH465"/>
  <c r="BG465"/>
  <c r="BF465"/>
  <c r="T465"/>
  <c r="R465"/>
  <c r="P465"/>
  <c r="BI464"/>
  <c r="BH464"/>
  <c r="BG464"/>
  <c r="BF464"/>
  <c r="T464"/>
  <c r="R464"/>
  <c r="P464"/>
  <c r="BI462"/>
  <c r="BH462"/>
  <c r="BG462"/>
  <c r="BF462"/>
  <c r="T462"/>
  <c r="R462"/>
  <c r="P462"/>
  <c r="BI461"/>
  <c r="BH461"/>
  <c r="BG461"/>
  <c r="BF461"/>
  <c r="T461"/>
  <c r="R461"/>
  <c r="P461"/>
  <c r="BI459"/>
  <c r="BH459"/>
  <c r="BG459"/>
  <c r="BF459"/>
  <c r="T459"/>
  <c r="R459"/>
  <c r="P459"/>
  <c r="BI458"/>
  <c r="BH458"/>
  <c r="BG458"/>
  <c r="BF458"/>
  <c r="T458"/>
  <c r="R458"/>
  <c r="P458"/>
  <c r="BI456"/>
  <c r="BH456"/>
  <c r="BG456"/>
  <c r="BF456"/>
  <c r="T456"/>
  <c r="R456"/>
  <c r="P456"/>
  <c r="BI455"/>
  <c r="BH455"/>
  <c r="BG455"/>
  <c r="BF455"/>
  <c r="T455"/>
  <c r="R455"/>
  <c r="P455"/>
  <c r="BI453"/>
  <c r="BH453"/>
  <c r="BG453"/>
  <c r="BF453"/>
  <c r="T453"/>
  <c r="R453"/>
  <c r="P453"/>
  <c r="BI452"/>
  <c r="BH452"/>
  <c r="BG452"/>
  <c r="BF452"/>
  <c r="T452"/>
  <c r="R452"/>
  <c r="P452"/>
  <c r="BI451"/>
  <c r="BH451"/>
  <c r="BG451"/>
  <c r="BF451"/>
  <c r="T451"/>
  <c r="R451"/>
  <c r="P451"/>
  <c r="BI449"/>
  <c r="BH449"/>
  <c r="BG449"/>
  <c r="BF449"/>
  <c r="T449"/>
  <c r="R449"/>
  <c r="P449"/>
  <c r="BI448"/>
  <c r="BH448"/>
  <c r="BG448"/>
  <c r="BF448"/>
  <c r="T448"/>
  <c r="R448"/>
  <c r="P448"/>
  <c r="BI446"/>
  <c r="BH446"/>
  <c r="BG446"/>
  <c r="BF446"/>
  <c r="T446"/>
  <c r="R446"/>
  <c r="P446"/>
  <c r="BI445"/>
  <c r="BH445"/>
  <c r="BG445"/>
  <c r="BF445"/>
  <c r="T445"/>
  <c r="R445"/>
  <c r="P445"/>
  <c r="BI443"/>
  <c r="BH443"/>
  <c r="BG443"/>
  <c r="BF443"/>
  <c r="T443"/>
  <c r="R443"/>
  <c r="P443"/>
  <c r="BI442"/>
  <c r="BH442"/>
  <c r="BG442"/>
  <c r="BF442"/>
  <c r="T442"/>
  <c r="R442"/>
  <c r="P442"/>
  <c r="BI440"/>
  <c r="BH440"/>
  <c r="BG440"/>
  <c r="BF440"/>
  <c r="T440"/>
  <c r="R440"/>
  <c r="P440"/>
  <c r="BI439"/>
  <c r="BH439"/>
  <c r="BG439"/>
  <c r="BF439"/>
  <c r="T439"/>
  <c r="R439"/>
  <c r="P439"/>
  <c r="BI437"/>
  <c r="BH437"/>
  <c r="BG437"/>
  <c r="BF437"/>
  <c r="T437"/>
  <c r="R437"/>
  <c r="P437"/>
  <c r="BI436"/>
  <c r="BH436"/>
  <c r="BG436"/>
  <c r="BF436"/>
  <c r="T436"/>
  <c r="R436"/>
  <c r="P436"/>
  <c r="BI434"/>
  <c r="BH434"/>
  <c r="BG434"/>
  <c r="BF434"/>
  <c r="T434"/>
  <c r="R434"/>
  <c r="P434"/>
  <c r="BI433"/>
  <c r="BH433"/>
  <c r="BG433"/>
  <c r="BF433"/>
  <c r="T433"/>
  <c r="R433"/>
  <c r="P433"/>
  <c r="BI431"/>
  <c r="BH431"/>
  <c r="BG431"/>
  <c r="BF431"/>
  <c r="T431"/>
  <c r="R431"/>
  <c r="P431"/>
  <c r="BI430"/>
  <c r="BH430"/>
  <c r="BG430"/>
  <c r="BF430"/>
  <c r="T430"/>
  <c r="R430"/>
  <c r="P430"/>
  <c r="BI428"/>
  <c r="BH428"/>
  <c r="BG428"/>
  <c r="BF428"/>
  <c r="T428"/>
  <c r="R428"/>
  <c r="P428"/>
  <c r="BI427"/>
  <c r="BH427"/>
  <c r="BG427"/>
  <c r="BF427"/>
  <c r="T427"/>
  <c r="R427"/>
  <c r="P427"/>
  <c r="BI424"/>
  <c r="BH424"/>
  <c r="BG424"/>
  <c r="BF424"/>
  <c r="T424"/>
  <c r="R424"/>
  <c r="P424"/>
  <c r="BI422"/>
  <c r="BH422"/>
  <c r="BG422"/>
  <c r="BF422"/>
  <c r="T422"/>
  <c r="R422"/>
  <c r="P422"/>
  <c r="BI420"/>
  <c r="BH420"/>
  <c r="BG420"/>
  <c r="BF420"/>
  <c r="T420"/>
  <c r="R420"/>
  <c r="P420"/>
  <c r="BI418"/>
  <c r="BH418"/>
  <c r="BG418"/>
  <c r="BF418"/>
  <c r="T418"/>
  <c r="R418"/>
  <c r="P418"/>
  <c r="BI416"/>
  <c r="BH416"/>
  <c r="BG416"/>
  <c r="BF416"/>
  <c r="T416"/>
  <c r="R416"/>
  <c r="P416"/>
  <c r="BI415"/>
  <c r="BH415"/>
  <c r="BG415"/>
  <c r="BF415"/>
  <c r="T415"/>
  <c r="R415"/>
  <c r="P415"/>
  <c r="BI413"/>
  <c r="BH413"/>
  <c r="BG413"/>
  <c r="BF413"/>
  <c r="T413"/>
  <c r="R413"/>
  <c r="P413"/>
  <c r="BI412"/>
  <c r="BH412"/>
  <c r="BG412"/>
  <c r="BF412"/>
  <c r="T412"/>
  <c r="R412"/>
  <c r="P412"/>
  <c r="BI411"/>
  <c r="BH411"/>
  <c r="BG411"/>
  <c r="BF411"/>
  <c r="T411"/>
  <c r="R411"/>
  <c r="P411"/>
  <c r="BI409"/>
  <c r="BH409"/>
  <c r="BG409"/>
  <c r="BF409"/>
  <c r="T409"/>
  <c r="R409"/>
  <c r="P409"/>
  <c r="BI408"/>
  <c r="BH408"/>
  <c r="BG408"/>
  <c r="BF408"/>
  <c r="T408"/>
  <c r="R408"/>
  <c r="P408"/>
  <c r="BI406"/>
  <c r="BH406"/>
  <c r="BG406"/>
  <c r="BF406"/>
  <c r="T406"/>
  <c r="R406"/>
  <c r="P406"/>
  <c r="BI405"/>
  <c r="BH405"/>
  <c r="BG405"/>
  <c r="BF405"/>
  <c r="T405"/>
  <c r="R405"/>
  <c r="P405"/>
  <c r="BI403"/>
  <c r="BH403"/>
  <c r="BG403"/>
  <c r="BF403"/>
  <c r="T403"/>
  <c r="R403"/>
  <c r="P403"/>
  <c r="BI402"/>
  <c r="BH402"/>
  <c r="BG402"/>
  <c r="BF402"/>
  <c r="T402"/>
  <c r="R402"/>
  <c r="P402"/>
  <c r="BI400"/>
  <c r="BH400"/>
  <c r="BG400"/>
  <c r="BF400"/>
  <c r="T400"/>
  <c r="R400"/>
  <c r="P400"/>
  <c r="BI399"/>
  <c r="BH399"/>
  <c r="BG399"/>
  <c r="BF399"/>
  <c r="T399"/>
  <c r="R399"/>
  <c r="P399"/>
  <c r="BI398"/>
  <c r="BH398"/>
  <c r="BG398"/>
  <c r="BF398"/>
  <c r="T398"/>
  <c r="R398"/>
  <c r="P398"/>
  <c r="BI396"/>
  <c r="BH396"/>
  <c r="BG396"/>
  <c r="BF396"/>
  <c r="T396"/>
  <c r="R396"/>
  <c r="P396"/>
  <c r="BI394"/>
  <c r="BH394"/>
  <c r="BG394"/>
  <c r="BF394"/>
  <c r="T394"/>
  <c r="R394"/>
  <c r="P394"/>
  <c r="BI393"/>
  <c r="BH393"/>
  <c r="BG393"/>
  <c r="BF393"/>
  <c r="T393"/>
  <c r="R393"/>
  <c r="P393"/>
  <c r="BI390"/>
  <c r="BH390"/>
  <c r="BG390"/>
  <c r="BF390"/>
  <c r="T390"/>
  <c r="R390"/>
  <c r="P390"/>
  <c r="BI388"/>
  <c r="BH388"/>
  <c r="BG388"/>
  <c r="BF388"/>
  <c r="T388"/>
  <c r="R388"/>
  <c r="P388"/>
  <c r="BI386"/>
  <c r="BH386"/>
  <c r="BG386"/>
  <c r="BF386"/>
  <c r="T386"/>
  <c r="R386"/>
  <c r="P386"/>
  <c r="BI384"/>
  <c r="BH384"/>
  <c r="BG384"/>
  <c r="BF384"/>
  <c r="T384"/>
  <c r="R384"/>
  <c r="P384"/>
  <c r="BI382"/>
  <c r="BH382"/>
  <c r="BG382"/>
  <c r="BF382"/>
  <c r="T382"/>
  <c r="R382"/>
  <c r="P382"/>
  <c r="BI380"/>
  <c r="BH380"/>
  <c r="BG380"/>
  <c r="BF380"/>
  <c r="T380"/>
  <c r="R380"/>
  <c r="P380"/>
  <c r="BI378"/>
  <c r="BH378"/>
  <c r="BG378"/>
  <c r="BF378"/>
  <c r="T378"/>
  <c r="R378"/>
  <c r="P378"/>
  <c r="BI375"/>
  <c r="BH375"/>
  <c r="BG375"/>
  <c r="BF375"/>
  <c r="T375"/>
  <c r="R375"/>
  <c r="P375"/>
  <c r="BI371"/>
  <c r="BH371"/>
  <c r="BG371"/>
  <c r="BF371"/>
  <c r="T371"/>
  <c r="R371"/>
  <c r="P371"/>
  <c r="BI368"/>
  <c r="BH368"/>
  <c r="BG368"/>
  <c r="BF368"/>
  <c r="T368"/>
  <c r="R368"/>
  <c r="P368"/>
  <c r="BI365"/>
  <c r="BH365"/>
  <c r="BG365"/>
  <c r="BF365"/>
  <c r="T365"/>
  <c r="R365"/>
  <c r="P365"/>
  <c r="BI362"/>
  <c r="BH362"/>
  <c r="BG362"/>
  <c r="BF362"/>
  <c r="T362"/>
  <c r="R362"/>
  <c r="P362"/>
  <c r="BI359"/>
  <c r="BH359"/>
  <c r="BG359"/>
  <c r="BF359"/>
  <c r="T359"/>
  <c r="R359"/>
  <c r="P359"/>
  <c r="BI356"/>
  <c r="BH356"/>
  <c r="BG356"/>
  <c r="BF356"/>
  <c r="T356"/>
  <c r="R356"/>
  <c r="P356"/>
  <c r="BI353"/>
  <c r="BH353"/>
  <c r="BG353"/>
  <c r="BF353"/>
  <c r="T353"/>
  <c r="R353"/>
  <c r="P353"/>
  <c r="BI350"/>
  <c r="BH350"/>
  <c r="BG350"/>
  <c r="BF350"/>
  <c r="T350"/>
  <c r="R350"/>
  <c r="P350"/>
  <c r="BI347"/>
  <c r="BH347"/>
  <c r="BG347"/>
  <c r="BF347"/>
  <c r="T347"/>
  <c r="R347"/>
  <c r="P347"/>
  <c r="BI345"/>
  <c r="BH345"/>
  <c r="BG345"/>
  <c r="BF345"/>
  <c r="T345"/>
  <c r="R345"/>
  <c r="P345"/>
  <c r="BI344"/>
  <c r="BH344"/>
  <c r="BG344"/>
  <c r="BF344"/>
  <c r="T344"/>
  <c r="R344"/>
  <c r="P344"/>
  <c r="BI343"/>
  <c r="BH343"/>
  <c r="BG343"/>
  <c r="BF343"/>
  <c r="T343"/>
  <c r="R343"/>
  <c r="P343"/>
  <c r="BI342"/>
  <c r="BH342"/>
  <c r="BG342"/>
  <c r="BF342"/>
  <c r="T342"/>
  <c r="R342"/>
  <c r="P342"/>
  <c r="BI340"/>
  <c r="BH340"/>
  <c r="BG340"/>
  <c r="BF340"/>
  <c r="T340"/>
  <c r="R340"/>
  <c r="P340"/>
  <c r="BI337"/>
  <c r="BH337"/>
  <c r="BG337"/>
  <c r="BF337"/>
  <c r="T337"/>
  <c r="R337"/>
  <c r="P337"/>
  <c r="BI333"/>
  <c r="BH333"/>
  <c r="BG333"/>
  <c r="BF333"/>
  <c r="T333"/>
  <c r="T332"/>
  <c r="R333"/>
  <c r="R332"/>
  <c r="P333"/>
  <c r="P332"/>
  <c r="BI330"/>
  <c r="BH330"/>
  <c r="BG330"/>
  <c r="BF330"/>
  <c r="T330"/>
  <c r="R330"/>
  <c r="P330"/>
  <c r="BI316"/>
  <c r="BH316"/>
  <c r="BG316"/>
  <c r="BF316"/>
  <c r="T316"/>
  <c r="R316"/>
  <c r="P316"/>
  <c r="BI308"/>
  <c r="BH308"/>
  <c r="BG308"/>
  <c r="BF308"/>
  <c r="T308"/>
  <c r="R308"/>
  <c r="P308"/>
  <c r="BI305"/>
  <c r="BH305"/>
  <c r="BG305"/>
  <c r="BF305"/>
  <c r="T305"/>
  <c r="R305"/>
  <c r="P305"/>
  <c r="BI300"/>
  <c r="BH300"/>
  <c r="BG300"/>
  <c r="BF300"/>
  <c r="T300"/>
  <c r="R300"/>
  <c r="P300"/>
  <c r="BI297"/>
  <c r="BH297"/>
  <c r="BG297"/>
  <c r="BF297"/>
  <c r="T297"/>
  <c r="R297"/>
  <c r="P297"/>
  <c r="BI294"/>
  <c r="BH294"/>
  <c r="BG294"/>
  <c r="BF294"/>
  <c r="T294"/>
  <c r="R294"/>
  <c r="P294"/>
  <c r="BI289"/>
  <c r="BH289"/>
  <c r="BG289"/>
  <c r="BF289"/>
  <c r="T289"/>
  <c r="R289"/>
  <c r="P289"/>
  <c r="BI284"/>
  <c r="BH284"/>
  <c r="BG284"/>
  <c r="BF284"/>
  <c r="T284"/>
  <c r="R284"/>
  <c r="P284"/>
  <c r="BI282"/>
  <c r="BH282"/>
  <c r="BG282"/>
  <c r="BF282"/>
  <c r="T282"/>
  <c r="R282"/>
  <c r="P282"/>
  <c r="BI280"/>
  <c r="BH280"/>
  <c r="BG280"/>
  <c r="BF280"/>
  <c r="T280"/>
  <c r="R280"/>
  <c r="P280"/>
  <c r="BI273"/>
  <c r="BH273"/>
  <c r="BG273"/>
  <c r="BF273"/>
  <c r="T273"/>
  <c r="R273"/>
  <c r="P273"/>
  <c r="BI261"/>
  <c r="BH261"/>
  <c r="BG261"/>
  <c r="BF261"/>
  <c r="T261"/>
  <c r="R261"/>
  <c r="P261"/>
  <c r="BI256"/>
  <c r="BH256"/>
  <c r="BG256"/>
  <c r="BF256"/>
  <c r="T256"/>
  <c r="R256"/>
  <c r="P256"/>
  <c r="BI234"/>
  <c r="BH234"/>
  <c r="BG234"/>
  <c r="BF234"/>
  <c r="T234"/>
  <c r="R234"/>
  <c r="P234"/>
  <c r="BI212"/>
  <c r="BH212"/>
  <c r="BG212"/>
  <c r="BF212"/>
  <c r="T212"/>
  <c r="R212"/>
  <c r="P212"/>
  <c r="BI203"/>
  <c r="BH203"/>
  <c r="BG203"/>
  <c r="BF203"/>
  <c r="T203"/>
  <c r="R203"/>
  <c r="P203"/>
  <c r="BI194"/>
  <c r="BH194"/>
  <c r="BG194"/>
  <c r="BF194"/>
  <c r="T194"/>
  <c r="R194"/>
  <c r="P194"/>
  <c r="BI185"/>
  <c r="BH185"/>
  <c r="BG185"/>
  <c r="BF185"/>
  <c r="T185"/>
  <c r="R185"/>
  <c r="P185"/>
  <c r="BI176"/>
  <c r="BH176"/>
  <c r="BG176"/>
  <c r="BF176"/>
  <c r="T176"/>
  <c r="R176"/>
  <c r="P176"/>
  <c r="BI166"/>
  <c r="BH166"/>
  <c r="BG166"/>
  <c r="BF166"/>
  <c r="T166"/>
  <c r="R166"/>
  <c r="P166"/>
  <c r="BI150"/>
  <c r="BH150"/>
  <c r="BG150"/>
  <c r="BF150"/>
  <c r="T150"/>
  <c r="R150"/>
  <c r="P150"/>
  <c r="BI140"/>
  <c r="BH140"/>
  <c r="BG140"/>
  <c r="BF140"/>
  <c r="T140"/>
  <c r="R140"/>
  <c r="P140"/>
  <c r="BI134"/>
  <c r="BH134"/>
  <c r="BG134"/>
  <c r="BF134"/>
  <c r="T134"/>
  <c r="R134"/>
  <c r="P134"/>
  <c r="BI128"/>
  <c r="BH128"/>
  <c r="BG128"/>
  <c r="BF128"/>
  <c r="T128"/>
  <c r="R128"/>
  <c r="P128"/>
  <c r="J122"/>
  <c r="J121"/>
  <c r="F121"/>
  <c r="F119"/>
  <c r="E117"/>
  <c r="J92"/>
  <c r="J91"/>
  <c r="F91"/>
  <c r="F89"/>
  <c r="E87"/>
  <c r="J18"/>
  <c r="E18"/>
  <c r="F92"/>
  <c r="J17"/>
  <c r="J12"/>
  <c r="J89"/>
  <c r="E7"/>
  <c r="E115"/>
  <c i="1" r="L90"/>
  <c r="AM90"/>
  <c r="AM89"/>
  <c r="L89"/>
  <c r="AM87"/>
  <c r="L87"/>
  <c r="L85"/>
  <c r="L84"/>
  <c i="2" r="BK510"/>
  <c r="BK440"/>
  <c r="J394"/>
  <c r="J343"/>
  <c r="BK473"/>
  <c r="J439"/>
  <c r="BK399"/>
  <c r="J305"/>
  <c r="BK150"/>
  <c r="BK446"/>
  <c r="J422"/>
  <c r="J330"/>
  <c r="BK280"/>
  <c r="J464"/>
  <c r="BK400"/>
  <c r="BK347"/>
  <c r="J176"/>
  <c r="J468"/>
  <c r="BK403"/>
  <c r="BK344"/>
  <c r="BK497"/>
  <c r="BK459"/>
  <c r="BK448"/>
  <c r="BK402"/>
  <c r="BK176"/>
  <c r="J462"/>
  <c r="J415"/>
  <c r="J375"/>
  <c r="BK140"/>
  <c r="J408"/>
  <c r="BK340"/>
  <c r="BK256"/>
  <c i="3" r="BK443"/>
  <c r="J321"/>
  <c r="BK435"/>
  <c r="BK184"/>
  <c r="BK390"/>
  <c r="BK450"/>
  <c r="BK399"/>
  <c r="BK266"/>
  <c r="BK404"/>
  <c r="J443"/>
  <c r="J375"/>
  <c r="J225"/>
  <c r="BK414"/>
  <c r="BK388"/>
  <c r="J184"/>
  <c r="J410"/>
  <c r="BK178"/>
  <c i="4" r="J143"/>
  <c r="BK127"/>
  <c i="2" r="BK478"/>
  <c r="BK437"/>
  <c r="J400"/>
  <c r="BK350"/>
  <c r="J503"/>
  <c r="J436"/>
  <c r="BK359"/>
  <c r="BK261"/>
  <c r="BK462"/>
  <c r="J442"/>
  <c r="J412"/>
  <c r="J345"/>
  <c r="BK514"/>
  <c r="BK461"/>
  <c r="J409"/>
  <c r="BK365"/>
  <c r="J297"/>
  <c r="J497"/>
  <c r="J431"/>
  <c r="J347"/>
  <c r="BK128"/>
  <c r="BK464"/>
  <c r="J440"/>
  <c r="J413"/>
  <c r="J333"/>
  <c r="J443"/>
  <c r="J405"/>
  <c r="BK330"/>
  <c r="BK427"/>
  <c r="BK356"/>
  <c r="J261"/>
  <c i="3" r="J427"/>
  <c r="J345"/>
  <c r="J146"/>
  <c r="BK352"/>
  <c r="J402"/>
  <c r="BK348"/>
  <c r="J450"/>
  <c r="J414"/>
  <c r="BK312"/>
  <c r="BK365"/>
  <c r="BK433"/>
  <c r="J362"/>
  <c r="BK340"/>
  <c r="J156"/>
  <c r="J392"/>
  <c r="J266"/>
  <c r="BK401"/>
  <c i="4" r="BK143"/>
  <c r="J127"/>
  <c r="BK129"/>
  <c i="2" r="BK481"/>
  <c r="J434"/>
  <c r="J393"/>
  <c r="BK284"/>
  <c r="J470"/>
  <c r="BK431"/>
  <c r="BK371"/>
  <c r="BK316"/>
  <c r="J185"/>
  <c r="BK449"/>
  <c r="BK413"/>
  <c r="J350"/>
  <c r="J289"/>
  <c r="J493"/>
  <c r="BK445"/>
  <c r="BK418"/>
  <c r="J359"/>
  <c r="J166"/>
  <c r="BK442"/>
  <c r="BK394"/>
  <c r="BK185"/>
  <c r="BK453"/>
  <c r="J433"/>
  <c r="BK368"/>
  <c r="J150"/>
  <c r="BK439"/>
  <c r="J411"/>
  <c r="J284"/>
  <c r="BK412"/>
  <c r="BK386"/>
  <c r="BK333"/>
  <c r="J212"/>
  <c i="3" r="BK394"/>
  <c r="J318"/>
  <c r="J348"/>
  <c r="BK424"/>
  <c r="J359"/>
  <c r="BK446"/>
  <c r="BK375"/>
  <c r="J388"/>
  <c r="J135"/>
  <c r="BK381"/>
  <c r="J315"/>
  <c r="BK406"/>
  <c r="BK329"/>
  <c r="BK156"/>
  <c r="BK368"/>
  <c r="BK128"/>
  <c i="4" r="J131"/>
  <c r="J134"/>
  <c i="2" r="J459"/>
  <c r="BK420"/>
  <c r="J390"/>
  <c r="BK294"/>
  <c r="BK467"/>
  <c r="BK428"/>
  <c r="J344"/>
  <c r="BK194"/>
  <c r="BK456"/>
  <c r="J427"/>
  <c r="J399"/>
  <c r="BK203"/>
  <c r="J474"/>
  <c r="BK415"/>
  <c r="BK382"/>
  <c r="J300"/>
  <c r="J514"/>
  <c r="BK436"/>
  <c r="J388"/>
  <c r="BK305"/>
  <c r="BK470"/>
  <c r="J446"/>
  <c r="BK405"/>
  <c r="J356"/>
  <c r="BK474"/>
  <c r="BK422"/>
  <c r="BK398"/>
  <c r="J273"/>
  <c r="BK384"/>
  <c r="J294"/>
  <c r="J140"/>
  <c i="3" r="BK324"/>
  <c r="BK410"/>
  <c r="BK332"/>
  <c r="J399"/>
  <c r="BK146"/>
  <c r="BK421"/>
  <c r="J368"/>
  <c r="BK356"/>
  <c r="BK384"/>
  <c r="BK269"/>
  <c r="J128"/>
  <c r="J312"/>
  <c r="J421"/>
  <c r="BK345"/>
  <c i="4" r="BK140"/>
  <c r="J140"/>
  <c i="2" r="J508"/>
  <c r="J453"/>
  <c r="BK406"/>
  <c r="J362"/>
  <c r="BK508"/>
  <c r="J455"/>
  <c r="BK396"/>
  <c r="BK362"/>
  <c r="BK273"/>
  <c r="BK503"/>
  <c r="BK443"/>
  <c r="J430"/>
  <c r="J406"/>
  <c r="J316"/>
  <c r="J256"/>
  <c r="BK484"/>
  <c r="BK458"/>
  <c r="J420"/>
  <c r="J384"/>
  <c r="BK343"/>
  <c r="J134"/>
  <c r="J452"/>
  <c r="BK409"/>
  <c r="BK378"/>
  <c r="J510"/>
  <c r="BK455"/>
  <c r="BK434"/>
  <c r="J403"/>
  <c r="BK308"/>
  <c r="J484"/>
  <c r="J353"/>
  <c r="J461"/>
  <c r="J437"/>
  <c r="J371"/>
  <c r="BK300"/>
  <c r="J203"/>
  <c i="3" r="J381"/>
  <c r="BK175"/>
  <c r="J394"/>
  <c r="J441"/>
  <c r="BK362"/>
  <c r="BK135"/>
  <c r="J446"/>
  <c r="BK396"/>
  <c r="BK225"/>
  <c r="J378"/>
  <c r="J424"/>
  <c r="BK359"/>
  <c r="J168"/>
  <c r="J401"/>
  <c r="BK321"/>
  <c r="BK168"/>
  <c r="J269"/>
  <c i="4" r="J137"/>
  <c r="BK131"/>
  <c r="BK134"/>
  <c i="2" r="J467"/>
  <c r="BK411"/>
  <c r="J378"/>
  <c r="BK212"/>
  <c r="BK471"/>
  <c r="BK424"/>
  <c r="J365"/>
  <c r="J128"/>
  <c r="J448"/>
  <c r="J418"/>
  <c r="BK375"/>
  <c r="J308"/>
  <c r="J478"/>
  <c r="BK430"/>
  <c r="BK393"/>
  <c r="BK345"/>
  <c i="1" r="AS94"/>
  <c i="2" r="BK380"/>
  <c r="J473"/>
  <c r="BK452"/>
  <c r="J396"/>
  <c r="J342"/>
  <c r="BK493"/>
  <c r="BK416"/>
  <c r="J380"/>
  <c r="BK134"/>
  <c r="BK390"/>
  <c r="J368"/>
  <c r="BK282"/>
  <c r="BK166"/>
  <c i="3" r="J384"/>
  <c r="J406"/>
  <c r="J329"/>
  <c r="BK392"/>
  <c r="BK310"/>
  <c r="BK441"/>
  <c r="BK398"/>
  <c r="J178"/>
  <c r="J175"/>
  <c r="BK378"/>
  <c r="J324"/>
  <c r="J153"/>
  <c r="J398"/>
  <c r="BK427"/>
  <c r="J332"/>
  <c i="4" r="J125"/>
  <c r="BK125"/>
  <c i="2" r="BK468"/>
  <c r="J456"/>
  <c r="J398"/>
  <c r="BK297"/>
  <c r="J481"/>
  <c r="J449"/>
  <c r="J382"/>
  <c r="BK342"/>
  <c r="BK234"/>
  <c r="BK451"/>
  <c r="BK433"/>
  <c r="BK408"/>
  <c r="J340"/>
  <c r="J282"/>
  <c r="J471"/>
  <c r="J424"/>
  <c r="BK353"/>
  <c r="J194"/>
  <c r="J445"/>
  <c r="J416"/>
  <c r="BK337"/>
  <c r="J465"/>
  <c r="J451"/>
  <c r="J428"/>
  <c r="J386"/>
  <c r="J280"/>
  <c r="BK465"/>
  <c r="J402"/>
  <c r="BK289"/>
  <c r="J458"/>
  <c r="BK388"/>
  <c r="J337"/>
  <c r="J234"/>
  <c i="3" r="J390"/>
  <c r="BK181"/>
  <c r="J365"/>
  <c r="J181"/>
  <c r="J396"/>
  <c r="J340"/>
  <c r="J433"/>
  <c r="BK315"/>
  <c r="J435"/>
  <c r="J310"/>
  <c r="J404"/>
  <c r="J356"/>
  <c r="BK402"/>
  <c r="BK318"/>
  <c r="BK153"/>
  <c r="J352"/>
  <c i="4" r="J129"/>
  <c r="BK137"/>
  <c i="2" l="1" r="P127"/>
  <c r="BK336"/>
  <c r="J336"/>
  <c r="J100"/>
  <c r="R336"/>
  <c r="T346"/>
  <c r="P496"/>
  <c i="3" r="BK127"/>
  <c r="J127"/>
  <c r="J98"/>
  <c r="BK387"/>
  <c r="J387"/>
  <c r="J102"/>
  <c r="T413"/>
  <c i="2" r="R127"/>
  <c r="BK346"/>
  <c r="J346"/>
  <c r="J101"/>
  <c r="R346"/>
  <c r="R496"/>
  <c i="3" r="R355"/>
  <c r="BK413"/>
  <c r="J413"/>
  <c r="J103"/>
  <c r="P432"/>
  <c i="2" r="T127"/>
  <c r="P336"/>
  <c r="T336"/>
  <c r="P346"/>
  <c r="BK477"/>
  <c r="J477"/>
  <c r="J103"/>
  <c r="T496"/>
  <c i="3" r="T127"/>
  <c r="T126"/>
  <c r="T125"/>
  <c r="P387"/>
  <c r="R413"/>
  <c i="4" r="BK124"/>
  <c i="2" r="BK374"/>
  <c r="J374"/>
  <c r="J102"/>
  <c r="P477"/>
  <c i="3" r="BK355"/>
  <c r="J355"/>
  <c r="J101"/>
  <c r="T387"/>
  <c r="T432"/>
  <c i="4" r="P124"/>
  <c r="P123"/>
  <c r="P122"/>
  <c i="1" r="AU97"/>
  <c i="2" r="T374"/>
  <c r="R477"/>
  <c r="R374"/>
  <c r="T477"/>
  <c i="3" r="P127"/>
  <c r="P126"/>
  <c r="P125"/>
  <c i="1" r="AU96"/>
  <c i="3" r="T355"/>
  <c r="P413"/>
  <c r="R432"/>
  <c i="4" r="R124"/>
  <c r="R123"/>
  <c r="R122"/>
  <c i="2" r="BK127"/>
  <c r="BK126"/>
  <c r="J126"/>
  <c r="J97"/>
  <c r="P374"/>
  <c r="BK496"/>
  <c r="J496"/>
  <c r="J104"/>
  <c i="3" r="R127"/>
  <c r="R126"/>
  <c r="R125"/>
  <c r="P355"/>
  <c r="R387"/>
  <c r="BK432"/>
  <c r="J432"/>
  <c r="J104"/>
  <c i="4" r="T124"/>
  <c r="T123"/>
  <c r="T122"/>
  <c i="2" r="BK332"/>
  <c r="J332"/>
  <c r="J99"/>
  <c i="3" r="BK351"/>
  <c r="J351"/>
  <c r="J100"/>
  <c r="BK347"/>
  <c r="J347"/>
  <c r="J99"/>
  <c i="4" r="BK133"/>
  <c r="J133"/>
  <c r="J99"/>
  <c i="3" r="BK449"/>
  <c r="J449"/>
  <c r="J105"/>
  <c i="4" r="BK136"/>
  <c r="J136"/>
  <c r="J100"/>
  <c r="BK139"/>
  <c r="J139"/>
  <c r="J101"/>
  <c r="BK142"/>
  <c r="J142"/>
  <c r="J102"/>
  <c i="2" r="BK513"/>
  <c r="J513"/>
  <c r="J105"/>
  <c i="4" r="J89"/>
  <c r="E112"/>
  <c r="BE131"/>
  <c r="BE140"/>
  <c r="BE143"/>
  <c r="BE137"/>
  <c r="F119"/>
  <c r="BE125"/>
  <c r="BE129"/>
  <c i="3" r="BK126"/>
  <c r="BK125"/>
  <c r="J125"/>
  <c i="4" r="BE127"/>
  <c r="BE134"/>
  <c i="2" r="J127"/>
  <c r="J98"/>
  <c i="3" r="E115"/>
  <c r="BE168"/>
  <c r="BE225"/>
  <c r="BE404"/>
  <c r="BE128"/>
  <c r="BE135"/>
  <c r="BE178"/>
  <c r="BE269"/>
  <c r="BE359"/>
  <c r="BE362"/>
  <c r="BE310"/>
  <c r="BE388"/>
  <c r="BE390"/>
  <c r="BE392"/>
  <c r="BE394"/>
  <c r="BE396"/>
  <c r="BE398"/>
  <c r="BE399"/>
  <c r="BE401"/>
  <c r="BE410"/>
  <c r="BE414"/>
  <c i="2" r="BK125"/>
  <c r="J125"/>
  <c i="3" r="F92"/>
  <c r="BE146"/>
  <c r="BE184"/>
  <c r="BE348"/>
  <c r="BE368"/>
  <c r="BE381"/>
  <c r="BE421"/>
  <c r="J89"/>
  <c r="BE318"/>
  <c r="BE321"/>
  <c r="BE324"/>
  <c r="BE329"/>
  <c r="BE332"/>
  <c r="BE340"/>
  <c r="BE345"/>
  <c r="BE356"/>
  <c r="BE402"/>
  <c r="BE424"/>
  <c r="BE427"/>
  <c r="BE435"/>
  <c r="BE443"/>
  <c r="BE446"/>
  <c r="BE450"/>
  <c r="BE153"/>
  <c r="BE181"/>
  <c r="BE312"/>
  <c r="BE365"/>
  <c r="BE378"/>
  <c r="BE406"/>
  <c r="BE433"/>
  <c r="BE175"/>
  <c r="BE315"/>
  <c r="BE384"/>
  <c r="BE441"/>
  <c r="BE156"/>
  <c r="BE266"/>
  <c r="BE352"/>
  <c r="BE375"/>
  <c i="2" r="J119"/>
  <c r="BE150"/>
  <c r="BE308"/>
  <c r="BE343"/>
  <c r="BE345"/>
  <c r="BE380"/>
  <c r="BE394"/>
  <c r="BE396"/>
  <c r="BE398"/>
  <c r="BE409"/>
  <c r="BE411"/>
  <c r="BE418"/>
  <c r="BE422"/>
  <c r="BE434"/>
  <c r="BE439"/>
  <c r="BE440"/>
  <c r="BE442"/>
  <c r="BE448"/>
  <c r="BE462"/>
  <c r="BE468"/>
  <c r="E85"/>
  <c r="BE176"/>
  <c r="BE212"/>
  <c r="BE300"/>
  <c r="BE337"/>
  <c r="BE340"/>
  <c r="BE359"/>
  <c r="BE368"/>
  <c r="BE378"/>
  <c r="BE382"/>
  <c r="BE424"/>
  <c r="BE431"/>
  <c r="BE437"/>
  <c r="BE445"/>
  <c r="BE451"/>
  <c r="BE458"/>
  <c r="BE478"/>
  <c r="BE481"/>
  <c r="BE282"/>
  <c r="BE284"/>
  <c r="BE289"/>
  <c r="BE316"/>
  <c r="BE347"/>
  <c r="BE393"/>
  <c r="BE420"/>
  <c r="BE436"/>
  <c r="BE497"/>
  <c r="BE503"/>
  <c r="BE166"/>
  <c r="BE203"/>
  <c r="BE273"/>
  <c r="BE280"/>
  <c r="BE330"/>
  <c r="BE342"/>
  <c r="BE362"/>
  <c r="BE399"/>
  <c r="BE406"/>
  <c r="BE412"/>
  <c r="BE427"/>
  <c r="BE433"/>
  <c r="BE455"/>
  <c r="BE456"/>
  <c r="BE471"/>
  <c r="BE140"/>
  <c r="BE256"/>
  <c r="BE294"/>
  <c r="BE371"/>
  <c r="BE388"/>
  <c r="BE405"/>
  <c r="BE416"/>
  <c r="BE428"/>
  <c r="BE446"/>
  <c r="BE452"/>
  <c r="BE473"/>
  <c r="BE508"/>
  <c r="BE510"/>
  <c r="F122"/>
  <c r="BE128"/>
  <c r="BE134"/>
  <c r="BE234"/>
  <c r="BE261"/>
  <c r="BE356"/>
  <c r="BE365"/>
  <c r="BE453"/>
  <c r="BE467"/>
  <c r="BE470"/>
  <c r="BE297"/>
  <c r="BE350"/>
  <c r="BE353"/>
  <c r="BE384"/>
  <c r="BE390"/>
  <c r="BE400"/>
  <c r="BE402"/>
  <c r="BE413"/>
  <c r="BE415"/>
  <c r="BE443"/>
  <c r="BE459"/>
  <c r="BE185"/>
  <c r="BE194"/>
  <c r="BE305"/>
  <c r="BE333"/>
  <c r="BE344"/>
  <c r="BE375"/>
  <c r="BE386"/>
  <c r="BE403"/>
  <c r="BE408"/>
  <c r="BE430"/>
  <c r="BE449"/>
  <c r="BE461"/>
  <c r="BE464"/>
  <c r="BE465"/>
  <c r="BE474"/>
  <c r="BE484"/>
  <c r="BE493"/>
  <c r="BE514"/>
  <c r="F35"/>
  <c i="1" r="BB95"/>
  <c i="4" r="F36"/>
  <c i="1" r="BC97"/>
  <c i="2" r="F36"/>
  <c i="1" r="BC95"/>
  <c i="2" r="J30"/>
  <c i="3" r="J30"/>
  <c i="2" r="J34"/>
  <c i="1" r="AW95"/>
  <c i="4" r="F34"/>
  <c i="1" r="BA97"/>
  <c i="3" r="J34"/>
  <c i="1" r="AW96"/>
  <c i="4" r="J34"/>
  <c i="1" r="AW97"/>
  <c i="2" r="F34"/>
  <c i="1" r="BA95"/>
  <c i="4" r="F37"/>
  <c i="1" r="BD97"/>
  <c i="3" r="F34"/>
  <c i="1" r="BA96"/>
  <c i="3" r="F35"/>
  <c i="1" r="BB96"/>
  <c i="3" r="F36"/>
  <c i="1" r="BC96"/>
  <c i="3" r="F37"/>
  <c i="1" r="BD96"/>
  <c i="2" r="F37"/>
  <c i="1" r="BD95"/>
  <c i="4" r="F35"/>
  <c i="1" r="BB97"/>
  <c i="2" l="1" r="T126"/>
  <c r="T125"/>
  <c r="R126"/>
  <c r="R125"/>
  <c i="4" r="BK123"/>
  <c r="J123"/>
  <c r="J97"/>
  <c i="2" r="P126"/>
  <c r="P125"/>
  <c i="1" r="AU95"/>
  <c i="4" r="J124"/>
  <c r="J98"/>
  <c i="1" r="AG96"/>
  <c i="3" r="J96"/>
  <c r="J126"/>
  <c r="J97"/>
  <c i="1" r="AG95"/>
  <c i="2" r="J96"/>
  <c r="J33"/>
  <c i="1" r="AV95"/>
  <c r="AT95"/>
  <c r="AN95"/>
  <c r="AU94"/>
  <c i="4" r="J33"/>
  <c i="1" r="AV97"/>
  <c r="AT97"/>
  <c r="BA94"/>
  <c r="AW94"/>
  <c r="AK30"/>
  <c r="BB94"/>
  <c r="W31"/>
  <c i="2" r="F33"/>
  <c i="1" r="AZ95"/>
  <c i="3" r="J33"/>
  <c i="1" r="AV96"/>
  <c r="AT96"/>
  <c r="AN96"/>
  <c i="3" r="F33"/>
  <c i="1" r="AZ96"/>
  <c i="4" r="F33"/>
  <c i="1" r="AZ97"/>
  <c r="BD94"/>
  <c r="W33"/>
  <c r="BC94"/>
  <c r="AY94"/>
  <c i="4" l="1" r="BK122"/>
  <c r="J122"/>
  <c r="J96"/>
  <c i="3" r="J39"/>
  <c i="2" r="J39"/>
  <c i="1" r="W32"/>
  <c r="AX94"/>
  <c r="AZ94"/>
  <c r="W29"/>
  <c r="W30"/>
  <c i="4" l="1" r="J30"/>
  <c i="1" r="AG97"/>
  <c r="AG94"/>
  <c r="AK26"/>
  <c r="AV94"/>
  <c r="AK29"/>
  <c r="AK35"/>
  <c i="4" l="1" r="J39"/>
  <c i="1" r="AN97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<sst xmlns="http://schemas.openxmlformats.org/spreadsheetml/2006/main">
  <si>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</si>
  <si>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</si>
  <si>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</si>
  <si>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</si>
  <si>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</si>
  <si>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{784e2c1f-0202-4868-9db4-8a1355985879}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</si>
  <si>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</si>
  <si>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</si>
  <si>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</si>
  <si>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</si>
  <si>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</si>
  <si>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</si>
  <si>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</si>
  <si>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</si>
  <si>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220/15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</si>
  <si>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</si>
  <si>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</si>
  <si>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Odkanalizování Starých Neratovice II etapa -ul. B. Pirunčíkové, Tovární, U Luk, Štítová, Přístavní a Práce</t>
  </si>
  <si>
    <t>KSO:</t>
  </si>
  <si>
    <t>CC-CZ:</t>
  </si>
  <si>
    <t>Místo:</t>
  </si>
  <si>
    <t>město Neratovice</t>
  </si>
  <si>
    <t>Datum:</t>
  </si>
  <si>
    <t>9. 12. 2023</t>
  </si>
  <si>
    <t>Zadavatel:</t>
  </si>
  <si>
    <t>IČ:</t>
  </si>
  <si>
    <t>00237108</t>
  </si>
  <si>
    <t>Město Neratovice</t>
  </si>
  <si>
    <t>DIČ:</t>
  </si>
  <si>
    <t>Uchazeč:</t>
  </si>
  <si>
    <t>Vyplň údaj</t>
  </si>
  <si>
    <t>Projektant:</t>
  </si>
  <si>
    <t>04760956</t>
  </si>
  <si>
    <t>C-projekt s.r.o.</t>
  </si>
  <si>
    <t>CZ04760956</t>
  </si>
  <si>
    <t>True</t>
  </si>
  <si>
    <t>Zpracovatel:</t>
  </si>
  <si>
    <t>TMI Building s.r.o.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</si>
  <si>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</si>
  <si>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</si>
  <si>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</si>
  <si>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</si>
  <si>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</si>
  <si>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</si>
  <si>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</si>
  <si>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</si>
  <si>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</si>
  <si>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</si>
  <si>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</si>
  <si>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</si>
  <si>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</si>
  <si>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</si>
  <si>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</si>
  <si>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</si>
  <si>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</si>
  <si>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</si>
  <si>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</si>
  <si>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</si>
  <si>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</si>
  <si>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</si>
  <si>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</si>
  <si>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</si>
  <si>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</si>
  <si>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</si>
  <si>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</si>
  <si>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</si>
  <si>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</si>
  <si>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</si>
  <si>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</si>
  <si>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</si>
  <si>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</si>
  <si>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</si>
  <si>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</si>
  <si>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</si>
  <si>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</si>
  <si>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</si>
  <si>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</si>
  <si>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</si>
  <si>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</si>
  <si>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</si>
  <si>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</si>
  <si>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</si>
  <si>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</si>
  <si>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</si>
  <si>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</si>
  <si>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Kanalizační stoky</t>
  </si>
  <si>
    <t>STA</t>
  </si>
  <si>
    <t>1</t>
  </si>
  <si>
    <t>{51e9dbc3-8db0-4be1-a10e-173167da73ae}</t>
  </si>
  <si>
    <t>2</t>
  </si>
  <si>
    <t>SO 02</t>
  </si>
  <si>
    <t>Kanalizační přípojky</t>
  </si>
  <si>
    <t>{9946f640-a7a6-4150-84fc-6f094f2cb7f0}</t>
  </si>
  <si>
    <t>VRN a ON</t>
  </si>
  <si>
    <t>Vedlejší rozpočtové a ostatní náklady</t>
  </si>
  <si>
    <t>{8ec7d608-966f-4fff-934d-5e79db660078}</t>
  </si>
  <si>
    <t>živice</t>
  </si>
  <si>
    <t>1078,094</t>
  </si>
  <si>
    <t>dlažba_žula</t>
  </si>
  <si>
    <t>dlažba žulová</t>
  </si>
  <si>
    <t>136,606</t>
  </si>
  <si>
    <t>KRYCÍ LIST SOUPISU PRACÍ</t>
  </si>
  <si>
    <t>dlažba_zámková</t>
  </si>
  <si>
    <t>dlažba zámková</t>
  </si>
  <si>
    <t>142,952</t>
  </si>
  <si>
    <t>řezání</t>
  </si>
  <si>
    <t>řezání asfaltu</t>
  </si>
  <si>
    <t>1059,44</t>
  </si>
  <si>
    <t>kamenivo_ŠD</t>
  </si>
  <si>
    <t>štěrkodrť podklad</t>
  </si>
  <si>
    <t>909,29</t>
  </si>
  <si>
    <t>výkop_rýh_tř3</t>
  </si>
  <si>
    <t>výkop rýhy tř 3</t>
  </si>
  <si>
    <t>2136,136</t>
  </si>
  <si>
    <t>Objekt:</t>
  </si>
  <si>
    <t>výkop_rýhy_tř4</t>
  </si>
  <si>
    <t>výkop rýhy tř 4</t>
  </si>
  <si>
    <t>237,347</t>
  </si>
  <si>
    <t>SO 01 - Kanalizační stoky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</si>
  <si>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</si>
  <si>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</si>
  <si>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</si>
  <si>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</si>
  <si>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</si>
  <si>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</si>
  <si>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</si>
  <si>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</si>
  <si>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</si>
  <si>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</si>
  <si>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</si>
  <si>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</si>
  <si>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</si>
  <si>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</si>
  <si>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</si>
  <si>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</si>
  <si>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</si>
  <si>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</si>
  <si>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</si>
  <si>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</si>
  <si>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</si>
  <si>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</si>
  <si>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</si>
  <si>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</si>
  <si>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</si>
  <si>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</si>
  <si>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</si>
  <si>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</si>
  <si>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</si>
  <si>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</si>
  <si>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</si>
  <si>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</si>
  <si>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113106211</t>
  </si>
  <si>
    <t>Rozebrání dlažeb vozovek a ploch s přemístěním hmot na skládku na vzdálenost do 3 m nebo s naložením na dopravní prostředek, s jakoukoliv výplní spár strojně plochy jednotlivě přes 50 m2 do 200 m2 z velkých kostek s ložem z kameniva</t>
  </si>
  <si>
    <t>m2</t>
  </si>
  <si>
    <t>CS ÚRS 2023 02</t>
  </si>
  <si>
    <t>4</t>
  </si>
  <si>
    <t>560867029</t>
  </si>
  <si>
    <t>Online PSC</t>
  </si>
  <si>
    <t>https://podminky.urs.cz/item/CS_URS_2023_02/113106211</t>
  </si>
  <si>
    <t>VV</t>
  </si>
  <si>
    <t>"D"(301,23-234,48+1)*(1,2+0,6)</t>
  </si>
  <si>
    <t>"rozšíření pro šachty"2*2*1*2</t>
  </si>
  <si>
    <t>"UV1"(3,16+1)*(1+0,6)</t>
  </si>
  <si>
    <t>Součet</t>
  </si>
  <si>
    <t>113106271</t>
  </si>
  <si>
    <t>Rozebrání dlažeb vozovek a ploch s přemístěním hmot na skládku na vzdálenost do 3 m nebo s naložením na dopravní prostředek, s jakoukoliv výplní spár strojně plochy jednotlivě přes 50 m2 do 200 m2 ze zámkové dlažby s ložem z kameniva</t>
  </si>
  <si>
    <t>279715852</t>
  </si>
  <si>
    <t>https://podminky.urs.cz/item/CS_URS_2023_02/113106271</t>
  </si>
  <si>
    <t>"D2"(70,24+1)*(1,2+0,6)</t>
  </si>
  <si>
    <t>"rozšíření šachty"2*2*1*2</t>
  </si>
  <si>
    <t>"UV3"(3,2+1)*(1+0,6)</t>
  </si>
  <si>
    <t>3</t>
  </si>
  <si>
    <t>113107212</t>
  </si>
  <si>
    <t>Odstranění podkladů nebo krytů strojně plochy jednotlivě přes 200 m2 s přemístěním hmot na skládku na vzdálenost do 20 m nebo s naložením na dopravní prostředek z kameniva těženého, o tl. vrstvy přes 100 do 200 mm</t>
  </si>
  <si>
    <t>-160026833</t>
  </si>
  <si>
    <t>https://podminky.urs.cz/item/CS_URS_2023_02/113107212</t>
  </si>
  <si>
    <t>"D"(87,25+1)*(1,4)+143,58*(1,3)+(3,65)*(1,2)</t>
  </si>
  <si>
    <t>"D1"(81,35+1)*(1,2)</t>
  </si>
  <si>
    <t>"D3"(86,09+1)*(1,2)</t>
  </si>
  <si>
    <t>"D4"(65,75+1)*(1,2)</t>
  </si>
  <si>
    <t>"D5"(50+1)*(1,2)</t>
  </si>
  <si>
    <t>"vpusti UV 2,4,6"(0,8+1,25+5)*(1)+5*1*2</t>
  </si>
  <si>
    <t>"rozšíření pro šachty"21*2*1*2</t>
  </si>
  <si>
    <t>kamenivo_těžené</t>
  </si>
  <si>
    <t>113107222</t>
  </si>
  <si>
    <t>Odstranění podkladů nebo krytů strojně plochy jednotlivě přes 200 m2 s přemístěním hmot na skládku na vzdálenost do 20 m nebo s naložením na dopravní prostředek z kameniva hrubého drceného, o tl. vrstvy přes 100 do 200 mm</t>
  </si>
  <si>
    <t>529580740</t>
  </si>
  <si>
    <t>https://podminky.urs.cz/item/CS_URS_2023_02/113107222</t>
  </si>
  <si>
    <t>"D1"(81,35+1)*(1,2+)</t>
  </si>
  <si>
    <t>"D2"(70,24+1)*(1,2)</t>
  </si>
  <si>
    <t>"UV3"(3,2+1)*(1)</t>
  </si>
  <si>
    <t>"D"(301,23-234,48+1)*(1,2)</t>
  </si>
  <si>
    <t>"UV1"(3,16+1)*(1)</t>
  </si>
  <si>
    <t>"D4"(65,75+1)*(1,2)+(113-65,75)*1,2</t>
  </si>
  <si>
    <t>5</t>
  </si>
  <si>
    <t>113107242</t>
  </si>
  <si>
    <t>Odstranění podkladů nebo krytů strojně plochy jednotlivě přes 200 m2 s přemístěním hmot na skládku na vzdálenost do 20 m nebo s naložením na dopravní prostředek živičných, o tl. vrstvy přes 50 do 100 mm</t>
  </si>
  <si>
    <t>948050027</t>
  </si>
  <si>
    <t>https://podminky.urs.cz/item/CS_URS_2023_02/113107242</t>
  </si>
  <si>
    <t>"D"(87,25+1)*(1,4+0,6)+143,58*(1,3+0,6)+(3,65)*(1,2+0,6)</t>
  </si>
  <si>
    <t>"D1"(81,35+1)*(1,2+0,6)</t>
  </si>
  <si>
    <t>"D3"(86,09+1)*(1,2+0,6)</t>
  </si>
  <si>
    <t>"D4"(65,75+1)*(1,2+0,6)</t>
  </si>
  <si>
    <t>"D5"(50+1)*(1,2+0,6)</t>
  </si>
  <si>
    <t>"vpusti UV 2,4,6"(+0,8+1,25+5)*(1+0,6)+5*1*2</t>
  </si>
  <si>
    <t>6</t>
  </si>
  <si>
    <t>115101201</t>
  </si>
  <si>
    <t>Čerpání vody na dopravní výšku do 10 m s uvažovaným průměrným přítokem do 500 l/min</t>
  </si>
  <si>
    <t>hod</t>
  </si>
  <si>
    <t>1534466705</t>
  </si>
  <si>
    <t>https://podminky.urs.cz/item/CS_URS_2023_02/115101201</t>
  </si>
  <si>
    <t>"D"650</t>
  </si>
  <si>
    <t>"D1"200</t>
  </si>
  <si>
    <t>"D2"150</t>
  </si>
  <si>
    <t>"D3"200</t>
  </si>
  <si>
    <t>"D4"230</t>
  </si>
  <si>
    <t>"D5"120</t>
  </si>
  <si>
    <t>7</t>
  </si>
  <si>
    <t>115101301</t>
  </si>
  <si>
    <t>Pohotovost záložní čerpací soupravy pro dopravní výšku do 10 m s uvažovaným průměrným přítokem do 500 l/min</t>
  </si>
  <si>
    <t>den</t>
  </si>
  <si>
    <t>-386417304</t>
  </si>
  <si>
    <t>https://podminky.urs.cz/item/CS_URS_2023_02/115101301</t>
  </si>
  <si>
    <t>"D"35</t>
  </si>
  <si>
    <t>"D1"20</t>
  </si>
  <si>
    <t>"D2"20</t>
  </si>
  <si>
    <t>"D3"20</t>
  </si>
  <si>
    <t>"D4"20</t>
  </si>
  <si>
    <t>"D5"15</t>
  </si>
  <si>
    <t>8</t>
  </si>
  <si>
    <t>119001401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</si>
  <si>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ocelového nebo litinového, jmenovité světlosti DN do 200 mm</t>
  </si>
  <si>
    <t>m</t>
  </si>
  <si>
    <t>151588268</t>
  </si>
  <si>
    <t>https://podminky.urs.cz/item/CS_URS_2023_02/119001401</t>
  </si>
  <si>
    <t>10*1,4+1,3*6+1,2*2</t>
  </si>
  <si>
    <t>3*1,2</t>
  </si>
  <si>
    <t>14*1,2</t>
  </si>
  <si>
    <t>1*1,2</t>
  </si>
  <si>
    <t>9</t>
  </si>
  <si>
    <t>119001422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</si>
  <si>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přes 3 do 6 kabelů</t>
  </si>
  <si>
    <t>-1387457509</t>
  </si>
  <si>
    <t>https://podminky.urs.cz/item/CS_URS_2023_02/119001422</t>
  </si>
  <si>
    <t>2*1,3+1,2</t>
  </si>
  <si>
    <t>1,2</t>
  </si>
  <si>
    <t>5*1,2</t>
  </si>
  <si>
    <t>2*1,2</t>
  </si>
  <si>
    <t>10</t>
  </si>
  <si>
    <t>132254206</t>
  </si>
  <si>
    <t>Hloubení zapažených rýh šířky přes 800 do 2 000 mm strojně s urovnáním dna do předepsaného profilu a spádu v hornině třídy těžitelnosti I skupiny 3 přes 1 000 do 5 000 m3</t>
  </si>
  <si>
    <t>m3</t>
  </si>
  <si>
    <t>-181313114</t>
  </si>
  <si>
    <t>https://podminky.urs.cz/item/CS_URS_2023_02/132254206</t>
  </si>
  <si>
    <t>"D živice staničení 0,00 - 8,5"(1+8,5)*1,4*((4,05+3,98)/2-0,5)*0,9</t>
  </si>
  <si>
    <t>"D živice staničení 8,5 - 45"(45-8,5)*1,4*((3,98+4,1)/2-0,5)*0,9</t>
  </si>
  <si>
    <t>"D živice staničení 45 - 87,25"(87,25-45)*1,4*((4,1+3,65)/2-0,5)*0,9</t>
  </si>
  <si>
    <t>"D živice staničení 87,25 - 230,83 "(230,83-87,25)*1,3*((3,65+2,69)/2-0,5)*0,9</t>
  </si>
  <si>
    <t>"D živice staničení 230,83 - 234,48"(234,48-230,83)*1,2*((2,69+2,78)/2-0,5)*0,9</t>
  </si>
  <si>
    <t>"D dlažba staničení 234,48 - 301,23"(301,23-234,48)*1,2*((2,69+2,78)/2-0,3)*0,9</t>
  </si>
  <si>
    <t>"rozšíření pro šachty D živice"(4+3,55+3,53+3,54+3,23+2,98+2,59+2,68+1,95+1,3-9*0,5)*2*1*2*0,9</t>
  </si>
  <si>
    <t>"D1 živice staničení 0,00 - 81,35"(81,35+1)*1,2*((3,5+1,6)/2-0,5)*0,9</t>
  </si>
  <si>
    <t>"rozšíření pro šachty D1 živice"(2,78+2,23+1,5-1,5)*2*1*2*0,9</t>
  </si>
  <si>
    <t>"D2 dlažba staničení 0,00 - 70,24"(70,24+1)*1,2*((3,64+1,9)/2-0,3)*0,9</t>
  </si>
  <si>
    <t>"rozšíření pro šachty D2 dlažba"(2,5+1,8-0,6)*2*1*2*0,9</t>
  </si>
  <si>
    <t>"D3 živice staničení 0,00 - 86,09"(86,09+1)*1,2*((3,23+1,58)/2-0,5)*0,9</t>
  </si>
  <si>
    <t>"rozšíření pro šachty D3 živice"(2,82+2,1+1,48-1,5)*2*1*2*0,9</t>
  </si>
  <si>
    <t>"D4 živice staničení 0,00 - 65,75"(65,75)*1,2*((2,69+2,83)/2-0,5)*0,9</t>
  </si>
  <si>
    <t>"D4 štěrkodrť staničení 65,75 - 113,00"(113-65,75+1)*1,2*((2,83+1,89)/2-0,2)*0,9</t>
  </si>
  <si>
    <t>"rozšíření pro šachty D4"(2,63+2,73+1,99+1,79-1,7)*2*1*2*0,9</t>
  </si>
  <si>
    <t>"D5 živice staničení 0,00 - 50,00"(50+1)*1,2*((2,78+1,89)/2-0,5)*0,9</t>
  </si>
  <si>
    <t>"rozšíření pro šachty D5"(1,89-0,5)*2*1*2*0,9</t>
  </si>
  <si>
    <t>"přípojky pro UV"(3,16+2,47+3,2+0,8+1,25+3,2)*1*1,8*0,9</t>
  </si>
  <si>
    <t>11</t>
  </si>
  <si>
    <t>132354204</t>
  </si>
  <si>
    <t>Hloubení zapažených rýh šířky přes 800 do 2 000 mm strojně s urovnáním dna do předepsaného profilu a spádu v hornině třídy těžitelnosti II skupiny 4 přes 100 do 500 m3</t>
  </si>
  <si>
    <t>2112344209</t>
  </si>
  <si>
    <t>https://podminky.urs.cz/item/CS_URS_2023_02/132354204</t>
  </si>
  <si>
    <t>"D živice staničení 0,00 - 8,5"(1+8,5)*1,4*((4,05+3,98)/2-0,5)*0,1</t>
  </si>
  <si>
    <t>"D živice staničení 8,5 - 45"(45-8,5)*1,4*((3,98+4,1)/2-0,5)*0,1</t>
  </si>
  <si>
    <t>"D živice staničení 45 - 87,25"(87,25-45)*1,4*((4,1+3,65)/2-0,5)*0,1</t>
  </si>
  <si>
    <t>"D živice staničení 87,25 - 230,83 "(230,83-87,25)*1,3*((3,65+2,69)/2-0,5)*0,1</t>
  </si>
  <si>
    <t>"D živice staničení 230,83 - 234,48"(234,48-230,83)*1,2*((2,69+2,78)/2-0,5)*0,1</t>
  </si>
  <si>
    <t>"D dlažba staničení 234,48 - 301,23"(301,23-234,48)*1,2*((2,69+2,78)/2-0,3)*0,1</t>
  </si>
  <si>
    <t>"rozšíření pro šachty D živice"(4+3,55+3,53+3,54+3,23+2,98+2,59+2,68+1,95+1,3-9*0,5)*2*1*2*0,1</t>
  </si>
  <si>
    <t>"D1 živice staničení 0,00 - 81,35"(81,35+1)*1,2*((3,5+1,6)/2-0,5)*0,1</t>
  </si>
  <si>
    <t>"rozšíření pro šachty D1 živice"(2,78+2,23+1,5-1,5)*2*1*2*0,1</t>
  </si>
  <si>
    <t>"D2 dlažba staničení 0,00 - 70,24"(70,24+1)*1,2*((3,64+1,9)/2-0,3)*0,1</t>
  </si>
  <si>
    <t>"rozšíření pro šachty D2 dlažba"(2,5+1,8-0,6)*2*1*2*0,1</t>
  </si>
  <si>
    <t>"D3 živice staničení 0,00 - 86,09"(86,09+1)*1,2*((3,23+1,58)/2-0,5)*0,1</t>
  </si>
  <si>
    <t>"rozšíření pro šachty D3 živice"(2,82+2,1+1,48-1,5)*2*1*2*0,1</t>
  </si>
  <si>
    <t>"D4 živice staničení 0,00 - 65,75"(65,75)*1,2*((2,69+2,83)/2-0,5)*0,1</t>
  </si>
  <si>
    <t>"D4 štěrkodrť staničení 65,75 - 113,00"(113-65,75+1)*1,2*((2,83+1,89)/2-0,2)*0,1</t>
  </si>
  <si>
    <t>"rozšíření pro šachty D4"(2,63+2,73+1,99+1,79-1,7)*2*1*2*0,1</t>
  </si>
  <si>
    <t>"D5 živice staničení 0,00 - 50,00"(50+1)*1,2*((2,78+1,89)/2-0,5)*0,1</t>
  </si>
  <si>
    <t>"rozšíření pro šachty D5"(1,89-0,5)*2*1*2*0,1</t>
  </si>
  <si>
    <t>"přípojky pro UV"(3,16+2,47+3,2+0,8+1,25+3,2)*1*1,8*0,1</t>
  </si>
  <si>
    <t>12</t>
  </si>
  <si>
    <t>139001101</t>
  </si>
  <si>
    <t>Příplatek k cenám hloubených vykopávek za ztížení vykopávky v blízkosti podzemního vedení nebo výbušnin pro jakoukoliv třídu horniny</t>
  </si>
  <si>
    <t>533749264</t>
  </si>
  <si>
    <t>https://podminky.urs.cz/item/CS_URS_2023_02/139001101</t>
  </si>
  <si>
    <t>50,6*2*2</t>
  </si>
  <si>
    <t>15,8*2*2</t>
  </si>
  <si>
    <t>13</t>
  </si>
  <si>
    <t>151811131</t>
  </si>
  <si>
    <t>Zřízení pažicích boxů pro pažení a rozepření stěn rýh podzemního vedení hloubka výkopu do 4 m, šířka do 1,2 m</t>
  </si>
  <si>
    <t>-1144897620</t>
  </si>
  <si>
    <t>https://podminky.urs.cz/item/CS_URS_2023_02/151811131</t>
  </si>
  <si>
    <t>"D živice staničení 230,83 - 234,48"(234,48-230,83)*2*((2,69+2,78)/2)</t>
  </si>
  <si>
    <t>"D dlažba staničení 234,48 - 301,23"(301,23-234,48)*2*((2,69+2,78)/2)</t>
  </si>
  <si>
    <t>"D1 živice staničení 0,00 - 81,35"(81,35+1)*2*((3,5+1,6)/2)</t>
  </si>
  <si>
    <t>"D2 dlažba staničení 0,00 - 70,24"(70,24+1)*2*((3,64+1,9)/2)</t>
  </si>
  <si>
    <t>"D3 živice staničení 0,00 - 86,09"(86,09+1)*2*((3,23+1,58)/2)</t>
  </si>
  <si>
    <t>"D4 živice staničení 0,00 - 65,75"(65,75)*2*((2,69+2,83)/2)</t>
  </si>
  <si>
    <t>"D4 štěrkodrť staničení 65,75 - 113,00"(113-65,75+1)*2*((2,83+1,89)/2)</t>
  </si>
  <si>
    <t>"D5 živice staničení 0,00 - 50,00"(50+1)*2*((2,78+1,89)/2)</t>
  </si>
  <si>
    <t>"přípojky pro UV"(3,16+2,47+3,2+0,8+1,25+3,2)*2*1,8</t>
  </si>
  <si>
    <t>14</t>
  </si>
  <si>
    <t>151811132</t>
  </si>
  <si>
    <t>Zřízení pažicích boxů pro pažení a rozepření stěn rýh podzemního vedení hloubka výkopu do 4 m, šířka přes 1,2 do 2,5 m</t>
  </si>
  <si>
    <t>1678711395</t>
  </si>
  <si>
    <t>https://podminky.urs.cz/item/CS_URS_2023_02/151811132</t>
  </si>
  <si>
    <t>"D živice staničení 0,00 - 8,5"(1+8,5)*2*((4,05+3,98)/2)</t>
  </si>
  <si>
    <t>"D živice staničení 8,5 - 45"(45-8,5)*2*((3,98+4,1)/2)</t>
  </si>
  <si>
    <t>"D živice staničení 45 - 87,25"(87,25-45)*2*((4,1+3,65)/2)</t>
  </si>
  <si>
    <t>"D živice staničení 87,25 - 230,83 "(230,83-87,25)*2*((3,65+2,69)/2)</t>
  </si>
  <si>
    <t>151811231</t>
  </si>
  <si>
    <t>Odstranění pažicích boxů pro pažení a rozepření stěn rýh podzemního vedení hloubka výkopu do 4 m, šířka do 1,2 m</t>
  </si>
  <si>
    <t>1974092929</t>
  </si>
  <si>
    <t>https://podminky.urs.cz/item/CS_URS_2023_02/151811231</t>
  </si>
  <si>
    <t>16</t>
  </si>
  <si>
    <t>151811232</t>
  </si>
  <si>
    <t>Odstranění pažicích boxů pro pažení a rozepření stěn rýh podzemního vedení hloubka výkopu do 4 m, šířka přes 1,2 do 2,5 m</t>
  </si>
  <si>
    <t>242057532</t>
  </si>
  <si>
    <t>https://podminky.urs.cz/item/CS_URS_2023_02/151811232</t>
  </si>
  <si>
    <t>17</t>
  </si>
  <si>
    <t>162351104</t>
  </si>
  <si>
    <t>Vodorovné přemístění výkopku nebo sypaniny po suchu na obvyklém dopravním prostředku, bez naložení výkopku, avšak se složením bez rozhrnutí z horniny třídy těžitelnosti I skupiny 1 až 3 na vzdálenost přes 500 do 1 000 m</t>
  </si>
  <si>
    <t>1584450784</t>
  </si>
  <si>
    <t>https://podminky.urs.cz/item/CS_URS_2023_02/162351104</t>
  </si>
  <si>
    <t>"převoz výkopku na mezideponii"výkop_rýh_tř3</t>
  </si>
  <si>
    <t>"převoz zásypu zpět"výkop_rýh_tř3-484,404</t>
  </si>
  <si>
    <t>18</t>
  </si>
  <si>
    <t>162351124</t>
  </si>
  <si>
    <t>Vodorovné přemístění výkopku nebo sypaniny po suchu na obvyklém dopravním prostředku, bez naložení výkopku, avšak se složením bez rozhrnutí z horniny třídy těžitelnosti II skupiny 4 a 5 na vzdálenost přes 500 do 1 000 m</t>
  </si>
  <si>
    <t>1011536351</t>
  </si>
  <si>
    <t>https://podminky.urs.cz/item/CS_URS_2023_02/162351124</t>
  </si>
  <si>
    <t>"převoz výkopku na mezideponii"výkop_rýhy_tř4</t>
  </si>
  <si>
    <t>"převoz zásypu"výkop_rýhy_tř4-53,823</t>
  </si>
  <si>
    <t>19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</si>
  <si>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</si>
  <si>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</si>
  <si>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-1899736775</t>
  </si>
  <si>
    <t>https://podminky.urs.cz/item/CS_URS_2023_02/162751117</t>
  </si>
  <si>
    <t>"odvoz vytlačené kubatury na skládku"(2373,483-1835,256)*0,9</t>
  </si>
  <si>
    <t>20</t>
  </si>
  <si>
    <t>162751137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</si>
  <si>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</si>
  <si>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-1834379675</t>
  </si>
  <si>
    <t>https://podminky.urs.cz/item/CS_URS_2023_02/162751137</t>
  </si>
  <si>
    <t>"odvoz vytlačené kubatury na skládku"(2373,483-1835,256)*0,1</t>
  </si>
  <si>
    <t>171201231</t>
  </si>
  <si>
    <t>Poplatek za uložení stavebního odpadu na recyklační skládce (skládkovné) zeminy a kamení zatříděného do Katalogu odpadů pod kódem 17 05 04</t>
  </si>
  <si>
    <t>t</t>
  </si>
  <si>
    <t>1290856399</t>
  </si>
  <si>
    <t>https://podminky.urs.cz/item/CS_URS_2023_02/171201231</t>
  </si>
  <si>
    <t>(484,404+53,823)*1,67</t>
  </si>
  <si>
    <t>"podkladní vrstvy komunikací"228,079+263,694</t>
  </si>
  <si>
    <t>22</t>
  </si>
  <si>
    <t>171251201</t>
  </si>
  <si>
    <t>Uložení sypaniny na skládky nebo meziskládky bez hutnění s upravením uložené sypaniny do předepsaného tvaru</t>
  </si>
  <si>
    <t>1975748289</t>
  </si>
  <si>
    <t>https://podminky.urs.cz/item/CS_URS_2023_02/171251201</t>
  </si>
  <si>
    <t>výkop_rýh_tř3+výkop_rýhy_tř4</t>
  </si>
  <si>
    <t>23</t>
  </si>
  <si>
    <t>174151101</t>
  </si>
  <si>
    <t>Zásyp sypaninou z jakékoliv horniny strojně s uložením výkopku ve vrstvách se zhutněním jam, šachet, rýh nebo kolem objektů v těchto vykopávkách</t>
  </si>
  <si>
    <t>1406984462</t>
  </si>
  <si>
    <t>https://podminky.urs.cz/item/CS_URS_2023_02/174151101</t>
  </si>
  <si>
    <t>"výkop celkem"výkop_rýh_tř3+výkop_rýhy_tř4</t>
  </si>
  <si>
    <t>"odečet obsypu"-348,006</t>
  </si>
  <si>
    <t>"odečet lože"-85,259</t>
  </si>
  <si>
    <t>"odpočet potrubí"-87,25*0,25^2*PI-143,58*0,2^2*PI-470,04*0,15^2*PI-14,08*0,1^2*PI</t>
  </si>
  <si>
    <t>"odečet šachet"-(4+3,55+3,53+3,54+3,23+2,98+2,59+2,68+1,95+1,3+2,78+2,23+1,5+2,5+1,8+2,82+2,1+1,48+2,63+2,73+1,99+1,79+1,79-11,5)*0,5^2*PI</t>
  </si>
  <si>
    <t>24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</si>
  <si>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</si>
  <si>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</si>
  <si>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868385988</t>
  </si>
  <si>
    <t>https://podminky.urs.cz/item/CS_URS_2023_02/175151101</t>
  </si>
  <si>
    <t>"D"(87,25+1)*(1,4)*(0,5+0,1)+143,58*(1,3)*(0,4+0,1)+(3,65)*(1,2)*(0,3+0,1)</t>
  </si>
  <si>
    <t>"D1"(81,35+1)*(1,2)*(0,3+0,1)</t>
  </si>
  <si>
    <t>"D2"(70,24+1)*(1,2)*(0,3+0,1)</t>
  </si>
  <si>
    <t>"UV3"(3,2+1)*(1)*(0,15+0,1)</t>
  </si>
  <si>
    <t>"D"(301,23-234,48+1)*(1,2)*(0,3+0,1)</t>
  </si>
  <si>
    <t>"UV1"(3,16+1)*(1)*(0,15+0,1)</t>
  </si>
  <si>
    <t>"D3"(86,09+1)*(1,2)*(0,3+0,1)</t>
  </si>
  <si>
    <t>"D4"(65,75+1)*(1,2)*(0,3+0,1)</t>
  </si>
  <si>
    <t>"vpusti UV 2,4,6"((0,8+1,25+5)*(1)+5*1*2)*(0,15+0,1)</t>
  </si>
  <si>
    <t>obsyp</t>
  </si>
  <si>
    <t>25</t>
  </si>
  <si>
    <t>M</t>
  </si>
  <si>
    <t>58341341</t>
  </si>
  <si>
    <t>kamenivo drcené drobné frakce 0/4</t>
  </si>
  <si>
    <t>-128101124</t>
  </si>
  <si>
    <t>348,006*2 'Přepočtené koeficientem množství</t>
  </si>
  <si>
    <t>Svislé a kompletní konstrukce</t>
  </si>
  <si>
    <t>26</t>
  </si>
  <si>
    <t>359901211</t>
  </si>
  <si>
    <t>Monitoring stok (kamerový systém) jakékoli výšky nová kanalizace</t>
  </si>
  <si>
    <t>-1559104425</t>
  </si>
  <si>
    <t>https://podminky.urs.cz/item/CS_URS_2023_02/359901211</t>
  </si>
  <si>
    <t>14,08+470,04+143,58+87,25</t>
  </si>
  <si>
    <t>Vodorovné konstrukce</t>
  </si>
  <si>
    <t>27</t>
  </si>
  <si>
    <t>451573111</t>
  </si>
  <si>
    <t>Lože pod potrubí, stoky a drobné objekty v otevřeném výkopu z písku a štěrkopísku do 63 mm</t>
  </si>
  <si>
    <t>582295578</t>
  </si>
  <si>
    <t>https://podminky.urs.cz/item/CS_URS_2023_02/451573111</t>
  </si>
  <si>
    <t>lože</t>
  </si>
  <si>
    <t>852,59*0,1</t>
  </si>
  <si>
    <t>28</t>
  </si>
  <si>
    <t>452112112</t>
  </si>
  <si>
    <t>Osazení betonových dílců prstenců nebo rámů pod poklopy a mříže, výšky do 100 mm</t>
  </si>
  <si>
    <t>kus</t>
  </si>
  <si>
    <t>1836386318</t>
  </si>
  <si>
    <t>https://podminky.urs.cz/item/CS_URS_2023_02/452112112</t>
  </si>
  <si>
    <t>29</t>
  </si>
  <si>
    <t>59224010</t>
  </si>
  <si>
    <t>prstenec šachtový vyrovnávací betonový 625x100x40mm</t>
  </si>
  <si>
    <t>-537834199</t>
  </si>
  <si>
    <t>30</t>
  </si>
  <si>
    <t>59224011</t>
  </si>
  <si>
    <t>prstenec šachtový vyrovnávací betonový 625x100x60mm</t>
  </si>
  <si>
    <t>-1625087203</t>
  </si>
  <si>
    <t>31</t>
  </si>
  <si>
    <t>59224012</t>
  </si>
  <si>
    <t>prstenec šachtový vyrovnávací betonový 625x100x80mm</t>
  </si>
  <si>
    <t>-1684708340</t>
  </si>
  <si>
    <t>32</t>
  </si>
  <si>
    <t>59224013</t>
  </si>
  <si>
    <t>prstenec šachtový vyrovnávací betonový 625x100x100mm</t>
  </si>
  <si>
    <t>-272594286</t>
  </si>
  <si>
    <t>Komunikace pozemní</t>
  </si>
  <si>
    <t>33</t>
  </si>
  <si>
    <t>564251011</t>
  </si>
  <si>
    <t>Podklad nebo podsyp ze štěrkopísku ŠP s rozprostřením, vlhčením a zhutněním plochy jednotlivě do 100 m2, po zhutnění tl. 150 mm</t>
  </si>
  <si>
    <t>-358368272</t>
  </si>
  <si>
    <t>https://podminky.urs.cz/item/CS_URS_2023_02/564251011</t>
  </si>
  <si>
    <t>kamenivo_ŠD-(113-65,75)*1,2</t>
  </si>
  <si>
    <t>34</t>
  </si>
  <si>
    <t>564851111</t>
  </si>
  <si>
    <t>Podklad ze štěrkodrti ŠD s rozprostřením a zhutněním plochy přes 100 m2, po zhutnění tl. 150 mm</t>
  </si>
  <si>
    <t>-1156318135</t>
  </si>
  <si>
    <t>https://podminky.urs.cz/item/CS_URS_2023_02/564851111</t>
  </si>
  <si>
    <t>35</t>
  </si>
  <si>
    <t>565145111</t>
  </si>
  <si>
    <t>Asfaltový beton vrstva podkladní ACP 16 (obalované kamenivo střednězrnné - OKS) s rozprostřením a zhutněním v pruhu šířky přes 1,5 do 3 m, po zhutnění tl. 60 mm</t>
  </si>
  <si>
    <t>909478578</t>
  </si>
  <si>
    <t>https://podminky.urs.cz/item/CS_URS_2023_02/565145111</t>
  </si>
  <si>
    <t>36</t>
  </si>
  <si>
    <t>573111112</t>
  </si>
  <si>
    <t>Postřik infiltrační PI z asfaltu silničního s posypem kamenivem, v množství 1,00 kg/m2</t>
  </si>
  <si>
    <t>684575837</t>
  </si>
  <si>
    <t>https://podminky.urs.cz/item/CS_URS_2023_02/573111112</t>
  </si>
  <si>
    <t>37</t>
  </si>
  <si>
    <t>573231108</t>
  </si>
  <si>
    <t>Postřik spojovací PS bez posypu kamenivem ze silniční emulze, v množství 0,50 kg/m2</t>
  </si>
  <si>
    <t>1540583915</t>
  </si>
  <si>
    <t>https://podminky.urs.cz/item/CS_URS_2023_02/573231108</t>
  </si>
  <si>
    <t>38</t>
  </si>
  <si>
    <t>578143113</t>
  </si>
  <si>
    <t>Litý asfalt MA 11 (LAS) s rozprostřením z nemodifikovaného asfaltu v pruhu šířky do 3 m tl. 40 mm</t>
  </si>
  <si>
    <t>245124643</t>
  </si>
  <si>
    <t>https://podminky.urs.cz/item/CS_URS_2023_02/578143113</t>
  </si>
  <si>
    <t>39</t>
  </si>
  <si>
    <t>578901112</t>
  </si>
  <si>
    <t>Zdrsňovací posyp litého asfaltu z kameniva drobného drceného obaleného asfaltem se zaválcováním a s odstraněním přebytečného materiálu z povrchu, v množství 6 kg/m2</t>
  </si>
  <si>
    <t>-1180230351</t>
  </si>
  <si>
    <t>https://podminky.urs.cz/item/CS_URS_2023_02/578901112</t>
  </si>
  <si>
    <t>40</t>
  </si>
  <si>
    <t>591111111</t>
  </si>
  <si>
    <t>Kladení dlažby z kostek s provedením lože do tl. 50 mm, s vyplněním spár, s dvojím beraněním a se smetením přebytečného materiálu na krajnici velkých z kamene, do lože z kameniva těženého</t>
  </si>
  <si>
    <t>-1913980392</t>
  </si>
  <si>
    <t>https://podminky.urs.cz/item/CS_URS_2023_02/591111111</t>
  </si>
  <si>
    <t>41</t>
  </si>
  <si>
    <t>596211212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</si>
  <si>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80 mm skupiny A, pro plochy přes 100 do 300 m2</t>
  </si>
  <si>
    <t>496495868</t>
  </si>
  <si>
    <t>https://podminky.urs.cz/item/CS_URS_2023_02/596211212</t>
  </si>
  <si>
    <t>Trubní vedení</t>
  </si>
  <si>
    <t>42</t>
  </si>
  <si>
    <t>871355231</t>
  </si>
  <si>
    <t>Kanalizační potrubí z tvrdého PVC v otevřeném výkopu ve sklonu do 20 %, hladkého plnostěnného jednovrstvého, tuhost třídy SN 10 DN 200</t>
  </si>
  <si>
    <t>1032332554</t>
  </si>
  <si>
    <t>https://podminky.urs.cz/item/CS_URS_2023_02/871355231</t>
  </si>
  <si>
    <t>"přípojky k UV"14,08</t>
  </si>
  <si>
    <t>43</t>
  </si>
  <si>
    <t>871370410</t>
  </si>
  <si>
    <t>Montáž kanalizačního potrubí z plastů z polypropylenu PP korugovaného nebo žebrovaného SN 10 DN 300</t>
  </si>
  <si>
    <t>1195945625</t>
  </si>
  <si>
    <t>https://podminky.urs.cz/item/CS_URS_2023_02/871370410</t>
  </si>
  <si>
    <t>44</t>
  </si>
  <si>
    <t>28614153</t>
  </si>
  <si>
    <t>trubka kanalizační PP korugovaná DN 300x6000mm s hrdlem SN10</t>
  </si>
  <si>
    <t>-358467311</t>
  </si>
  <si>
    <t>470,04*1,015 'Přepočtené koeficientem množství</t>
  </si>
  <si>
    <t>45</t>
  </si>
  <si>
    <t>871390410</t>
  </si>
  <si>
    <t>Montáž kanalizačního potrubí z plastů z polypropylenu PP korugovaného nebo žebrovaného SN 10 DN 400</t>
  </si>
  <si>
    <t>-80910604</t>
  </si>
  <si>
    <t>https://podminky.urs.cz/item/CS_URS_2023_02/871390410</t>
  </si>
  <si>
    <t>46</t>
  </si>
  <si>
    <t>28614154</t>
  </si>
  <si>
    <t>trubka kanalizační PP korugovaná DN 400x6000mm s hrdlem SN10</t>
  </si>
  <si>
    <t>-1655143990</t>
  </si>
  <si>
    <t>143,58*1,015 'Přepočtené koeficientem množství</t>
  </si>
  <si>
    <t>47</t>
  </si>
  <si>
    <t>871420410</t>
  </si>
  <si>
    <t>Montáž kanalizačního potrubí z plastů z polypropylenu PP korugovaného nebo žebrovaného SN 10 DN 500</t>
  </si>
  <si>
    <t>-795773924</t>
  </si>
  <si>
    <t>https://podminky.urs.cz/item/CS_URS_2023_02/871420410</t>
  </si>
  <si>
    <t>48</t>
  </si>
  <si>
    <t>28614156</t>
  </si>
  <si>
    <t>trubka kanalizační PP korugovaná DN 500x6000mm s hrdlem SN10</t>
  </si>
  <si>
    <t>825986821</t>
  </si>
  <si>
    <t>87,25*1,015 'Přepočtené koeficientem množství</t>
  </si>
  <si>
    <t>49</t>
  </si>
  <si>
    <t>877350310</t>
  </si>
  <si>
    <t>Montáž tvarovek na kanalizačním plastovém potrubí z polypropylenu PP nebo tvrdého PVC hladkého plnostěnného kolen, víček nebo hrdlových uzávěrů DN 200</t>
  </si>
  <si>
    <t>236840699</t>
  </si>
  <si>
    <t>https://podminky.urs.cz/item/CS_URS_2023_02/877350310</t>
  </si>
  <si>
    <t>"2x koleno na 1 UV"6*2</t>
  </si>
  <si>
    <t>50</t>
  </si>
  <si>
    <t>28617173</t>
  </si>
  <si>
    <t>koleno kanalizační PP SN16 30° DN 200</t>
  </si>
  <si>
    <t>263425780</t>
  </si>
  <si>
    <t>51</t>
  </si>
  <si>
    <t>877370320</t>
  </si>
  <si>
    <t>Montáž tvarovek na kanalizačním plastovém potrubí z polypropylenu PP nebo tvrdého PVC hladkého plnostěnného odboček DN 300</t>
  </si>
  <si>
    <t>-43305641</t>
  </si>
  <si>
    <t>https://podminky.urs.cz/item/CS_URS_2023_02/877370320</t>
  </si>
  <si>
    <t>52</t>
  </si>
  <si>
    <t>877370420</t>
  </si>
  <si>
    <t>Montáž tvarovek na kanalizačním plastovém potrubí z polypropylenu PP nebo tvrdého PVC korugovaného nebo žebrovaného odboček DN 300</t>
  </si>
  <si>
    <t>-1291242870</t>
  </si>
  <si>
    <t>https://podminky.urs.cz/item/CS_URS_2023_02/877370420</t>
  </si>
  <si>
    <t>53</t>
  </si>
  <si>
    <t>28617362</t>
  </si>
  <si>
    <t>odbočka kanalizace PP korugované pro KG 45° DN 300/160</t>
  </si>
  <si>
    <t>-2146651280</t>
  </si>
  <si>
    <t>54</t>
  </si>
  <si>
    <t>28617383</t>
  </si>
  <si>
    <t>odbočka kanalizace PP korugované 45° DN 300/200</t>
  </si>
  <si>
    <t>419579975</t>
  </si>
  <si>
    <t>55</t>
  </si>
  <si>
    <t>877370440</t>
  </si>
  <si>
    <t>Montáž tvarovek na kanalizačním plastovém potrubí z polypropylenu PP nebo tvrdého PVC korugovaného nebo žebrovaného šachtových vložek DN 300</t>
  </si>
  <si>
    <t>-2043927267</t>
  </si>
  <si>
    <t>https://podminky.urs.cz/item/CS_URS_2023_02/877370440</t>
  </si>
  <si>
    <t>56</t>
  </si>
  <si>
    <t>28617483</t>
  </si>
  <si>
    <t>vložka šachtová kanalizace PP korugované DN 300</t>
  </si>
  <si>
    <t>-1950983873</t>
  </si>
  <si>
    <t>57</t>
  </si>
  <si>
    <t>877390420</t>
  </si>
  <si>
    <t>Montáž tvarovek na kanalizačním plastovém potrubí z polypropylenu PP nebo tvrdého PVC korugovaného nebo žebrovaného odboček DN 400</t>
  </si>
  <si>
    <t>-1301178774</t>
  </si>
  <si>
    <t>https://podminky.urs.cz/item/CS_URS_2023_02/877390420</t>
  </si>
  <si>
    <t>58</t>
  </si>
  <si>
    <t>28617363</t>
  </si>
  <si>
    <t>odbočka kanalizace PP korugované pro KG 45° DN 400/160</t>
  </si>
  <si>
    <t>2089122153</t>
  </si>
  <si>
    <t>59</t>
  </si>
  <si>
    <t>877390440</t>
  </si>
  <si>
    <t>Montáž tvarovek na kanalizačním plastovém potrubí z polypropylenu PP nebo tvrdého PVC korugovaného nebo žebrovaného šachtových vložek DN 400</t>
  </si>
  <si>
    <t>-761257121</t>
  </si>
  <si>
    <t>https://podminky.urs.cz/item/CS_URS_2023_02/877390440</t>
  </si>
  <si>
    <t>60</t>
  </si>
  <si>
    <t>28617484</t>
  </si>
  <si>
    <t>vložka šachtová kanalizace PP korugované DN 400</t>
  </si>
  <si>
    <t>849641721</t>
  </si>
  <si>
    <t>61</t>
  </si>
  <si>
    <t>877420420</t>
  </si>
  <si>
    <t>Montáž tvarovek na kanalizačním plastovém potrubí z polypropylenu PP nebo tvrdého PVC korugovaného nebo žebrovaného odboček DN 500</t>
  </si>
  <si>
    <t>1096992302</t>
  </si>
  <si>
    <t>https://podminky.urs.cz/item/CS_URS_2023_02/877420420</t>
  </si>
  <si>
    <t>62</t>
  </si>
  <si>
    <t>28617385</t>
  </si>
  <si>
    <t>odbočka kanalizace PP korugované 45° DN 500/200</t>
  </si>
  <si>
    <t>404567273</t>
  </si>
  <si>
    <t>63</t>
  </si>
  <si>
    <t>28617364</t>
  </si>
  <si>
    <t>odbočka kanalizace PP korugované pro KG 45° DN 500/160</t>
  </si>
  <si>
    <t>-1017402481</t>
  </si>
  <si>
    <t>64</t>
  </si>
  <si>
    <t>877420440</t>
  </si>
  <si>
    <t>Montáž tvarovek na kanalizačním plastovém potrubí z polypropylenu PP nebo tvrdého PVC korugovaného nebo žebrovaného šachtových vložek DN 500</t>
  </si>
  <si>
    <t>-812075024</t>
  </si>
  <si>
    <t>https://podminky.urs.cz/item/CS_URS_2023_02/877420440</t>
  </si>
  <si>
    <t>65</t>
  </si>
  <si>
    <t>28617485</t>
  </si>
  <si>
    <t>vložka šachtová kanalizace PP korugované DN 500</t>
  </si>
  <si>
    <t>761175083</t>
  </si>
  <si>
    <t>66</t>
  </si>
  <si>
    <t>892352121</t>
  </si>
  <si>
    <t>Tlakové zkoušky vzduchem těsnícími vaky ucpávkovými DN 200</t>
  </si>
  <si>
    <t>úsek</t>
  </si>
  <si>
    <t>-664685341</t>
  </si>
  <si>
    <t>https://podminky.urs.cz/item/CS_URS_2023_02/892352121</t>
  </si>
  <si>
    <t>67</t>
  </si>
  <si>
    <t>892372121</t>
  </si>
  <si>
    <t>Tlakové zkoušky vzduchem těsnícími vaky ucpávkovými DN 300</t>
  </si>
  <si>
    <t>-350677932</t>
  </si>
  <si>
    <t>https://podminky.urs.cz/item/CS_URS_2023_02/892372121</t>
  </si>
  <si>
    <t>68</t>
  </si>
  <si>
    <t>892392121</t>
  </si>
  <si>
    <t>Tlakové zkoušky vzduchem těsnícími vaky ucpávkovými DN 400</t>
  </si>
  <si>
    <t>189241967</t>
  </si>
  <si>
    <t>https://podminky.urs.cz/item/CS_URS_2023_02/892392121</t>
  </si>
  <si>
    <t>69</t>
  </si>
  <si>
    <t>892422121</t>
  </si>
  <si>
    <t>Tlakové zkoušky vzduchem těsnícími vaky ucpávkovými DN 500</t>
  </si>
  <si>
    <t>885128359</t>
  </si>
  <si>
    <t>https://podminky.urs.cz/item/CS_URS_2023_02/892422121</t>
  </si>
  <si>
    <t>70</t>
  </si>
  <si>
    <t>894410102</t>
  </si>
  <si>
    <t>Osazení betonových dílců šachet kanalizačních dno DN 1000, výšky 800 mm</t>
  </si>
  <si>
    <t>-1634048341</t>
  </si>
  <si>
    <t>https://podminky.urs.cz/item/CS_URS_2023_02/894410102</t>
  </si>
  <si>
    <t>5+16</t>
  </si>
  <si>
    <t>71</t>
  </si>
  <si>
    <t>59224338</t>
  </si>
  <si>
    <t>dno betonové šachty kanalizační přímé 100x80x50cm</t>
  </si>
  <si>
    <t>1855534054</t>
  </si>
  <si>
    <t>72</t>
  </si>
  <si>
    <t>894410103</t>
  </si>
  <si>
    <t>Osazení betonových dílců šachet kanalizačních dno DN 1000, výšky 1000 mm</t>
  </si>
  <si>
    <t>364272285</t>
  </si>
  <si>
    <t>https://podminky.urs.cz/item/CS_URS_2023_02/894410103</t>
  </si>
  <si>
    <t>73</t>
  </si>
  <si>
    <t>59224339</t>
  </si>
  <si>
    <t>dno betonové šachty kanalizační přímé 100x100x60cm</t>
  </si>
  <si>
    <t>-898291492</t>
  </si>
  <si>
    <t>74</t>
  </si>
  <si>
    <t>894410201</t>
  </si>
  <si>
    <t>Osazení betonových dílců šachet kanalizačních skruž rovná DN 800, výšky 250 mm</t>
  </si>
  <si>
    <t>2124416623</t>
  </si>
  <si>
    <t>https://podminky.urs.cz/item/CS_URS_2023_02/894410201</t>
  </si>
  <si>
    <t>75</t>
  </si>
  <si>
    <t>59224405</t>
  </si>
  <si>
    <t>skruž betonové šachty DN 800 kanalizační 80x25x12cm</t>
  </si>
  <si>
    <t>37111220</t>
  </si>
  <si>
    <t>76</t>
  </si>
  <si>
    <t>894410202</t>
  </si>
  <si>
    <t>Osazení betonových dílců šachet kanalizačních skruž rovná DN 800, výšky 500 mm</t>
  </si>
  <si>
    <t>-1353409832</t>
  </si>
  <si>
    <t>https://podminky.urs.cz/item/CS_URS_2023_02/894410202</t>
  </si>
  <si>
    <t>77</t>
  </si>
  <si>
    <t>59224404</t>
  </si>
  <si>
    <t>skruž betonové šachty DN 800 kanalizační 80x50x12cm</t>
  </si>
  <si>
    <t>1982605110</t>
  </si>
  <si>
    <t>78</t>
  </si>
  <si>
    <t>894410211</t>
  </si>
  <si>
    <t>Osazení betonových dílců šachet kanalizačních skruž rovná DN 1000, výšky 250 mm</t>
  </si>
  <si>
    <t>-499541358</t>
  </si>
  <si>
    <t>https://podminky.urs.cz/item/CS_URS_2023_02/894410211</t>
  </si>
  <si>
    <t>79</t>
  </si>
  <si>
    <t>59224066</t>
  </si>
  <si>
    <t>skruž betonová DN 1000x250 PS, 100x25x12cm</t>
  </si>
  <si>
    <t>645702771</t>
  </si>
  <si>
    <t>80</t>
  </si>
  <si>
    <t>894410212</t>
  </si>
  <si>
    <t>Osazení betonových dílců šachet kanalizačních skruž rovná DN 1000, výšky 500 mm</t>
  </si>
  <si>
    <t>1736326307</t>
  </si>
  <si>
    <t>https://podminky.urs.cz/item/CS_URS_2023_02/894410212</t>
  </si>
  <si>
    <t>81</t>
  </si>
  <si>
    <t>59224068</t>
  </si>
  <si>
    <t>skruž betonová DN 1000x500 PS, 100x50x12cm</t>
  </si>
  <si>
    <t>2025670818</t>
  </si>
  <si>
    <t>82</t>
  </si>
  <si>
    <t>894410213</t>
  </si>
  <si>
    <t>Osazení betonových dílců šachet kanalizačních skruž rovná DN 1000, výšky 1000 mm</t>
  </si>
  <si>
    <t>-444539178</t>
  </si>
  <si>
    <t>https://podminky.urs.cz/item/CS_URS_2023_02/894410213</t>
  </si>
  <si>
    <t>83</t>
  </si>
  <si>
    <t>59224070</t>
  </si>
  <si>
    <t>skruž betonová DN 1000x1000 PS, 100x100x12cm</t>
  </si>
  <si>
    <t>993532915</t>
  </si>
  <si>
    <t>84</t>
  </si>
  <si>
    <t>894410231</t>
  </si>
  <si>
    <t>Osazení betonových dílců šachet kanalizačních skruž přechodová (konus) DN 800</t>
  </si>
  <si>
    <t>-2146673289</t>
  </si>
  <si>
    <t>https://podminky.urs.cz/item/CS_URS_2023_02/894410231</t>
  </si>
  <si>
    <t>85</t>
  </si>
  <si>
    <t>59224402</t>
  </si>
  <si>
    <t>konus betonové šachty DN 800 kanalizační 80x62,5x60cm, stupadla poplastovaná</t>
  </si>
  <si>
    <t>1187073781</t>
  </si>
  <si>
    <t>86</t>
  </si>
  <si>
    <t>894410232</t>
  </si>
  <si>
    <t>Osazení betonových dílců šachet kanalizačních skruž přechodová (konus) DN 1000</t>
  </si>
  <si>
    <t>668297849</t>
  </si>
  <si>
    <t>https://podminky.urs.cz/item/CS_URS_2023_02/894410232</t>
  </si>
  <si>
    <t>87</t>
  </si>
  <si>
    <t>59224401</t>
  </si>
  <si>
    <t>konus betonové šachty DN 800 kanalizační 100x80x50cm, stupadla poplastovaná</t>
  </si>
  <si>
    <t>-2094908757</t>
  </si>
  <si>
    <t>88</t>
  </si>
  <si>
    <t>59224056</t>
  </si>
  <si>
    <t>kónus pro kanalizační šachty s kapsovým stupadlem 100/62,5x67x12cm</t>
  </si>
  <si>
    <t>-1054549435</t>
  </si>
  <si>
    <t>89</t>
  </si>
  <si>
    <t>894410302</t>
  </si>
  <si>
    <t>Osazení betonových dílců šachet kanalizačních deska zákrytová DN 1000</t>
  </si>
  <si>
    <t>-180382738</t>
  </si>
  <si>
    <t>https://podminky.urs.cz/item/CS_URS_2023_02/894410302</t>
  </si>
  <si>
    <t>90</t>
  </si>
  <si>
    <t>59224075</t>
  </si>
  <si>
    <t>deska betonová zákrytová k ukončení šachet 1000/625x200mm</t>
  </si>
  <si>
    <t>-1522201003</t>
  </si>
  <si>
    <t>91</t>
  </si>
  <si>
    <t>895941341</t>
  </si>
  <si>
    <t>Osazení vpusti uliční z betonových dílců DN 500 dno s výtokem</t>
  </si>
  <si>
    <t>-189172829</t>
  </si>
  <si>
    <t>https://podminky.urs.cz/item/CS_URS_2023_02/895941341</t>
  </si>
  <si>
    <t>92</t>
  </si>
  <si>
    <t>59224472</t>
  </si>
  <si>
    <t>vpusť uliční DN 500 kaliště s odtokem 150mm 500/245x65mm</t>
  </si>
  <si>
    <t>-1387137919</t>
  </si>
  <si>
    <t>93</t>
  </si>
  <si>
    <t>895941351</t>
  </si>
  <si>
    <t>Osazení vpusti uliční z betonových dílců DN 500 skruž horní pro čtvercovou vtokovou mříž</t>
  </si>
  <si>
    <t>1100033719</t>
  </si>
  <si>
    <t>https://podminky.urs.cz/item/CS_URS_2023_02/895941351</t>
  </si>
  <si>
    <t>94</t>
  </si>
  <si>
    <t>59224460</t>
  </si>
  <si>
    <t>vpusť uliční DN 500 betonová 500x190x65mm čtvercový poklop</t>
  </si>
  <si>
    <t>-535624733</t>
  </si>
  <si>
    <t>95</t>
  </si>
  <si>
    <t>895941361</t>
  </si>
  <si>
    <t>Osazení vpusti uliční z betonových dílců DN 500 skruž středová 290 mm</t>
  </si>
  <si>
    <t>-918786393</t>
  </si>
  <si>
    <t>https://podminky.urs.cz/item/CS_URS_2023_02/895941361</t>
  </si>
  <si>
    <t>96</t>
  </si>
  <si>
    <t>59224461</t>
  </si>
  <si>
    <t>vpusť uliční DN 500 skruž průběžná nízká betonová 500/290x65mm</t>
  </si>
  <si>
    <t>1462918154</t>
  </si>
  <si>
    <t>97</t>
  </si>
  <si>
    <t>895941362</t>
  </si>
  <si>
    <t>Osazení vpusti uliční z betonových dílců DN 500 skruž středová 590 mm</t>
  </si>
  <si>
    <t>1033884929</t>
  </si>
  <si>
    <t>https://podminky.urs.cz/item/CS_URS_2023_02/895941362</t>
  </si>
  <si>
    <t>98</t>
  </si>
  <si>
    <t>59224462</t>
  </si>
  <si>
    <t>vpusť uliční DN 500 skruž průběžná vysoká betonová 500/590x65mm</t>
  </si>
  <si>
    <t>286823269</t>
  </si>
  <si>
    <t>99</t>
  </si>
  <si>
    <t>899104112</t>
  </si>
  <si>
    <t>Osazení poklopů litinových, ocelových nebo železobetonových včetně rámů pro třídu zatížení D400, E600</t>
  </si>
  <si>
    <t>-1020457383</t>
  </si>
  <si>
    <t>https://podminky.urs.cz/item/CS_URS_2023_02/899104112</t>
  </si>
  <si>
    <t>100</t>
  </si>
  <si>
    <t>28661935</t>
  </si>
  <si>
    <t>poklop šachtový litinový DN 600 pro třídu zatížení D400</t>
  </si>
  <si>
    <t>1551435673</t>
  </si>
  <si>
    <t>101</t>
  </si>
  <si>
    <t>899204112</t>
  </si>
  <si>
    <t>Osazení mříží litinových včetně rámů a košů na bahno pro třídu zatížení D400, E600</t>
  </si>
  <si>
    <t>2083331283</t>
  </si>
  <si>
    <t>https://podminky.urs.cz/item/CS_URS_2023_02/899204112</t>
  </si>
  <si>
    <t>102</t>
  </si>
  <si>
    <t>55241040</t>
  </si>
  <si>
    <t>mříž litinová 600/40T, 420X620 D400</t>
  </si>
  <si>
    <t>-820509009</t>
  </si>
  <si>
    <t>103</t>
  </si>
  <si>
    <t>899722112</t>
  </si>
  <si>
    <t>Krytí potrubí z plastů výstražnou fólií z PVC šířky 25 cm</t>
  </si>
  <si>
    <t>1053835030</t>
  </si>
  <si>
    <t>https://podminky.urs.cz/item/CS_URS_2023_02/899722112</t>
  </si>
  <si>
    <t>Ostatní konstrukce a práce, bourání</t>
  </si>
  <si>
    <t>104</t>
  </si>
  <si>
    <t>919112222</t>
  </si>
  <si>
    <t>Řezání dilatačních spár v živičném krytu vytvoření komůrky pro těsnící zálivku šířky 15 mm, hloubky 25 mm</t>
  </si>
  <si>
    <t>-439371652</t>
  </si>
  <si>
    <t>https://podminky.urs.cz/item/CS_URS_2023_02/919112222</t>
  </si>
  <si>
    <t>105</t>
  </si>
  <si>
    <t>919121121</t>
  </si>
  <si>
    <t>Utěsnění dilatačních spár zálivkou za studena v cementobetonovém nebo živičném krytu včetně adhezního nátěru s těsnicím profilem pod zálivkou, pro komůrky šířky 15 mm, hloubky 25 mm</t>
  </si>
  <si>
    <t>756345103</t>
  </si>
  <si>
    <t>https://podminky.urs.cz/item/CS_URS_2023_02/919121121</t>
  </si>
  <si>
    <t>106</t>
  </si>
  <si>
    <t>919735112</t>
  </si>
  <si>
    <t>Řezání stávajícího živičného krytu nebo podkladu hloubky přes 50 do 100 mm</t>
  </si>
  <si>
    <t>-605282653</t>
  </si>
  <si>
    <t>https://podminky.urs.cz/item/CS_URS_2023_02/919735112</t>
  </si>
  <si>
    <t>"D"((87,25+1)+143,58+(3,65))*2</t>
  </si>
  <si>
    <t>"D1"(81,35+1)*2</t>
  </si>
  <si>
    <t>"D3"(86,09+1)*2</t>
  </si>
  <si>
    <t>"D4"(65,75+1)*2</t>
  </si>
  <si>
    <t>"D5"(50+1)*2</t>
  </si>
  <si>
    <t>"vpusti UV 2,4,6"(0,8+1,25+5)*2</t>
  </si>
  <si>
    <t>107</t>
  </si>
  <si>
    <t>979071111</t>
  </si>
  <si>
    <t>Očištění vybouraných dlažebních kostek od spojovacího materiálu, s uložením očištěných kostek na skládku, s odklizením odpadových hmot na hromady a s odklizením vybouraných kostek na vzdálenost do 3 m velkých, s původním vyplněním spár kamenivem těženým</t>
  </si>
  <si>
    <t>141600571</t>
  </si>
  <si>
    <t>https://podminky.urs.cz/item/CS_URS_2023_02/979071111</t>
  </si>
  <si>
    <t>dlažba_žula+dlažba_zámková</t>
  </si>
  <si>
    <t>997</t>
  </si>
  <si>
    <t>Přesun sutě</t>
  </si>
  <si>
    <t>108</t>
  </si>
  <si>
    <t>997221551</t>
  </si>
  <si>
    <t>Vodorovná doprava suti bez naložení, ale se složením a s hrubým urovnáním ze sypkých materiálů, na vzdálenost do 1 km</t>
  </si>
  <si>
    <t>-1962935556</t>
  </si>
  <si>
    <t>https://podminky.urs.cz/item/CS_URS_2023_02/997221551</t>
  </si>
  <si>
    <t>"odvoz dlažeb na mezideponii"56,965+42,171</t>
  </si>
  <si>
    <t>"odvoz asfaltů na skládku"237,181</t>
  </si>
  <si>
    <t>"odvoz suti na skládku"228,079+263,694</t>
  </si>
  <si>
    <t>109</t>
  </si>
  <si>
    <t>997221559</t>
  </si>
  <si>
    <t>Vodorovná doprava suti bez naložení, ale se složením a s hrubým urovnáním Příplatek k ceně za každý další i započatý 1 km přes 1 km</t>
  </si>
  <si>
    <t>-184586446</t>
  </si>
  <si>
    <t>https://podminky.urs.cz/item/CS_URS_2023_02/997221559</t>
  </si>
  <si>
    <t>"odvoz asfaltů na skládku"237,181*9</t>
  </si>
  <si>
    <t>"odvoz podkladních vrstev na skládku"(228,079+263,694)*9</t>
  </si>
  <si>
    <t>110</t>
  </si>
  <si>
    <t>997221611</t>
  </si>
  <si>
    <t>Nakládání na dopravní prostředky pro vodorovnou dopravu suti</t>
  </si>
  <si>
    <t>-1781417427</t>
  </si>
  <si>
    <t>https://podminky.urs.cz/item/CS_URS_2023_02/997221611</t>
  </si>
  <si>
    <t>111</t>
  </si>
  <si>
    <t>997221875</t>
  </si>
  <si>
    <t>Poplatek za uložení stavebního odpadu na recyklační skládce (skládkovné) asfaltového bez obsahu dehtu zatříděného do Katalogu odpadů pod kódem 17 03 02</t>
  </si>
  <si>
    <t>-1827745558</t>
  </si>
  <si>
    <t>https://podminky.urs.cz/item/CS_URS_2023_02/997221875</t>
  </si>
  <si>
    <t>237,181</t>
  </si>
  <si>
    <t>998</t>
  </si>
  <si>
    <t>Přesun hmot</t>
  </si>
  <si>
    <t>112</t>
  </si>
  <si>
    <t>998276101</t>
  </si>
  <si>
    <t>Přesun hmot pro trubní vedení hloubené z trub z plastických hmot nebo sklolaminátových pro vodovody, kanalizace, teplovody, produktovody v otevřeném výkopu dopravní vzdálenost do 15 m</t>
  </si>
  <si>
    <t>-503019908</t>
  </si>
  <si>
    <t>https://podminky.urs.cz/item/CS_URS_2023_02/998276101</t>
  </si>
  <si>
    <t>dlažba žula</t>
  </si>
  <si>
    <t>15,75</t>
  </si>
  <si>
    <t>43,5</t>
  </si>
  <si>
    <t>87,75</t>
  </si>
  <si>
    <t>SO 02 - Kanalizační přípojky</t>
  </si>
  <si>
    <t>113106151</t>
  </si>
  <si>
    <t>Rozebrání dlažeb vozovek a ploch s přemístěním hmot na skládku na vzdálenost do 3 m nebo s naložením na dopravní prostředek, s jakoukoliv výplní spár ručně z velkých kostek s ložem z kameniva</t>
  </si>
  <si>
    <t>-2062657936</t>
  </si>
  <si>
    <t>https://podminky.urs.cz/item/CS_URS_2023_02/113106151</t>
  </si>
  <si>
    <t>"DP9"2*(0,9+0,6)</t>
  </si>
  <si>
    <t>"DP10"2,5*(0,9+0,6)</t>
  </si>
  <si>
    <t>"DP11"3*(0,9+0,6)</t>
  </si>
  <si>
    <t>"DP12"3*(0,9+0,6)</t>
  </si>
  <si>
    <t>113106171</t>
  </si>
  <si>
    <t>Rozebrání dlažeb vozovek a ploch s přemístěním hmot na skládku na vzdálenost do 3 m nebo s naložením na dopravní prostředek, s jakoukoliv výplní spár ručně ze zámkové dlažby s ložem z kameniva</t>
  </si>
  <si>
    <t>-1545912473</t>
  </si>
  <si>
    <t>https://podminky.urs.cz/item/CS_URS_2023_02/113106171</t>
  </si>
  <si>
    <t>"DP9"3,5*(0,9+0,6)</t>
  </si>
  <si>
    <t>"DP13"(4+2)*(0,9+0,6)</t>
  </si>
  <si>
    <t>"DP19"3,5*(0,9+0,6)</t>
  </si>
  <si>
    <t>"DP20"2*(0,9+0,6)</t>
  </si>
  <si>
    <t>"DP21"3,5*(0,9+0,6)</t>
  </si>
  <si>
    <t>"DP22"3,5*(0,9+0,6)</t>
  </si>
  <si>
    <t>"DP23"3,5*(0,9+0,6)</t>
  </si>
  <si>
    <t>"DP24"3,5*(0,9+0,6)</t>
  </si>
  <si>
    <t>113107112</t>
  </si>
  <si>
    <t>Odstranění podkladů nebo krytů ručně s přemístěním hmot na skládku na vzdálenost do 3 m nebo s naložením na dopravní prostředek z kameniva těženého, o tl. vrstvy přes 100 do 200 mm</t>
  </si>
  <si>
    <t>452811479</t>
  </si>
  <si>
    <t>https://podminky.urs.cz/item/CS_URS_2023_02/113107112</t>
  </si>
  <si>
    <t>"DP1-8"(3+3+7+1,5+1,5+4,5+4,5+1,5)*(0,9)</t>
  </si>
  <si>
    <t>"DP14-18"(4+2,5+1,5+1,5+1,5)*(0,9)</t>
  </si>
  <si>
    <t>"DP25-33"(1+3,5+3,5+1+1+1+3,5+1+2,5)*(0,9)</t>
  </si>
  <si>
    <t>"DP37-38"(1,5+1,5)*(0,9)</t>
  </si>
  <si>
    <t>113107122</t>
  </si>
  <si>
    <t>Odstranění podkladů nebo krytů ručně s přemístěním hmot na skládku na vzdálenost do 3 m nebo s naložením na dopravní prostředek z kameniva hrubého drceného, o tl. vrstvy přes 100 do 200 mm</t>
  </si>
  <si>
    <t>1504291222</t>
  </si>
  <si>
    <t>https://podminky.urs.cz/item/CS_URS_2023_02/113107122</t>
  </si>
  <si>
    <t>210*0,9</t>
  </si>
  <si>
    <t>113107132</t>
  </si>
  <si>
    <t>Odstranění podkladů nebo krytů ručně s přemístěním hmot na skládku na vzdálenost do 3 m nebo s naložením na dopravní prostředek z betonu prostého, o tl. vrstvy přes 150 do 300 mm</t>
  </si>
  <si>
    <t>494824229</t>
  </si>
  <si>
    <t>https://podminky.urs.cz/item/CS_URS_2023_02/113107132</t>
  </si>
  <si>
    <t>"DP1"1*(0,9+0,6)</t>
  </si>
  <si>
    <t>"DP10"3*(0,9+0,6)</t>
  </si>
  <si>
    <t>"DP25"2*(0,9+0,6)</t>
  </si>
  <si>
    <t>"DP27"1,5*(0,9+0,6)</t>
  </si>
  <si>
    <t>"DP28"2*(0,9+0,6)</t>
  </si>
  <si>
    <t>"DP31"1,5*(0,9+0,6)</t>
  </si>
  <si>
    <t>"DP33"1,5*(0,9+0,6)</t>
  </si>
  <si>
    <t>"DP36"2*(0,9+0,6)</t>
  </si>
  <si>
    <t>beton_vjezd</t>
  </si>
  <si>
    <t>113107142</t>
  </si>
  <si>
    <t>Odstranění podkladů nebo krytů ručně s přemístěním hmot na skládku na vzdálenost do 3 m nebo s naložením na dopravní prostředek živičných, o tl. vrstvy přes 50 do 100 mm</t>
  </si>
  <si>
    <t>162168218</t>
  </si>
  <si>
    <t>https://podminky.urs.cz/item/CS_URS_2023_02/113107142</t>
  </si>
  <si>
    <t>"DP1-8"(3+3+7+1,5+1,5+4,5+4,5+1,5)*(0,9+0,6)</t>
  </si>
  <si>
    <t>"DP14-18"(4+2,5+1,5+1,5+1,5)*(0,9+0,6)</t>
  </si>
  <si>
    <t>"DP25-33"(1+3,5+3,5+1+1+1+3,5+1+2,5)*(0,9+0,6)</t>
  </si>
  <si>
    <t>"DP37-38"(1,5+1,5)*(0,9+0,6)</t>
  </si>
  <si>
    <t>2137399107</t>
  </si>
  <si>
    <t>(2+1+2+1+2+3+3+3+3+3+1+1+1+1+1+2+2+2+2+1+1+1+2+1+2+1+1+1+2+2+2+1+2+3)*0,9</t>
  </si>
  <si>
    <t>119001402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</si>
  <si>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ocelového nebo litinového, jmenovité světlosti DN přes 200 do 500 mm</t>
  </si>
  <si>
    <t>1442260754</t>
  </si>
  <si>
    <t>https://podminky.urs.cz/item/CS_URS_2023_02/119001402</t>
  </si>
  <si>
    <t>1*0,9</t>
  </si>
  <si>
    <t>1290907468</t>
  </si>
  <si>
    <t>(2+2+2+2+2+2+2+2+2+1+1)*0,9</t>
  </si>
  <si>
    <t>356795074</t>
  </si>
  <si>
    <t>"DP1"4*((4,09+1,4)/2-0,5)*0,9*0,9</t>
  </si>
  <si>
    <t>"DP2"6*((4,08+2,2)/2-0,5)*0,9*0,9</t>
  </si>
  <si>
    <t>"DP3"9*((3,81+1,4)/2-0,5)*0,9*0,9</t>
  </si>
  <si>
    <t>"DP4"4*((3,64+1,8)/2-0,5)*0,9*0,9</t>
  </si>
  <si>
    <t>"DP5"4*((3,15+1,5)/2-0,5)*0,9*0,9</t>
  </si>
  <si>
    <t>"DP6"15*((3,09+1,4)/2-0,5)*0,9*0,9</t>
  </si>
  <si>
    <t>"DP7"15*((2,95+1,4)/2-0,5)*0,9*0,9</t>
  </si>
  <si>
    <t>"DP8"7*((2,95+1,5)/2-0,5)*0,9*0,9</t>
  </si>
  <si>
    <t>"DP9"5,5*((2,59+1,4)/2-0,5)*0,9*0,9</t>
  </si>
  <si>
    <t>"DP10"5,5*((2,29+1,6)/2-0,5)*0,9*0,9</t>
  </si>
  <si>
    <t>"DP11"6*((2,11+1,4)/2-0,5)*0,9*0,9</t>
  </si>
  <si>
    <t>"DP12"7,5*((1,57+1,38)/2-0,5)*0,9*0,9</t>
  </si>
  <si>
    <t>"DP13"611*((1,4+1,3)/2-0,5)*0,9*0,9</t>
  </si>
  <si>
    <t>"DP14"5*((2,35+1,4)/2-0,5)*0,9*0,9</t>
  </si>
  <si>
    <t>"DP15"4*((2,21+1,4)/2-0,5)*0,9*0,9</t>
  </si>
  <si>
    <t>"DP16"4*((2,13+1,4)/2-0,5)*0,9*0,9</t>
  </si>
  <si>
    <t>"DP17"4*((1,82+1,68)/2-0,5)*0,9*0,9</t>
  </si>
  <si>
    <t>"DP18"4*((1,6+1,4)/2-0,5)*0,9*0,9</t>
  </si>
  <si>
    <t>"DP19"3,5*((2,8+1,5)/2-0,3)*0,9*0,9</t>
  </si>
  <si>
    <t>"DP20"3*((2,53+1,4)/2-0,3)*0,9*0,9</t>
  </si>
  <si>
    <t>"DP21"3,5*((2,42+1,4)/2-0,3)*0,9*0,9</t>
  </si>
  <si>
    <t>"DP22"3,5*((2,32+1,4)/2-0,3)*0,9*0,9</t>
  </si>
  <si>
    <t>"DP23"3,5*((2,05+1,4)/2-0,3)*0,9*0,9</t>
  </si>
  <si>
    <t>"DP24"3,5*((1,9+1,4)/2-0,3)*0,9*0,9</t>
  </si>
  <si>
    <t>"DP25"3*((2,86+1,4)/2-0,5)*0,9*0,9</t>
  </si>
  <si>
    <t>"DP26"5*((2,59+1,4)/2-0,5)*0,9*0,9</t>
  </si>
  <si>
    <t>"DP27"5*((2,4+1,7)/2-0,5)*0,9*0,9</t>
  </si>
  <si>
    <t>"DP28"3*((2,38+1,6)/2-0,5)*0,9*0,9</t>
  </si>
  <si>
    <t>"DP29"3*((2,28+1,7)/2-0,5)*0,9*0,9</t>
  </si>
  <si>
    <t>"DP30"3*((2,03+1,6)/2-0,5)*0,9*0,9</t>
  </si>
  <si>
    <t>"DP31"5*((1,67+1,6)/2-0,5)*0,9*0,9</t>
  </si>
  <si>
    <t>"DP32"3*((1,58+1,6)/2-0,5)*0,9*0,9</t>
  </si>
  <si>
    <t>"DP33"4*((2,69+1,5)/2-0,5)*0,9*0,9</t>
  </si>
  <si>
    <t>"DP34"6,5*((2,31+1,5)/2-0,5)*0,9*0,9</t>
  </si>
  <si>
    <t>"DP35"6,5*((2,31+1,5)/2-0,5)*0,9*0,9</t>
  </si>
  <si>
    <t>"DP36"8*((1,89+1,4)/2-0,5)*0,9*0,9</t>
  </si>
  <si>
    <t>"DP37"7*((2,05+1,6)/2-0,5)*0,9*0,9</t>
  </si>
  <si>
    <t>"DP38"7*((1,91+1,76)/2-0,5)*0,9*0,9</t>
  </si>
  <si>
    <t>-928535153</t>
  </si>
  <si>
    <t>"DP1"4*((4,09+1,4)/2-0,5)*0,9*0,1</t>
  </si>
  <si>
    <t>"DP2"6*((4,08+2,2)/2-0,5)*0,9*0,1</t>
  </si>
  <si>
    <t>"DP3"9*((3,81+1,4)/2-0,5)*0,9*0,1</t>
  </si>
  <si>
    <t>"DP4"4*((3,64+1,8)/2-0,5)*0,9*0,1</t>
  </si>
  <si>
    <t>"DP5"4*((3,15+1,5)/2-0,5)*0,9*0,1</t>
  </si>
  <si>
    <t>"DP6"15*((3,09+1,4)/2-0,5)*0,9*0,1</t>
  </si>
  <si>
    <t>"DP7"15*((2,95+1,4)/2-0,5)*0,9*0,1</t>
  </si>
  <si>
    <t>"DP8"7*((2,95+1,5)/2-0,5)*0,9*0,1</t>
  </si>
  <si>
    <t>"DP9"5,5*((2,59+1,4)/2-0,5)*0,9*0,1</t>
  </si>
  <si>
    <t>"DP10"5,5*((2,29+1,6)/2-0,5)*0,9*0,1</t>
  </si>
  <si>
    <t>"DP11"6*((2,11+1,4)/2-0,5)*0,9*0,1</t>
  </si>
  <si>
    <t>"DP12"7,5*((1,57+1,38)/2-0,5)*0,9*0,1</t>
  </si>
  <si>
    <t>"DP13"611*((1,4+1,3)/2-0,5)*0,9*0,1</t>
  </si>
  <si>
    <t>"DP14"5*((2,35+1,4)/2-0,5)*0,9*0,1</t>
  </si>
  <si>
    <t>"DP15"4*((2,21+1,4)/2-0,5)*0,9*0,1</t>
  </si>
  <si>
    <t>"DP16"4*((2,13+1,4)/2-0,5)*0,9*0,1</t>
  </si>
  <si>
    <t>"DP17"4*((1,82+1,68)/2-0,5)*0,9*0,1</t>
  </si>
  <si>
    <t>"DP18"4*((1,6+1,4)/2-0,5)*0,9*0,1</t>
  </si>
  <si>
    <t>"DP19"3,5*((2,8+1,5)/2-0,3)*0,9*0,1</t>
  </si>
  <si>
    <t>"DP20"3*((2,53+1,4)/2-0,3)*0,9*0,1</t>
  </si>
  <si>
    <t>"DP21"3,5*((2,42+1,4)/2-0,3)*0,9*0,1</t>
  </si>
  <si>
    <t>"DP22"3,5*((2,32+1,4)/2-0,3)*0,9*0,1</t>
  </si>
  <si>
    <t>"DP23"3,5*((2,05+1,4)/2-0,3)*0,9*0,1</t>
  </si>
  <si>
    <t>"DP24"3,5*((1,9+1,4)/2-0,3)*0,9*0,1</t>
  </si>
  <si>
    <t>"DP25"3*((2,86+1,4)/2-0,5)*0,9*0,1</t>
  </si>
  <si>
    <t>"DP26"5*((2,59+1,4)/2-0,5)*0,9*0,1</t>
  </si>
  <si>
    <t>"DP27"5*((2,4+1,7)/2-0,5)*0,9*0,1</t>
  </si>
  <si>
    <t>"DP28"3*((2,38+1,6)/2-0,5)*0,9*0,1</t>
  </si>
  <si>
    <t>"DP29"3*((2,28+1,7)/2-0,5)*0,9*0,1</t>
  </si>
  <si>
    <t>"DP30"3*((2,03+1,6)/2-0,5)*0,9*0,1</t>
  </si>
  <si>
    <t>"DP31"5*((1,67+1,6)/2-0,5)*0,9*0,1</t>
  </si>
  <si>
    <t>"DP32"3*((1,58+1,6)/2-0,5)*0,9*0,1</t>
  </si>
  <si>
    <t>"DP33"4*((2,69+1,5)/2-0,5)*0,9*0,1</t>
  </si>
  <si>
    <t>"DP34"6,5*((2,31+1,5)/2-0,5)*0,9*0,1</t>
  </si>
  <si>
    <t>"DP35"6,5*((2,31+1,5)/2-0,5)*0,9*0,1</t>
  </si>
  <si>
    <t>"DP36"8*((1,89+1,4)/2-0,5)*0,9*0,1</t>
  </si>
  <si>
    <t>"DP37"7*((2,05+1,6)/2-0,5)*0,9*0,1</t>
  </si>
  <si>
    <t>"DP38"7*((1,91+1,76)/2-0,5)*0,9*0,1</t>
  </si>
  <si>
    <t>499577594</t>
  </si>
  <si>
    <t>(53,1+0,9+18)*1*1</t>
  </si>
  <si>
    <t>27075710</t>
  </si>
  <si>
    <t>"DP1"4*((4,09+1,4)/2)*2</t>
  </si>
  <si>
    <t>"DP2"6*((4,08+2,2)/2)*2</t>
  </si>
  <si>
    <t>"DP3"9*((3,81+1,4)/2)*2</t>
  </si>
  <si>
    <t>"DP4"4*((3,64+1,8)/2)*2</t>
  </si>
  <si>
    <t>"DP5"4*((3,15+1,5)/2)*2</t>
  </si>
  <si>
    <t>"DP6"15*((3,09+1,4)/2)*2</t>
  </si>
  <si>
    <t>"DP7"15*((2,95+1,4)/2)*2</t>
  </si>
  <si>
    <t>"DP8"7*((2,95+1,5)/2)*2</t>
  </si>
  <si>
    <t>"DP9"5,5*((2,59+1,4)/2)*2</t>
  </si>
  <si>
    <t>"DP10"5,5*((2,29+1,6)/2)*2</t>
  </si>
  <si>
    <t>"DP11"6*((2,11+1,4)/2)*2</t>
  </si>
  <si>
    <t>"DP12"7,5*((1,57+1,38)/2)*2</t>
  </si>
  <si>
    <t>"DP13"611*((1,4+1,3)/2)*2</t>
  </si>
  <si>
    <t>"DP14"5*((2,35+1,4)/2)*2</t>
  </si>
  <si>
    <t>"DP15"4*((2,21+1,4)/2)*2</t>
  </si>
  <si>
    <t>"DP16"4*((2,13+1,4)/2)*2</t>
  </si>
  <si>
    <t>"DP17"4*((1,82+1,68)/2)*2</t>
  </si>
  <si>
    <t>"DP18"4*((1,6+1,4)/2)*2</t>
  </si>
  <si>
    <t>"DP19"3,5*((2,8+1,5)/2)*2</t>
  </si>
  <si>
    <t>"DP20"3*((2,53+1,4)/2)*2</t>
  </si>
  <si>
    <t>"DP21"3,5*((2,42+1,4)/2)*2</t>
  </si>
  <si>
    <t>"DP22"3,5*((2,32+1,4)/2)*2</t>
  </si>
  <si>
    <t>"DP23"3,5*((2,05+1,4)/2)*2</t>
  </si>
  <si>
    <t>"DP24"3,5*((1,9+1,4)/2)*2</t>
  </si>
  <si>
    <t>"DP25"3*((2,86+1,4)/2)*2</t>
  </si>
  <si>
    <t>"DP26"5*((2,59+1,4)/2)*2</t>
  </si>
  <si>
    <t>"DP27"5*((2,4+1,7)/2)*2</t>
  </si>
  <si>
    <t>"DP28"3*((2,38+1,6)/2)*2</t>
  </si>
  <si>
    <t>"DP29"3*((2,28+1,7)/2)*2</t>
  </si>
  <si>
    <t>"DP30"3*((2,03+1,6)/2)*2</t>
  </si>
  <si>
    <t>"DP31"5*((1,67+1,6)/2)*2</t>
  </si>
  <si>
    <t>"DP32"3*((1,58+1,6)/2)*2</t>
  </si>
  <si>
    <t>"DP33"4*((2,69+1,5)/2)*2</t>
  </si>
  <si>
    <t>"DP34"6,5*((2,31+1,5)/2)*2</t>
  </si>
  <si>
    <t>"DP35"6,5*((2,31+1,5)/2)*2</t>
  </si>
  <si>
    <t>"DP36"8*((1,89+1,4)/2)*2</t>
  </si>
  <si>
    <t>"DP37"7*((2,05+1,6)/2)*2</t>
  </si>
  <si>
    <t>"DP38"7*((1,91+1,76)/2)*2</t>
  </si>
  <si>
    <t>755653</t>
  </si>
  <si>
    <t>-898635725</t>
  </si>
  <si>
    <t>"odvoz veškerého výkopku na mezideponii a zásyp zpět"669,454+(669,454-104,821)</t>
  </si>
  <si>
    <t>555093272</t>
  </si>
  <si>
    <t>"odvoz veškerého výkopku na mezideponii a zásyp zpět"74,384+74,384-(11,647)</t>
  </si>
  <si>
    <t>-552333348</t>
  </si>
  <si>
    <t>"odvoz vytlačené zeminy"(669,454+74,84-627,826)*0,9</t>
  </si>
  <si>
    <t>-1854585652</t>
  </si>
  <si>
    <t>"odvoz vytlačené zeminy"(669,454+74,84-627,826)*0,1</t>
  </si>
  <si>
    <t>1149006041</t>
  </si>
  <si>
    <t>"skládka vytlačené zeminy"(669,454+74,84-627,826)*1,67</t>
  </si>
  <si>
    <t>"skládka podkladních vrstev komunikace"15,795+54,810</t>
  </si>
  <si>
    <t>-526742319</t>
  </si>
  <si>
    <t>669,454+74,84</t>
  </si>
  <si>
    <t>2141548785</t>
  </si>
  <si>
    <t>"výkopek celkem"669,454+74,384</t>
  </si>
  <si>
    <t>"odečet lože"-18,9</t>
  </si>
  <si>
    <t>"odečet obsypu"-86,085</t>
  </si>
  <si>
    <t>"odečet potrubí"-23*(PI*0,1^2)-187*(PI*0,075^2)</t>
  </si>
  <si>
    <t>"odečet obetonování"-7</t>
  </si>
  <si>
    <t>-2145337115</t>
  </si>
  <si>
    <t>23*(0,2+0,3)*0,9</t>
  </si>
  <si>
    <t>187*(0,15+0,3)*0,9</t>
  </si>
  <si>
    <t>-2065852797</t>
  </si>
  <si>
    <t>86,085*2 'Přepočtené koeficientem množství</t>
  </si>
  <si>
    <t>-230919122</t>
  </si>
  <si>
    <t>210</t>
  </si>
  <si>
    <t>-482595993</t>
  </si>
  <si>
    <t>210*0,9*0,1</t>
  </si>
  <si>
    <t>1277389175</t>
  </si>
  <si>
    <t>52,65</t>
  </si>
  <si>
    <t>1553590424</t>
  </si>
  <si>
    <t>189</t>
  </si>
  <si>
    <t>141479587</t>
  </si>
  <si>
    <t>332551951</t>
  </si>
  <si>
    <t>-283022034</t>
  </si>
  <si>
    <t>1346016209</t>
  </si>
  <si>
    <t>1779145021</t>
  </si>
  <si>
    <t>1472919973</t>
  </si>
  <si>
    <t>-817004454</t>
  </si>
  <si>
    <t>871310310</t>
  </si>
  <si>
    <t>Montáž kanalizačního potrubí z plastů z polypropylenu PP hladkého plnostěnného SN 10 DN 150</t>
  </si>
  <si>
    <t>-1258463331</t>
  </si>
  <si>
    <t>https://podminky.urs.cz/item/CS_URS_2023_02/871310310</t>
  </si>
  <si>
    <t>28617003</t>
  </si>
  <si>
    <t>trubka kanalizační PP plnostěnná třívrstvá DN 150x1000mm SN10</t>
  </si>
  <si>
    <t>1144885781</t>
  </si>
  <si>
    <t>187*1,015 'Přepočtené koeficientem množství</t>
  </si>
  <si>
    <t>871350310</t>
  </si>
  <si>
    <t>Montáž kanalizačního potrubí z plastů z polypropylenu PP hladkého plnostěnného SN 10 DN 200</t>
  </si>
  <si>
    <t>-1390101488</t>
  </si>
  <si>
    <t>https://podminky.urs.cz/item/CS_URS_2023_02/871350310</t>
  </si>
  <si>
    <t>28617004</t>
  </si>
  <si>
    <t>trubka kanalizační PP plnostěnná třívrstvá DN 200x1000mm SN10</t>
  </si>
  <si>
    <t>-32094958</t>
  </si>
  <si>
    <t>23*1,015 'Přepočtené koeficientem množství</t>
  </si>
  <si>
    <t>877310310</t>
  </si>
  <si>
    <t>Montáž tvarovek na kanalizačním plastovém potrubí z polypropylenu PP nebo tvrdého PVC hladkého plnostěnného kolen, víček nebo hrdlových uzávěrů DN 150</t>
  </si>
  <si>
    <t>-208736484</t>
  </si>
  <si>
    <t>https://podminky.urs.cz/item/CS_URS_2023_02/877310310</t>
  </si>
  <si>
    <t>28617182</t>
  </si>
  <si>
    <t>koleno kanalizační PP SN16 45° DN 150</t>
  </si>
  <si>
    <t>488139936</t>
  </si>
  <si>
    <t>-1264649013</t>
  </si>
  <si>
    <t>28617183</t>
  </si>
  <si>
    <t>koleno kanalizační PP SN16 45° DN 200</t>
  </si>
  <si>
    <t>-657901238</t>
  </si>
  <si>
    <t>892312121</t>
  </si>
  <si>
    <t>Tlakové zkoušky vzduchem těsnícími vaky ucpávkovými DN 150</t>
  </si>
  <si>
    <t>2126244923</t>
  </si>
  <si>
    <t>https://podminky.urs.cz/item/CS_URS_2023_02/892312121</t>
  </si>
  <si>
    <t>1882144154</t>
  </si>
  <si>
    <t>899623141</t>
  </si>
  <si>
    <t>Obetonování potrubí nebo zdiva stok betonem prostým v otevřeném výkopu, betonem tř. C 12/15</t>
  </si>
  <si>
    <t>-1877140090</t>
  </si>
  <si>
    <t>https://podminky.urs.cz/item/CS_URS_2023_02/899623141</t>
  </si>
  <si>
    <t>"obetonování spádových stupňů a bloky pod hrdly"</t>
  </si>
  <si>
    <t>0,5*14</t>
  </si>
  <si>
    <t>519236727</t>
  </si>
  <si>
    <t>187+23</t>
  </si>
  <si>
    <t>-1036481546</t>
  </si>
  <si>
    <t>"DP1-8"(3+3+7+1,5+1,5+4,5+4,5+1,5)*2</t>
  </si>
  <si>
    <t>"DP14-18"(4+2,5+1,5+1,5+1,5)*2</t>
  </si>
  <si>
    <t>"DP25-33"(1+3,5+3,5+1+1+1+3,5+1+2,5)*2</t>
  </si>
  <si>
    <t>"DP37-38"(1,5+1,5)*2</t>
  </si>
  <si>
    <t>-1839403871</t>
  </si>
  <si>
    <t>117</t>
  </si>
  <si>
    <t>165492608</t>
  </si>
  <si>
    <t>1083834630</t>
  </si>
  <si>
    <t>-1682947069</t>
  </si>
  <si>
    <t>2051388920</t>
  </si>
  <si>
    <t>"odvoz asfaltu na skládku"19,305*9</t>
  </si>
  <si>
    <t>"odvoz vybouraného štěrku na skládku"(15,795+54,810)</t>
  </si>
  <si>
    <t>"odvoz vybouraného betonu na skládku"16,406*9</t>
  </si>
  <si>
    <t>-669425137</t>
  </si>
  <si>
    <t>997221861</t>
  </si>
  <si>
    <t>Poplatek za uložení stavebního odpadu na recyklační skládce (skládkovné) z prostého betonu zatříděného do Katalogu odpadů pod kódem 17 01 01</t>
  </si>
  <si>
    <t>1118833059</t>
  </si>
  <si>
    <t>https://podminky.urs.cz/item/CS_URS_2023_02/997221861</t>
  </si>
  <si>
    <t>16,406</t>
  </si>
  <si>
    <t>1665732675</t>
  </si>
  <si>
    <t>19,305</t>
  </si>
  <si>
    <t>-242504834</t>
  </si>
  <si>
    <t>VRN a ON - Vedlejší rozpočtové a ostatní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</si>
  <si>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</si>
  <si>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</si>
  <si>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</si>
  <si>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</si>
  <si>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</si>
  <si>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</si>
  <si>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VRN</t>
  </si>
  <si>
    <t>Vedlejší rozpočtové náklady</t>
  </si>
  <si>
    <t>VRN1</t>
  </si>
  <si>
    <t>Průzkumné, geodetické a projektové práce</t>
  </si>
  <si>
    <t>012103000</t>
  </si>
  <si>
    <t>Geodetické práce před výstavbou</t>
  </si>
  <si>
    <t>kpl</t>
  </si>
  <si>
    <t>1024</t>
  </si>
  <si>
    <t>-280565578</t>
  </si>
  <si>
    <t>https://podminky.urs.cz/item/CS_URS_2023_02/012103000</t>
  </si>
  <si>
    <t>012203000</t>
  </si>
  <si>
    <t>Geodetické práce při provádění stavby</t>
  </si>
  <si>
    <t>CS ÚRS 2022 02</t>
  </si>
  <si>
    <t>1386237238</t>
  </si>
  <si>
    <t>https://podminky.urs.cz/item/CS_URS_2022_02/012203000</t>
  </si>
  <si>
    <t>012303000</t>
  </si>
  <si>
    <t>Geodetické práce po výstavbě</t>
  </si>
  <si>
    <t>-975681754</t>
  </si>
  <si>
    <t>https://podminky.urs.cz/item/CS_URS_2023_02/012303000</t>
  </si>
  <si>
    <t>013254000</t>
  </si>
  <si>
    <t>Dokumentace skutečného provedení stavby</t>
  </si>
  <si>
    <t>244978804</t>
  </si>
  <si>
    <t>https://podminky.urs.cz/item/CS_URS_2022_02/013254000</t>
  </si>
  <si>
    <t>VRN3</t>
  </si>
  <si>
    <t>Zařízení staveniště</t>
  </si>
  <si>
    <t>030001000</t>
  </si>
  <si>
    <t>602306519</t>
  </si>
  <si>
    <t>https://podminky.urs.cz/item/CS_URS_2022_02/030001000</t>
  </si>
  <si>
    <t>VRN4</t>
  </si>
  <si>
    <t>Inženýrská činnost</t>
  </si>
  <si>
    <t>043002000</t>
  </si>
  <si>
    <t>Zkoušky a ostatní měření</t>
  </si>
  <si>
    <t>-927481446</t>
  </si>
  <si>
    <t>https://podminky.urs.cz/item/CS_URS_2023_02/043002000</t>
  </si>
  <si>
    <t>VRN6</t>
  </si>
  <si>
    <t>Územní vlivy</t>
  </si>
  <si>
    <t>060001000</t>
  </si>
  <si>
    <t>-677688633</t>
  </si>
  <si>
    <t>https://podminky.urs.cz/item/CS_URS_2022_02/060001000</t>
  </si>
  <si>
    <t>VRN7</t>
  </si>
  <si>
    <t>Provozní vlivy</t>
  </si>
  <si>
    <t>070001000</t>
  </si>
  <si>
    <t>1107052201</t>
  </si>
  <si>
    <t>https://podminky.urs.cz/item/CS_URS_2022_02/070001000</t>
  </si>
  <si>
    <t>SEZNAM FIGUR</t>
  </si>
  <si>
    <t>Výměra</t>
  </si>
  <si>
    <t xml:space="preserve"> SO 01</t>
  </si>
  <si>
    <t>Použití figury:</t>
  </si>
  <si>
    <t>Rozebrání dlažeb vozovek ze zámkové dlažby s ložem z kameniva strojně pl přes 50 do 200 m2</t>
  </si>
  <si>
    <t>Kladení zámkové dlažby komunikací pro pěší ručně tl 80 mm skupiny A pl přes 100 do 300 m2</t>
  </si>
  <si>
    <t>Očištění dlažebních kostek velkých s původním spárováním kamenivem těženým</t>
  </si>
  <si>
    <t>Rozebrání dlažeb vozovek z velkých kostek s ložem z kameniva strojně pl přes 50 do 200 m2</t>
  </si>
  <si>
    <t>Kladení dlažby z kostek velkých z kamene do lože z kameniva těženého tl 50 mm</t>
  </si>
  <si>
    <t>Odstranění podkladu z kameniva drceného tl přes 100 do 200 mm strojně pl přes 200 m2</t>
  </si>
  <si>
    <t>Podklad nebo podsyp ze štěrkopísku ŠP plochy do 100 m2 tl 150 mm</t>
  </si>
  <si>
    <t>Podklad ze štěrkodrtě ŠD plochy přes 100 m2 tl 150 mm</t>
  </si>
  <si>
    <t>Postřik živičný infiltrační s posypem z asfaltu množství 1 kg/m2</t>
  </si>
  <si>
    <t>kamenivo těžené</t>
  </si>
  <si>
    <t>Řezání stávajícího živičného krytu hl přes 50 do 100 mm</t>
  </si>
  <si>
    <t>Řezání spár pro vytvoření komůrky š 15 mm hl 25 mm pro těsnící zálivku v živičném krytu</t>
  </si>
  <si>
    <t>Těsnění spár zálivkou za studena pro komůrky š 15 mm hl 25 mm s těsnicím profilem</t>
  </si>
  <si>
    <t>Hloubení zapažených rýh š do 2000 mm v hornině třídy těžitelnosti I skupiny 3 objem do 5000 m3</t>
  </si>
  <si>
    <t>Vodorovné přemístění přes 500 do 1000 m výkopku/sypaniny z horniny třídy těžitelnosti I skupiny 1 až 3</t>
  </si>
  <si>
    <t>Uložení sypaniny na skládky nebo meziskládky</t>
  </si>
  <si>
    <t>Zásyp jam, šachet rýh nebo kolem objektů sypaninou se zhutněním</t>
  </si>
  <si>
    <t>Hloubení zapažených rýh š do 2000 mm v hornině třídy těžitelnosti II skupiny 4 objem do 500 m3</t>
  </si>
  <si>
    <t>Vodorovné přemístění přes 500 do 1000 m výkopku/sypaniny z hornin třídy těžitelnosti II skupiny 4 a 5</t>
  </si>
  <si>
    <t>Odstranění podkladu živičného tl přes 50 do 100 mm strojně pl přes 200 m2</t>
  </si>
  <si>
    <t>Asfaltový beton vrstva podkladní ACP 16 (obalované kamenivo OKS) tl 60 mm š do 3 m</t>
  </si>
  <si>
    <t>Postřik živičný spojovací ze silniční emulze v množství 0,50 kg/m2</t>
  </si>
  <si>
    <t>Litý asfalt MA 11 (LAS) tl 40 mm š do 3 m z nemodifikovaného asfaltu</t>
  </si>
  <si>
    <t>Zdrsňovací posyp litého asfaltu v množství 6 kg/m2</t>
  </si>
  <si>
    <t xml:space="preserve"> SO 02</t>
  </si>
  <si>
    <t>beton vjezd</t>
  </si>
  <si>
    <t>Rozebrání dlažeb vozovek ze zámkové dlažby s ložem z kameniva ručně</t>
  </si>
  <si>
    <t>Rozebrání dlažeb vozovek z velkých kostek s ložem z kameniva ručně</t>
  </si>
  <si>
    <t>Odstranění podkladu živičného tl přes 50 do 100 mm ručně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</si>
</sst>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29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3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0" fillId="0" borderId="16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/>
    </xf>
    <xf numFmtId="167" fontId="40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113106211" TargetMode="External" /><Relationship Id="rId2" Type="http://schemas.openxmlformats.org/officeDocument/2006/relationships/hyperlink" Target="https://podminky.urs.cz/item/CS_URS_2023_02/113106271" TargetMode="External" /><Relationship Id="rId3" Type="http://schemas.openxmlformats.org/officeDocument/2006/relationships/hyperlink" Target="https://podminky.urs.cz/item/CS_URS_2023_02/113107212" TargetMode="External" /><Relationship Id="rId4" Type="http://schemas.openxmlformats.org/officeDocument/2006/relationships/hyperlink" Target="https://podminky.urs.cz/item/CS_URS_2023_02/113107222" TargetMode="External" /><Relationship Id="rId5" Type="http://schemas.openxmlformats.org/officeDocument/2006/relationships/hyperlink" Target="https://podminky.urs.cz/item/CS_URS_2023_02/113107242" TargetMode="External" /><Relationship Id="rId6" Type="http://schemas.openxmlformats.org/officeDocument/2006/relationships/hyperlink" Target="https://podminky.urs.cz/item/CS_URS_2023_02/115101201" TargetMode="External" /><Relationship Id="rId7" Type="http://schemas.openxmlformats.org/officeDocument/2006/relationships/hyperlink" Target="https://podminky.urs.cz/item/CS_URS_2023_02/115101301" TargetMode="External" /><Relationship Id="rId8" Type="http://schemas.openxmlformats.org/officeDocument/2006/relationships/hyperlink" Target="https://podminky.urs.cz/item/CS_URS_2023_02/119001401" TargetMode="External" /><Relationship Id="rId9" Type="http://schemas.openxmlformats.org/officeDocument/2006/relationships/hyperlink" Target="https://podminky.urs.cz/item/CS_URS_2023_02/119001422" TargetMode="External" /><Relationship Id="rId10" Type="http://schemas.openxmlformats.org/officeDocument/2006/relationships/hyperlink" Target="https://podminky.urs.cz/item/CS_URS_2023_02/132254206" TargetMode="External" /><Relationship Id="rId11" Type="http://schemas.openxmlformats.org/officeDocument/2006/relationships/hyperlink" Target="https://podminky.urs.cz/item/CS_URS_2023_02/132354204" TargetMode="External" /><Relationship Id="rId12" Type="http://schemas.openxmlformats.org/officeDocument/2006/relationships/hyperlink" Target="https://podminky.urs.cz/item/CS_URS_2023_02/139001101" TargetMode="External" /><Relationship Id="rId13" Type="http://schemas.openxmlformats.org/officeDocument/2006/relationships/hyperlink" Target="https://podminky.urs.cz/item/CS_URS_2023_02/151811131" TargetMode="External" /><Relationship Id="rId14" Type="http://schemas.openxmlformats.org/officeDocument/2006/relationships/hyperlink" Target="https://podminky.urs.cz/item/CS_URS_2023_02/151811132" TargetMode="External" /><Relationship Id="rId15" Type="http://schemas.openxmlformats.org/officeDocument/2006/relationships/hyperlink" Target="https://podminky.urs.cz/item/CS_URS_2023_02/151811231" TargetMode="External" /><Relationship Id="rId16" Type="http://schemas.openxmlformats.org/officeDocument/2006/relationships/hyperlink" Target="https://podminky.urs.cz/item/CS_URS_2023_02/151811232" TargetMode="External" /><Relationship Id="rId17" Type="http://schemas.openxmlformats.org/officeDocument/2006/relationships/hyperlink" Target="https://podminky.urs.cz/item/CS_URS_2023_02/162351104" TargetMode="External" /><Relationship Id="rId18" Type="http://schemas.openxmlformats.org/officeDocument/2006/relationships/hyperlink" Target="https://podminky.urs.cz/item/CS_URS_2023_02/162351124" TargetMode="External" /><Relationship Id="rId19" Type="http://schemas.openxmlformats.org/officeDocument/2006/relationships/hyperlink" Target="https://podminky.urs.cz/item/CS_URS_2023_02/162751117" TargetMode="External" /><Relationship Id="rId20" Type="http://schemas.openxmlformats.org/officeDocument/2006/relationships/hyperlink" Target="https://podminky.urs.cz/item/CS_URS_2023_02/162751137" TargetMode="External" /><Relationship Id="rId21" Type="http://schemas.openxmlformats.org/officeDocument/2006/relationships/hyperlink" Target="https://podminky.urs.cz/item/CS_URS_2023_02/171201231" TargetMode="External" /><Relationship Id="rId22" Type="http://schemas.openxmlformats.org/officeDocument/2006/relationships/hyperlink" Target="https://podminky.urs.cz/item/CS_URS_2023_02/171251201" TargetMode="External" /><Relationship Id="rId23" Type="http://schemas.openxmlformats.org/officeDocument/2006/relationships/hyperlink" Target="https://podminky.urs.cz/item/CS_URS_2023_02/174151101" TargetMode="External" /><Relationship Id="rId24" Type="http://schemas.openxmlformats.org/officeDocument/2006/relationships/hyperlink" Target="https://podminky.urs.cz/item/CS_URS_2023_02/175151101" TargetMode="External" /><Relationship Id="rId25" Type="http://schemas.openxmlformats.org/officeDocument/2006/relationships/hyperlink" Target="https://podminky.urs.cz/item/CS_URS_2023_02/359901211" TargetMode="External" /><Relationship Id="rId26" Type="http://schemas.openxmlformats.org/officeDocument/2006/relationships/hyperlink" Target="https://podminky.urs.cz/item/CS_URS_2023_02/451573111" TargetMode="External" /><Relationship Id="rId27" Type="http://schemas.openxmlformats.org/officeDocument/2006/relationships/hyperlink" Target="https://podminky.urs.cz/item/CS_URS_2023_02/452112112" TargetMode="External" /><Relationship Id="rId28" Type="http://schemas.openxmlformats.org/officeDocument/2006/relationships/hyperlink" Target="https://podminky.urs.cz/item/CS_URS_2023_02/564251011" TargetMode="External" /><Relationship Id="rId29" Type="http://schemas.openxmlformats.org/officeDocument/2006/relationships/hyperlink" Target="https://podminky.urs.cz/item/CS_URS_2023_02/564851111" TargetMode="External" /><Relationship Id="rId30" Type="http://schemas.openxmlformats.org/officeDocument/2006/relationships/hyperlink" Target="https://podminky.urs.cz/item/CS_URS_2023_02/565145111" TargetMode="External" /><Relationship Id="rId31" Type="http://schemas.openxmlformats.org/officeDocument/2006/relationships/hyperlink" Target="https://podminky.urs.cz/item/CS_URS_2023_02/573111112" TargetMode="External" /><Relationship Id="rId32" Type="http://schemas.openxmlformats.org/officeDocument/2006/relationships/hyperlink" Target="https://podminky.urs.cz/item/CS_URS_2023_02/573231108" TargetMode="External" /><Relationship Id="rId33" Type="http://schemas.openxmlformats.org/officeDocument/2006/relationships/hyperlink" Target="https://podminky.urs.cz/item/CS_URS_2023_02/578143113" TargetMode="External" /><Relationship Id="rId34" Type="http://schemas.openxmlformats.org/officeDocument/2006/relationships/hyperlink" Target="https://podminky.urs.cz/item/CS_URS_2023_02/578901112" TargetMode="External" /><Relationship Id="rId35" Type="http://schemas.openxmlformats.org/officeDocument/2006/relationships/hyperlink" Target="https://podminky.urs.cz/item/CS_URS_2023_02/591111111" TargetMode="External" /><Relationship Id="rId36" Type="http://schemas.openxmlformats.org/officeDocument/2006/relationships/hyperlink" Target="https://podminky.urs.cz/item/CS_URS_2023_02/596211212" TargetMode="External" /><Relationship Id="rId37" Type="http://schemas.openxmlformats.org/officeDocument/2006/relationships/hyperlink" Target="https://podminky.urs.cz/item/CS_URS_2023_02/871355231" TargetMode="External" /><Relationship Id="rId38" Type="http://schemas.openxmlformats.org/officeDocument/2006/relationships/hyperlink" Target="https://podminky.urs.cz/item/CS_URS_2023_02/871370410" TargetMode="External" /><Relationship Id="rId39" Type="http://schemas.openxmlformats.org/officeDocument/2006/relationships/hyperlink" Target="https://podminky.urs.cz/item/CS_URS_2023_02/871390410" TargetMode="External" /><Relationship Id="rId40" Type="http://schemas.openxmlformats.org/officeDocument/2006/relationships/hyperlink" Target="https://podminky.urs.cz/item/CS_URS_2023_02/871420410" TargetMode="External" /><Relationship Id="rId41" Type="http://schemas.openxmlformats.org/officeDocument/2006/relationships/hyperlink" Target="https://podminky.urs.cz/item/CS_URS_2023_02/877350310" TargetMode="External" /><Relationship Id="rId42" Type="http://schemas.openxmlformats.org/officeDocument/2006/relationships/hyperlink" Target="https://podminky.urs.cz/item/CS_URS_2023_02/877370320" TargetMode="External" /><Relationship Id="rId43" Type="http://schemas.openxmlformats.org/officeDocument/2006/relationships/hyperlink" Target="https://podminky.urs.cz/item/CS_URS_2023_02/877370420" TargetMode="External" /><Relationship Id="rId44" Type="http://schemas.openxmlformats.org/officeDocument/2006/relationships/hyperlink" Target="https://podminky.urs.cz/item/CS_URS_2023_02/877370440" TargetMode="External" /><Relationship Id="rId45" Type="http://schemas.openxmlformats.org/officeDocument/2006/relationships/hyperlink" Target="https://podminky.urs.cz/item/CS_URS_2023_02/877390420" TargetMode="External" /><Relationship Id="rId46" Type="http://schemas.openxmlformats.org/officeDocument/2006/relationships/hyperlink" Target="https://podminky.urs.cz/item/CS_URS_2023_02/877390440" TargetMode="External" /><Relationship Id="rId47" Type="http://schemas.openxmlformats.org/officeDocument/2006/relationships/hyperlink" Target="https://podminky.urs.cz/item/CS_URS_2023_02/877420420" TargetMode="External" /><Relationship Id="rId48" Type="http://schemas.openxmlformats.org/officeDocument/2006/relationships/hyperlink" Target="https://podminky.urs.cz/item/CS_URS_2023_02/877420440" TargetMode="External" /><Relationship Id="rId49" Type="http://schemas.openxmlformats.org/officeDocument/2006/relationships/hyperlink" Target="https://podminky.urs.cz/item/CS_URS_2023_02/892352121" TargetMode="External" /><Relationship Id="rId50" Type="http://schemas.openxmlformats.org/officeDocument/2006/relationships/hyperlink" Target="https://podminky.urs.cz/item/CS_URS_2023_02/892372121" TargetMode="External" /><Relationship Id="rId51" Type="http://schemas.openxmlformats.org/officeDocument/2006/relationships/hyperlink" Target="https://podminky.urs.cz/item/CS_URS_2023_02/892392121" TargetMode="External" /><Relationship Id="rId52" Type="http://schemas.openxmlformats.org/officeDocument/2006/relationships/hyperlink" Target="https://podminky.urs.cz/item/CS_URS_2023_02/892422121" TargetMode="External" /><Relationship Id="rId53" Type="http://schemas.openxmlformats.org/officeDocument/2006/relationships/hyperlink" Target="https://podminky.urs.cz/item/CS_URS_2023_02/894410102" TargetMode="External" /><Relationship Id="rId54" Type="http://schemas.openxmlformats.org/officeDocument/2006/relationships/hyperlink" Target="https://podminky.urs.cz/item/CS_URS_2023_02/894410103" TargetMode="External" /><Relationship Id="rId55" Type="http://schemas.openxmlformats.org/officeDocument/2006/relationships/hyperlink" Target="https://podminky.urs.cz/item/CS_URS_2023_02/894410201" TargetMode="External" /><Relationship Id="rId56" Type="http://schemas.openxmlformats.org/officeDocument/2006/relationships/hyperlink" Target="https://podminky.urs.cz/item/CS_URS_2023_02/894410202" TargetMode="External" /><Relationship Id="rId57" Type="http://schemas.openxmlformats.org/officeDocument/2006/relationships/hyperlink" Target="https://podminky.urs.cz/item/CS_URS_2023_02/894410211" TargetMode="External" /><Relationship Id="rId58" Type="http://schemas.openxmlformats.org/officeDocument/2006/relationships/hyperlink" Target="https://podminky.urs.cz/item/CS_URS_2023_02/894410212" TargetMode="External" /><Relationship Id="rId59" Type="http://schemas.openxmlformats.org/officeDocument/2006/relationships/hyperlink" Target="https://podminky.urs.cz/item/CS_URS_2023_02/894410213" TargetMode="External" /><Relationship Id="rId60" Type="http://schemas.openxmlformats.org/officeDocument/2006/relationships/hyperlink" Target="https://podminky.urs.cz/item/CS_URS_2023_02/894410231" TargetMode="External" /><Relationship Id="rId61" Type="http://schemas.openxmlformats.org/officeDocument/2006/relationships/hyperlink" Target="https://podminky.urs.cz/item/CS_URS_2023_02/894410232" TargetMode="External" /><Relationship Id="rId62" Type="http://schemas.openxmlformats.org/officeDocument/2006/relationships/hyperlink" Target="https://podminky.urs.cz/item/CS_URS_2023_02/894410302" TargetMode="External" /><Relationship Id="rId63" Type="http://schemas.openxmlformats.org/officeDocument/2006/relationships/hyperlink" Target="https://podminky.urs.cz/item/CS_URS_2023_02/895941341" TargetMode="External" /><Relationship Id="rId64" Type="http://schemas.openxmlformats.org/officeDocument/2006/relationships/hyperlink" Target="https://podminky.urs.cz/item/CS_URS_2023_02/895941351" TargetMode="External" /><Relationship Id="rId65" Type="http://schemas.openxmlformats.org/officeDocument/2006/relationships/hyperlink" Target="https://podminky.urs.cz/item/CS_URS_2023_02/895941361" TargetMode="External" /><Relationship Id="rId66" Type="http://schemas.openxmlformats.org/officeDocument/2006/relationships/hyperlink" Target="https://podminky.urs.cz/item/CS_URS_2023_02/895941362" TargetMode="External" /><Relationship Id="rId67" Type="http://schemas.openxmlformats.org/officeDocument/2006/relationships/hyperlink" Target="https://podminky.urs.cz/item/CS_URS_2023_02/899104112" TargetMode="External" /><Relationship Id="rId68" Type="http://schemas.openxmlformats.org/officeDocument/2006/relationships/hyperlink" Target="https://podminky.urs.cz/item/CS_URS_2023_02/899204112" TargetMode="External" /><Relationship Id="rId69" Type="http://schemas.openxmlformats.org/officeDocument/2006/relationships/hyperlink" Target="https://podminky.urs.cz/item/CS_URS_2023_02/899722112" TargetMode="External" /><Relationship Id="rId70" Type="http://schemas.openxmlformats.org/officeDocument/2006/relationships/hyperlink" Target="https://podminky.urs.cz/item/CS_URS_2023_02/919112222" TargetMode="External" /><Relationship Id="rId71" Type="http://schemas.openxmlformats.org/officeDocument/2006/relationships/hyperlink" Target="https://podminky.urs.cz/item/CS_URS_2023_02/919121121" TargetMode="External" /><Relationship Id="rId72" Type="http://schemas.openxmlformats.org/officeDocument/2006/relationships/hyperlink" Target="https://podminky.urs.cz/item/CS_URS_2023_02/919735112" TargetMode="External" /><Relationship Id="rId73" Type="http://schemas.openxmlformats.org/officeDocument/2006/relationships/hyperlink" Target="https://podminky.urs.cz/item/CS_URS_2023_02/979071111" TargetMode="External" /><Relationship Id="rId74" Type="http://schemas.openxmlformats.org/officeDocument/2006/relationships/hyperlink" Target="https://podminky.urs.cz/item/CS_URS_2023_02/997221551" TargetMode="External" /><Relationship Id="rId75" Type="http://schemas.openxmlformats.org/officeDocument/2006/relationships/hyperlink" Target="https://podminky.urs.cz/item/CS_URS_2023_02/997221559" TargetMode="External" /><Relationship Id="rId76" Type="http://schemas.openxmlformats.org/officeDocument/2006/relationships/hyperlink" Target="https://podminky.urs.cz/item/CS_URS_2023_02/997221611" TargetMode="External" /><Relationship Id="rId77" Type="http://schemas.openxmlformats.org/officeDocument/2006/relationships/hyperlink" Target="https://podminky.urs.cz/item/CS_URS_2023_02/997221875" TargetMode="External" /><Relationship Id="rId78" Type="http://schemas.openxmlformats.org/officeDocument/2006/relationships/hyperlink" Target="https://podminky.urs.cz/item/CS_URS_2023_02/998276101" TargetMode="External" /><Relationship Id="rId79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113106151" TargetMode="External" /><Relationship Id="rId2" Type="http://schemas.openxmlformats.org/officeDocument/2006/relationships/hyperlink" Target="https://podminky.urs.cz/item/CS_URS_2023_02/113106171" TargetMode="External" /><Relationship Id="rId3" Type="http://schemas.openxmlformats.org/officeDocument/2006/relationships/hyperlink" Target="https://podminky.urs.cz/item/CS_URS_2023_02/113107112" TargetMode="External" /><Relationship Id="rId4" Type="http://schemas.openxmlformats.org/officeDocument/2006/relationships/hyperlink" Target="https://podminky.urs.cz/item/CS_URS_2023_02/113107122" TargetMode="External" /><Relationship Id="rId5" Type="http://schemas.openxmlformats.org/officeDocument/2006/relationships/hyperlink" Target="https://podminky.urs.cz/item/CS_URS_2023_02/113107132" TargetMode="External" /><Relationship Id="rId6" Type="http://schemas.openxmlformats.org/officeDocument/2006/relationships/hyperlink" Target="https://podminky.urs.cz/item/CS_URS_2023_02/113107142" TargetMode="External" /><Relationship Id="rId7" Type="http://schemas.openxmlformats.org/officeDocument/2006/relationships/hyperlink" Target="https://podminky.urs.cz/item/CS_URS_2023_02/119001401" TargetMode="External" /><Relationship Id="rId8" Type="http://schemas.openxmlformats.org/officeDocument/2006/relationships/hyperlink" Target="https://podminky.urs.cz/item/CS_URS_2023_02/119001402" TargetMode="External" /><Relationship Id="rId9" Type="http://schemas.openxmlformats.org/officeDocument/2006/relationships/hyperlink" Target="https://podminky.urs.cz/item/CS_URS_2023_02/119001422" TargetMode="External" /><Relationship Id="rId10" Type="http://schemas.openxmlformats.org/officeDocument/2006/relationships/hyperlink" Target="https://podminky.urs.cz/item/CS_URS_2023_02/132254206" TargetMode="External" /><Relationship Id="rId11" Type="http://schemas.openxmlformats.org/officeDocument/2006/relationships/hyperlink" Target="https://podminky.urs.cz/item/CS_URS_2023_02/132354204" TargetMode="External" /><Relationship Id="rId12" Type="http://schemas.openxmlformats.org/officeDocument/2006/relationships/hyperlink" Target="https://podminky.urs.cz/item/CS_URS_2023_02/139001101" TargetMode="External" /><Relationship Id="rId13" Type="http://schemas.openxmlformats.org/officeDocument/2006/relationships/hyperlink" Target="https://podminky.urs.cz/item/CS_URS_2023_02/151811131" TargetMode="External" /><Relationship Id="rId14" Type="http://schemas.openxmlformats.org/officeDocument/2006/relationships/hyperlink" Target="https://podminky.urs.cz/item/CS_URS_2023_02/151811231" TargetMode="External" /><Relationship Id="rId15" Type="http://schemas.openxmlformats.org/officeDocument/2006/relationships/hyperlink" Target="https://podminky.urs.cz/item/CS_URS_2023_02/162351104" TargetMode="External" /><Relationship Id="rId16" Type="http://schemas.openxmlformats.org/officeDocument/2006/relationships/hyperlink" Target="https://podminky.urs.cz/item/CS_URS_2023_02/162351124" TargetMode="External" /><Relationship Id="rId17" Type="http://schemas.openxmlformats.org/officeDocument/2006/relationships/hyperlink" Target="https://podminky.urs.cz/item/CS_URS_2023_02/162751117" TargetMode="External" /><Relationship Id="rId18" Type="http://schemas.openxmlformats.org/officeDocument/2006/relationships/hyperlink" Target="https://podminky.urs.cz/item/CS_URS_2023_02/162751137" TargetMode="External" /><Relationship Id="rId19" Type="http://schemas.openxmlformats.org/officeDocument/2006/relationships/hyperlink" Target="https://podminky.urs.cz/item/CS_URS_2023_02/171201231" TargetMode="External" /><Relationship Id="rId20" Type="http://schemas.openxmlformats.org/officeDocument/2006/relationships/hyperlink" Target="https://podminky.urs.cz/item/CS_URS_2023_02/171251201" TargetMode="External" /><Relationship Id="rId21" Type="http://schemas.openxmlformats.org/officeDocument/2006/relationships/hyperlink" Target="https://podminky.urs.cz/item/CS_URS_2023_02/174151101" TargetMode="External" /><Relationship Id="rId22" Type="http://schemas.openxmlformats.org/officeDocument/2006/relationships/hyperlink" Target="https://podminky.urs.cz/item/CS_URS_2023_02/175151101" TargetMode="External" /><Relationship Id="rId23" Type="http://schemas.openxmlformats.org/officeDocument/2006/relationships/hyperlink" Target="https://podminky.urs.cz/item/CS_URS_2023_02/359901211" TargetMode="External" /><Relationship Id="rId24" Type="http://schemas.openxmlformats.org/officeDocument/2006/relationships/hyperlink" Target="https://podminky.urs.cz/item/CS_URS_2023_02/451573111" TargetMode="External" /><Relationship Id="rId25" Type="http://schemas.openxmlformats.org/officeDocument/2006/relationships/hyperlink" Target="https://podminky.urs.cz/item/CS_URS_2023_02/564251011" TargetMode="External" /><Relationship Id="rId26" Type="http://schemas.openxmlformats.org/officeDocument/2006/relationships/hyperlink" Target="https://podminky.urs.cz/item/CS_URS_2023_02/564851111" TargetMode="External" /><Relationship Id="rId27" Type="http://schemas.openxmlformats.org/officeDocument/2006/relationships/hyperlink" Target="https://podminky.urs.cz/item/CS_URS_2023_02/565145111" TargetMode="External" /><Relationship Id="rId28" Type="http://schemas.openxmlformats.org/officeDocument/2006/relationships/hyperlink" Target="https://podminky.urs.cz/item/CS_URS_2023_02/573111112" TargetMode="External" /><Relationship Id="rId29" Type="http://schemas.openxmlformats.org/officeDocument/2006/relationships/hyperlink" Target="https://podminky.urs.cz/item/CS_URS_2023_02/573231108" TargetMode="External" /><Relationship Id="rId30" Type="http://schemas.openxmlformats.org/officeDocument/2006/relationships/hyperlink" Target="https://podminky.urs.cz/item/CS_URS_2023_02/578143113" TargetMode="External" /><Relationship Id="rId31" Type="http://schemas.openxmlformats.org/officeDocument/2006/relationships/hyperlink" Target="https://podminky.urs.cz/item/CS_URS_2023_02/578901112" TargetMode="External" /><Relationship Id="rId32" Type="http://schemas.openxmlformats.org/officeDocument/2006/relationships/hyperlink" Target="https://podminky.urs.cz/item/CS_URS_2023_02/591111111" TargetMode="External" /><Relationship Id="rId33" Type="http://schemas.openxmlformats.org/officeDocument/2006/relationships/hyperlink" Target="https://podminky.urs.cz/item/CS_URS_2023_02/596211212" TargetMode="External" /><Relationship Id="rId34" Type="http://schemas.openxmlformats.org/officeDocument/2006/relationships/hyperlink" Target="https://podminky.urs.cz/item/CS_URS_2023_02/871310310" TargetMode="External" /><Relationship Id="rId35" Type="http://schemas.openxmlformats.org/officeDocument/2006/relationships/hyperlink" Target="https://podminky.urs.cz/item/CS_URS_2023_02/871350310" TargetMode="External" /><Relationship Id="rId36" Type="http://schemas.openxmlformats.org/officeDocument/2006/relationships/hyperlink" Target="https://podminky.urs.cz/item/CS_URS_2023_02/877310310" TargetMode="External" /><Relationship Id="rId37" Type="http://schemas.openxmlformats.org/officeDocument/2006/relationships/hyperlink" Target="https://podminky.urs.cz/item/CS_URS_2023_02/877350310" TargetMode="External" /><Relationship Id="rId38" Type="http://schemas.openxmlformats.org/officeDocument/2006/relationships/hyperlink" Target="https://podminky.urs.cz/item/CS_URS_2023_02/892312121" TargetMode="External" /><Relationship Id="rId39" Type="http://schemas.openxmlformats.org/officeDocument/2006/relationships/hyperlink" Target="https://podminky.urs.cz/item/CS_URS_2023_02/892352121" TargetMode="External" /><Relationship Id="rId40" Type="http://schemas.openxmlformats.org/officeDocument/2006/relationships/hyperlink" Target="https://podminky.urs.cz/item/CS_URS_2023_02/899623141" TargetMode="External" /><Relationship Id="rId41" Type="http://schemas.openxmlformats.org/officeDocument/2006/relationships/hyperlink" Target="https://podminky.urs.cz/item/CS_URS_2023_02/899722112" TargetMode="External" /><Relationship Id="rId42" Type="http://schemas.openxmlformats.org/officeDocument/2006/relationships/hyperlink" Target="https://podminky.urs.cz/item/CS_URS_2023_02/919112222" TargetMode="External" /><Relationship Id="rId43" Type="http://schemas.openxmlformats.org/officeDocument/2006/relationships/hyperlink" Target="https://podminky.urs.cz/item/CS_URS_2023_02/919121121" TargetMode="External" /><Relationship Id="rId44" Type="http://schemas.openxmlformats.org/officeDocument/2006/relationships/hyperlink" Target="https://podminky.urs.cz/item/CS_URS_2023_02/919735112" TargetMode="External" /><Relationship Id="rId45" Type="http://schemas.openxmlformats.org/officeDocument/2006/relationships/hyperlink" Target="https://podminky.urs.cz/item/CS_URS_2023_02/979071111" TargetMode="External" /><Relationship Id="rId46" Type="http://schemas.openxmlformats.org/officeDocument/2006/relationships/hyperlink" Target="https://podminky.urs.cz/item/CS_URS_2023_02/997221551" TargetMode="External" /><Relationship Id="rId47" Type="http://schemas.openxmlformats.org/officeDocument/2006/relationships/hyperlink" Target="https://podminky.urs.cz/item/CS_URS_2023_02/997221559" TargetMode="External" /><Relationship Id="rId48" Type="http://schemas.openxmlformats.org/officeDocument/2006/relationships/hyperlink" Target="https://podminky.urs.cz/item/CS_URS_2023_02/997221611" TargetMode="External" /><Relationship Id="rId49" Type="http://schemas.openxmlformats.org/officeDocument/2006/relationships/hyperlink" Target="https://podminky.urs.cz/item/CS_URS_2023_02/997221861" TargetMode="External" /><Relationship Id="rId50" Type="http://schemas.openxmlformats.org/officeDocument/2006/relationships/hyperlink" Target="https://podminky.urs.cz/item/CS_URS_2023_02/997221875" TargetMode="External" /><Relationship Id="rId51" Type="http://schemas.openxmlformats.org/officeDocument/2006/relationships/hyperlink" Target="https://podminky.urs.cz/item/CS_URS_2023_02/998276101" TargetMode="External" /><Relationship Id="rId52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012103000" TargetMode="External" /><Relationship Id="rId2" Type="http://schemas.openxmlformats.org/officeDocument/2006/relationships/hyperlink" Target="https://podminky.urs.cz/item/CS_URS_2022_02/012203000" TargetMode="External" /><Relationship Id="rId3" Type="http://schemas.openxmlformats.org/officeDocument/2006/relationships/hyperlink" Target="https://podminky.urs.cz/item/CS_URS_2023_02/012303000" TargetMode="External" /><Relationship Id="rId4" Type="http://schemas.openxmlformats.org/officeDocument/2006/relationships/hyperlink" Target="https://podminky.urs.cz/item/CS_URS_2022_02/013254000" TargetMode="External" /><Relationship Id="rId5" Type="http://schemas.openxmlformats.org/officeDocument/2006/relationships/hyperlink" Target="https://podminky.urs.cz/item/CS_URS_2022_02/030001000" TargetMode="External" /><Relationship Id="rId6" Type="http://schemas.openxmlformats.org/officeDocument/2006/relationships/hyperlink" Target="https://podminky.urs.cz/item/CS_URS_2023_02/043002000" TargetMode="External" /><Relationship Id="rId7" Type="http://schemas.openxmlformats.org/officeDocument/2006/relationships/hyperlink" Target="https://podminky.urs.cz/item/CS_URS_2022_02/060001000" TargetMode="External" /><Relationship Id="rId8" Type="http://schemas.openxmlformats.org/officeDocument/2006/relationships/hyperlink" Target="https://podminky.urs.cz/item/CS_URS_2022_02/070001000" TargetMode="External" /><Relationship Id="rId9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26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28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29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30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30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L14" s="22"/>
      <c r="AM14" s="22"/>
      <c r="AN14" s="34" t="s">
        <v>30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32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33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28</v>
      </c>
      <c r="AL17" s="22"/>
      <c r="AM17" s="22"/>
      <c r="AN17" s="27" t="s">
        <v>34</v>
      </c>
      <c r="AO17" s="22"/>
      <c r="AP17" s="22"/>
      <c r="AQ17" s="22"/>
      <c r="AR17" s="20"/>
      <c r="BE17" s="31"/>
      <c r="BS17" s="17" t="s">
        <v>35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36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37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28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38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39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40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41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42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43</v>
      </c>
      <c r="E29" s="47"/>
      <c r="F29" s="32" t="s">
        <v>44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45</v>
      </c>
      <c r="G30" s="47"/>
      <c r="H30" s="47"/>
      <c r="I30" s="47"/>
      <c r="J30" s="47"/>
      <c r="K30" s="47"/>
      <c r="L30" s="48">
        <v>0.14999999999999999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46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47</v>
      </c>
      <c r="G32" s="47"/>
      <c r="H32" s="47"/>
      <c r="I32" s="47"/>
      <c r="J32" s="47"/>
      <c r="K32" s="47"/>
      <c r="L32" s="48">
        <v>0.14999999999999999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48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49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50</v>
      </c>
      <c r="U35" s="54"/>
      <c r="V35" s="54"/>
      <c r="W35" s="54"/>
      <c r="X35" s="56" t="s">
        <v>51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52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53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54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55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54</v>
      </c>
      <c r="AI60" s="42"/>
      <c r="AJ60" s="42"/>
      <c r="AK60" s="42"/>
      <c r="AL60" s="42"/>
      <c r="AM60" s="64" t="s">
        <v>55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56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57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54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55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54</v>
      </c>
      <c r="AI75" s="42"/>
      <c r="AJ75" s="42"/>
      <c r="AK75" s="42"/>
      <c r="AL75" s="42"/>
      <c r="AM75" s="64" t="s">
        <v>55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58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220/15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Odkanalizování Starých Neratovice II etapa -ul. B. Pirunčíkové, Tovární, U Luk, Štítová, Přístavní a Práce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město Neratovice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9. 12. 2023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Město Neratovice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31</v>
      </c>
      <c r="AJ89" s="40"/>
      <c r="AK89" s="40"/>
      <c r="AL89" s="40"/>
      <c r="AM89" s="80" t="str">
        <f>IF(E17="","",E17)</f>
        <v>C-projekt s.r.o.</v>
      </c>
      <c r="AN89" s="71"/>
      <c r="AO89" s="71"/>
      <c r="AP89" s="71"/>
      <c r="AQ89" s="40"/>
      <c r="AR89" s="44"/>
      <c r="AS89" s="81" t="s">
        <v>59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29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36</v>
      </c>
      <c r="AJ90" s="40"/>
      <c r="AK90" s="40"/>
      <c r="AL90" s="40"/>
      <c r="AM90" s="80" t="str">
        <f>IF(E20="","",E20)</f>
        <v>TMI Building s.r.o.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60</v>
      </c>
      <c r="D92" s="94"/>
      <c r="E92" s="94"/>
      <c r="F92" s="94"/>
      <c r="G92" s="94"/>
      <c r="H92" s="95"/>
      <c r="I92" s="96" t="s">
        <v>61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62</v>
      </c>
      <c r="AH92" s="94"/>
      <c r="AI92" s="94"/>
      <c r="AJ92" s="94"/>
      <c r="AK92" s="94"/>
      <c r="AL92" s="94"/>
      <c r="AM92" s="94"/>
      <c r="AN92" s="96" t="s">
        <v>63</v>
      </c>
      <c r="AO92" s="94"/>
      <c r="AP92" s="98"/>
      <c r="AQ92" s="99" t="s">
        <v>64</v>
      </c>
      <c r="AR92" s="44"/>
      <c r="AS92" s="100" t="s">
        <v>65</v>
      </c>
      <c r="AT92" s="101" t="s">
        <v>66</v>
      </c>
      <c r="AU92" s="101" t="s">
        <v>67</v>
      </c>
      <c r="AV92" s="101" t="s">
        <v>68</v>
      </c>
      <c r="AW92" s="101" t="s">
        <v>69</v>
      </c>
      <c r="AX92" s="101" t="s">
        <v>70</v>
      </c>
      <c r="AY92" s="101" t="s">
        <v>71</v>
      </c>
      <c r="AZ92" s="101" t="s">
        <v>72</v>
      </c>
      <c r="BA92" s="101" t="s">
        <v>73</v>
      </c>
      <c r="BB92" s="101" t="s">
        <v>74</v>
      </c>
      <c r="BC92" s="101" t="s">
        <v>75</v>
      </c>
      <c r="BD92" s="102" t="s">
        <v>76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77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ROUND(SUM(AG95:AG97),2)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ROUND(SUM(AS95:AS97),2)</f>
        <v>0</v>
      </c>
      <c r="AT94" s="114">
        <f>ROUND(SUM(AV94:AW94),2)</f>
        <v>0</v>
      </c>
      <c r="AU94" s="115">
        <f>ROUND(SUM(AU95:AU97),5)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ROUND(SUM(AZ95:AZ97),2)</f>
        <v>0</v>
      </c>
      <c r="BA94" s="114">
        <f>ROUND(SUM(BA95:BA97),2)</f>
        <v>0</v>
      </c>
      <c r="BB94" s="114">
        <f>ROUND(SUM(BB95:BB97),2)</f>
        <v>0</v>
      </c>
      <c r="BC94" s="114">
        <f>ROUND(SUM(BC95:BC97),2)</f>
        <v>0</v>
      </c>
      <c r="BD94" s="116">
        <f>ROUND(SUM(BD95:BD97),2)</f>
        <v>0</v>
      </c>
      <c r="BE94" s="6"/>
      <c r="BS94" s="117" t="s">
        <v>78</v>
      </c>
      <c r="BT94" s="117" t="s">
        <v>79</v>
      </c>
      <c r="BU94" s="118" t="s">
        <v>80</v>
      </c>
      <c r="BV94" s="117" t="s">
        <v>81</v>
      </c>
      <c r="BW94" s="117" t="s">
        <v>5</v>
      </c>
      <c r="BX94" s="117" t="s">
        <v>82</v>
      </c>
      <c r="CL94" s="117" t="s">
        <v>1</v>
      </c>
    </row>
    <row r="95" s="7" customFormat="1" ht="16.5" customHeight="1">
      <c r="A95" s="119" t="s">
        <v>83</v>
      </c>
      <c r="B95" s="120"/>
      <c r="C95" s="121"/>
      <c r="D95" s="122" t="s">
        <v>84</v>
      </c>
      <c r="E95" s="122"/>
      <c r="F95" s="122"/>
      <c r="G95" s="122"/>
      <c r="H95" s="122"/>
      <c r="I95" s="123"/>
      <c r="J95" s="122" t="s">
        <v>85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'SO 01 - Kanalizační stoky'!J30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86</v>
      </c>
      <c r="AR95" s="126"/>
      <c r="AS95" s="127">
        <v>0</v>
      </c>
      <c r="AT95" s="128">
        <f>ROUND(SUM(AV95:AW95),2)</f>
        <v>0</v>
      </c>
      <c r="AU95" s="129">
        <f>'SO 01 - Kanalizační stoky'!P125</f>
        <v>0</v>
      </c>
      <c r="AV95" s="128">
        <f>'SO 01 - Kanalizační stoky'!J33</f>
        <v>0</v>
      </c>
      <c r="AW95" s="128">
        <f>'SO 01 - Kanalizační stoky'!J34</f>
        <v>0</v>
      </c>
      <c r="AX95" s="128">
        <f>'SO 01 - Kanalizační stoky'!J35</f>
        <v>0</v>
      </c>
      <c r="AY95" s="128">
        <f>'SO 01 - Kanalizační stoky'!J36</f>
        <v>0</v>
      </c>
      <c r="AZ95" s="128">
        <f>'SO 01 - Kanalizační stoky'!F33</f>
        <v>0</v>
      </c>
      <c r="BA95" s="128">
        <f>'SO 01 - Kanalizační stoky'!F34</f>
        <v>0</v>
      </c>
      <c r="BB95" s="128">
        <f>'SO 01 - Kanalizační stoky'!F35</f>
        <v>0</v>
      </c>
      <c r="BC95" s="128">
        <f>'SO 01 - Kanalizační stoky'!F36</f>
        <v>0</v>
      </c>
      <c r="BD95" s="130">
        <f>'SO 01 - Kanalizační stoky'!F37</f>
        <v>0</v>
      </c>
      <c r="BE95" s="7"/>
      <c r="BT95" s="131" t="s">
        <v>87</v>
      </c>
      <c r="BV95" s="131" t="s">
        <v>81</v>
      </c>
      <c r="BW95" s="131" t="s">
        <v>88</v>
      </c>
      <c r="BX95" s="131" t="s">
        <v>5</v>
      </c>
      <c r="CL95" s="131" t="s">
        <v>1</v>
      </c>
      <c r="CM95" s="131" t="s">
        <v>89</v>
      </c>
    </row>
    <row r="96" s="7" customFormat="1" ht="16.5" customHeight="1">
      <c r="A96" s="119" t="s">
        <v>83</v>
      </c>
      <c r="B96" s="120"/>
      <c r="C96" s="121"/>
      <c r="D96" s="122" t="s">
        <v>90</v>
      </c>
      <c r="E96" s="122"/>
      <c r="F96" s="122"/>
      <c r="G96" s="122"/>
      <c r="H96" s="122"/>
      <c r="I96" s="123"/>
      <c r="J96" s="122" t="s">
        <v>91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'SO 02 - Kanalizační přípojky'!J30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86</v>
      </c>
      <c r="AR96" s="126"/>
      <c r="AS96" s="127">
        <v>0</v>
      </c>
      <c r="AT96" s="128">
        <f>ROUND(SUM(AV96:AW96),2)</f>
        <v>0</v>
      </c>
      <c r="AU96" s="129">
        <f>'SO 02 - Kanalizační přípojky'!P125</f>
        <v>0</v>
      </c>
      <c r="AV96" s="128">
        <f>'SO 02 - Kanalizační přípojky'!J33</f>
        <v>0</v>
      </c>
      <c r="AW96" s="128">
        <f>'SO 02 - Kanalizační přípojky'!J34</f>
        <v>0</v>
      </c>
      <c r="AX96" s="128">
        <f>'SO 02 - Kanalizační přípojky'!J35</f>
        <v>0</v>
      </c>
      <c r="AY96" s="128">
        <f>'SO 02 - Kanalizační přípojky'!J36</f>
        <v>0</v>
      </c>
      <c r="AZ96" s="128">
        <f>'SO 02 - Kanalizační přípojky'!F33</f>
        <v>0</v>
      </c>
      <c r="BA96" s="128">
        <f>'SO 02 - Kanalizační přípojky'!F34</f>
        <v>0</v>
      </c>
      <c r="BB96" s="128">
        <f>'SO 02 - Kanalizační přípojky'!F35</f>
        <v>0</v>
      </c>
      <c r="BC96" s="128">
        <f>'SO 02 - Kanalizační přípojky'!F36</f>
        <v>0</v>
      </c>
      <c r="BD96" s="130">
        <f>'SO 02 - Kanalizační přípojky'!F37</f>
        <v>0</v>
      </c>
      <c r="BE96" s="7"/>
      <c r="BT96" s="131" t="s">
        <v>87</v>
      </c>
      <c r="BV96" s="131" t="s">
        <v>81</v>
      </c>
      <c r="BW96" s="131" t="s">
        <v>92</v>
      </c>
      <c r="BX96" s="131" t="s">
        <v>5</v>
      </c>
      <c r="CL96" s="131" t="s">
        <v>1</v>
      </c>
      <c r="CM96" s="131" t="s">
        <v>89</v>
      </c>
    </row>
    <row r="97" s="7" customFormat="1" ht="24.75" customHeight="1">
      <c r="A97" s="119" t="s">
        <v>83</v>
      </c>
      <c r="B97" s="120"/>
      <c r="C97" s="121"/>
      <c r="D97" s="122" t="s">
        <v>93</v>
      </c>
      <c r="E97" s="122"/>
      <c r="F97" s="122"/>
      <c r="G97" s="122"/>
      <c r="H97" s="122"/>
      <c r="I97" s="123"/>
      <c r="J97" s="122" t="s">
        <v>94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'VRN a ON - Vedlejší rozpo...'!J30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86</v>
      </c>
      <c r="AR97" s="126"/>
      <c r="AS97" s="132">
        <v>0</v>
      </c>
      <c r="AT97" s="133">
        <f>ROUND(SUM(AV97:AW97),2)</f>
        <v>0</v>
      </c>
      <c r="AU97" s="134">
        <f>'VRN a ON - Vedlejší rozpo...'!P122</f>
        <v>0</v>
      </c>
      <c r="AV97" s="133">
        <f>'VRN a ON - Vedlejší rozpo...'!J33</f>
        <v>0</v>
      </c>
      <c r="AW97" s="133">
        <f>'VRN a ON - Vedlejší rozpo...'!J34</f>
        <v>0</v>
      </c>
      <c r="AX97" s="133">
        <f>'VRN a ON - Vedlejší rozpo...'!J35</f>
        <v>0</v>
      </c>
      <c r="AY97" s="133">
        <f>'VRN a ON - Vedlejší rozpo...'!J36</f>
        <v>0</v>
      </c>
      <c r="AZ97" s="133">
        <f>'VRN a ON - Vedlejší rozpo...'!F33</f>
        <v>0</v>
      </c>
      <c r="BA97" s="133">
        <f>'VRN a ON - Vedlejší rozpo...'!F34</f>
        <v>0</v>
      </c>
      <c r="BB97" s="133">
        <f>'VRN a ON - Vedlejší rozpo...'!F35</f>
        <v>0</v>
      </c>
      <c r="BC97" s="133">
        <f>'VRN a ON - Vedlejší rozpo...'!F36</f>
        <v>0</v>
      </c>
      <c r="BD97" s="135">
        <f>'VRN a ON - Vedlejší rozpo...'!F37</f>
        <v>0</v>
      </c>
      <c r="BE97" s="7"/>
      <c r="BT97" s="131" t="s">
        <v>87</v>
      </c>
      <c r="BV97" s="131" t="s">
        <v>81</v>
      </c>
      <c r="BW97" s="131" t="s">
        <v>95</v>
      </c>
      <c r="BX97" s="131" t="s">
        <v>5</v>
      </c>
      <c r="CL97" s="131" t="s">
        <v>1</v>
      </c>
      <c r="CM97" s="131" t="s">
        <v>89</v>
      </c>
    </row>
    <row r="98" s="2" customFormat="1" ht="30" customHeight="1">
      <c r="A98" s="38"/>
      <c r="B98" s="39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4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="2" customFormat="1" ht="6.96" customHeight="1">
      <c r="A99" s="38"/>
      <c r="B99" s="66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67"/>
      <c r="AO99" s="67"/>
      <c r="AP99" s="67"/>
      <c r="AQ99" s="67"/>
      <c r="AR99" s="44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</sheetData>
  <sheetProtection sheet="1" formatColumns="0" formatRows="0" objects="1" scenarios="1" spinCount="100000" saltValue="yWNNa4ixLQkNrntLUvlAJK/QHc6g47AU+e9RYuetgyg0qOvxXAfshjMixIuAtIsPFNCqqDvsi1Y3G23+SyDD2g==" hashValue="AqGVAX4GTGJXEgM3VHE3Go67vtdF1rm0+B6MJIn5Rk1qhOTapBMSzSgrnii0MC7jsboNQVXW3fxw8uCyOb/dJg==" algorithmName="SHA-512" password="CC35"/>
  <mergeCells count="50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SO 01 - Kanalizační stoky'!C2" display="/"/>
    <hyperlink ref="A96" location="'SO 02 - Kanalizační přípojky'!C2" display="/"/>
    <hyperlink ref="A97" location="'VRN a ON - Vedlejší rozpo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88</v>
      </c>
      <c r="AZ2" s="136" t="s">
        <v>96</v>
      </c>
      <c r="BA2" s="136" t="s">
        <v>96</v>
      </c>
      <c r="BB2" s="136" t="s">
        <v>1</v>
      </c>
      <c r="BC2" s="136" t="s">
        <v>97</v>
      </c>
      <c r="BD2" s="136" t="s">
        <v>89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89</v>
      </c>
      <c r="AZ3" s="136" t="s">
        <v>98</v>
      </c>
      <c r="BA3" s="136" t="s">
        <v>99</v>
      </c>
      <c r="BB3" s="136" t="s">
        <v>1</v>
      </c>
      <c r="BC3" s="136" t="s">
        <v>100</v>
      </c>
      <c r="BD3" s="136" t="s">
        <v>89</v>
      </c>
    </row>
    <row r="4" s="1" customFormat="1" ht="24.96" customHeight="1">
      <c r="B4" s="20"/>
      <c r="D4" s="139" t="s">
        <v>101</v>
      </c>
      <c r="L4" s="20"/>
      <c r="M4" s="140" t="s">
        <v>10</v>
      </c>
      <c r="AT4" s="17" t="s">
        <v>4</v>
      </c>
      <c r="AZ4" s="136" t="s">
        <v>102</v>
      </c>
      <c r="BA4" s="136" t="s">
        <v>103</v>
      </c>
      <c r="BB4" s="136" t="s">
        <v>1</v>
      </c>
      <c r="BC4" s="136" t="s">
        <v>104</v>
      </c>
      <c r="BD4" s="136" t="s">
        <v>89</v>
      </c>
    </row>
    <row r="5" s="1" customFormat="1" ht="6.96" customHeight="1">
      <c r="B5" s="20"/>
      <c r="L5" s="20"/>
      <c r="AZ5" s="136" t="s">
        <v>105</v>
      </c>
      <c r="BA5" s="136" t="s">
        <v>106</v>
      </c>
      <c r="BB5" s="136" t="s">
        <v>1</v>
      </c>
      <c r="BC5" s="136" t="s">
        <v>107</v>
      </c>
      <c r="BD5" s="136" t="s">
        <v>89</v>
      </c>
    </row>
    <row r="6" s="1" customFormat="1" ht="12" customHeight="1">
      <c r="B6" s="20"/>
      <c r="D6" s="141" t="s">
        <v>16</v>
      </c>
      <c r="L6" s="20"/>
      <c r="AZ6" s="136" t="s">
        <v>108</v>
      </c>
      <c r="BA6" s="136" t="s">
        <v>109</v>
      </c>
      <c r="BB6" s="136" t="s">
        <v>1</v>
      </c>
      <c r="BC6" s="136" t="s">
        <v>110</v>
      </c>
      <c r="BD6" s="136" t="s">
        <v>89</v>
      </c>
    </row>
    <row r="7" s="1" customFormat="1" ht="26.25" customHeight="1">
      <c r="B7" s="20"/>
      <c r="E7" s="142" t="str">
        <f>'Rekapitulace stavby'!K6</f>
        <v>Odkanalizování Starých Neratovice II etapa -ul. B. Pirunčíkové, Tovární, U Luk, Štítová, Přístavní a Práce</v>
      </c>
      <c r="F7" s="141"/>
      <c r="G7" s="141"/>
      <c r="H7" s="141"/>
      <c r="L7" s="20"/>
      <c r="AZ7" s="136" t="s">
        <v>111</v>
      </c>
      <c r="BA7" s="136" t="s">
        <v>112</v>
      </c>
      <c r="BB7" s="136" t="s">
        <v>1</v>
      </c>
      <c r="BC7" s="136" t="s">
        <v>113</v>
      </c>
      <c r="BD7" s="136" t="s">
        <v>89</v>
      </c>
    </row>
    <row r="8" s="2" customFormat="1" ht="12" customHeight="1">
      <c r="A8" s="38"/>
      <c r="B8" s="44"/>
      <c r="C8" s="38"/>
      <c r="D8" s="141" t="s">
        <v>114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Z8" s="136" t="s">
        <v>115</v>
      </c>
      <c r="BA8" s="136" t="s">
        <v>116</v>
      </c>
      <c r="BB8" s="136" t="s">
        <v>1</v>
      </c>
      <c r="BC8" s="136" t="s">
        <v>117</v>
      </c>
      <c r="BD8" s="136" t="s">
        <v>89</v>
      </c>
    </row>
    <row r="9" s="2" customFormat="1" ht="16.5" customHeight="1">
      <c r="A9" s="38"/>
      <c r="B9" s="44"/>
      <c r="C9" s="38"/>
      <c r="D9" s="38"/>
      <c r="E9" s="143" t="s">
        <v>118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18</v>
      </c>
      <c r="E11" s="38"/>
      <c r="F11" s="144" t="s">
        <v>1</v>
      </c>
      <c r="G11" s="38"/>
      <c r="H11" s="38"/>
      <c r="I11" s="141" t="s">
        <v>19</v>
      </c>
      <c r="J11" s="144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20</v>
      </c>
      <c r="E12" s="38"/>
      <c r="F12" s="144" t="s">
        <v>21</v>
      </c>
      <c r="G12" s="38"/>
      <c r="H12" s="38"/>
      <c r="I12" s="141" t="s">
        <v>22</v>
      </c>
      <c r="J12" s="145" t="str">
        <f>'Rekapitulace stavby'!AN8</f>
        <v>9. 12. 2023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24</v>
      </c>
      <c r="E14" s="38"/>
      <c r="F14" s="38"/>
      <c r="G14" s="38"/>
      <c r="H14" s="38"/>
      <c r="I14" s="141" t="s">
        <v>25</v>
      </c>
      <c r="J14" s="144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">
        <v>27</v>
      </c>
      <c r="F15" s="38"/>
      <c r="G15" s="38"/>
      <c r="H15" s="38"/>
      <c r="I15" s="141" t="s">
        <v>28</v>
      </c>
      <c r="J15" s="144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29</v>
      </c>
      <c r="E17" s="38"/>
      <c r="F17" s="38"/>
      <c r="G17" s="38"/>
      <c r="H17" s="38"/>
      <c r="I17" s="14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31</v>
      </c>
      <c r="E20" s="38"/>
      <c r="F20" s="38"/>
      <c r="G20" s="38"/>
      <c r="H20" s="38"/>
      <c r="I20" s="141" t="s">
        <v>25</v>
      </c>
      <c r="J20" s="144" t="s">
        <v>32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">
        <v>33</v>
      </c>
      <c r="F21" s="38"/>
      <c r="G21" s="38"/>
      <c r="H21" s="38"/>
      <c r="I21" s="141" t="s">
        <v>28</v>
      </c>
      <c r="J21" s="144" t="s">
        <v>34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36</v>
      </c>
      <c r="E23" s="38"/>
      <c r="F23" s="38"/>
      <c r="G23" s="38"/>
      <c r="H23" s="38"/>
      <c r="I23" s="141" t="s">
        <v>25</v>
      </c>
      <c r="J23" s="144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">
        <v>37</v>
      </c>
      <c r="F24" s="38"/>
      <c r="G24" s="38"/>
      <c r="H24" s="38"/>
      <c r="I24" s="141" t="s">
        <v>28</v>
      </c>
      <c r="J24" s="144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38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0"/>
      <c r="E29" s="150"/>
      <c r="F29" s="150"/>
      <c r="G29" s="150"/>
      <c r="H29" s="150"/>
      <c r="I29" s="150"/>
      <c r="J29" s="150"/>
      <c r="K29" s="150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1" t="s">
        <v>39</v>
      </c>
      <c r="E30" s="38"/>
      <c r="F30" s="38"/>
      <c r="G30" s="38"/>
      <c r="H30" s="38"/>
      <c r="I30" s="38"/>
      <c r="J30" s="152">
        <f>ROUND(J125,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0"/>
      <c r="E31" s="150"/>
      <c r="F31" s="150"/>
      <c r="G31" s="150"/>
      <c r="H31" s="150"/>
      <c r="I31" s="150"/>
      <c r="J31" s="150"/>
      <c r="K31" s="150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3" t="s">
        <v>41</v>
      </c>
      <c r="G32" s="38"/>
      <c r="H32" s="38"/>
      <c r="I32" s="153" t="s">
        <v>40</v>
      </c>
      <c r="J32" s="153" t="s">
        <v>42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4" t="s">
        <v>43</v>
      </c>
      <c r="E33" s="141" t="s">
        <v>44</v>
      </c>
      <c r="F33" s="155">
        <f>ROUND((SUM(BE125:BE515)),  2)</f>
        <v>0</v>
      </c>
      <c r="G33" s="38"/>
      <c r="H33" s="38"/>
      <c r="I33" s="156">
        <v>0.20999999999999999</v>
      </c>
      <c r="J33" s="155">
        <f>ROUND(((SUM(BE125:BE515))*I33),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1" t="s">
        <v>45</v>
      </c>
      <c r="F34" s="155">
        <f>ROUND((SUM(BF125:BF515)),  2)</f>
        <v>0</v>
      </c>
      <c r="G34" s="38"/>
      <c r="H34" s="38"/>
      <c r="I34" s="156">
        <v>0.14999999999999999</v>
      </c>
      <c r="J34" s="155">
        <f>ROUND(((SUM(BF125:BF515))*I34),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1" t="s">
        <v>46</v>
      </c>
      <c r="F35" s="155">
        <f>ROUND((SUM(BG125:BG515)),  2)</f>
        <v>0</v>
      </c>
      <c r="G35" s="38"/>
      <c r="H35" s="38"/>
      <c r="I35" s="156">
        <v>0.20999999999999999</v>
      </c>
      <c r="J35" s="155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1" t="s">
        <v>47</v>
      </c>
      <c r="F36" s="155">
        <f>ROUND((SUM(BH125:BH515)),  2)</f>
        <v>0</v>
      </c>
      <c r="G36" s="38"/>
      <c r="H36" s="38"/>
      <c r="I36" s="156">
        <v>0.14999999999999999</v>
      </c>
      <c r="J36" s="155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48</v>
      </c>
      <c r="F37" s="155">
        <f>ROUND((SUM(BI125:BI515)),  2)</f>
        <v>0</v>
      </c>
      <c r="G37" s="38"/>
      <c r="H37" s="38"/>
      <c r="I37" s="156">
        <v>0</v>
      </c>
      <c r="J37" s="155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7"/>
      <c r="D39" s="158" t="s">
        <v>49</v>
      </c>
      <c r="E39" s="159"/>
      <c r="F39" s="159"/>
      <c r="G39" s="160" t="s">
        <v>50</v>
      </c>
      <c r="H39" s="161" t="s">
        <v>51</v>
      </c>
      <c r="I39" s="159"/>
      <c r="J39" s="162">
        <f>SUM(J30:J37)</f>
        <v>0</v>
      </c>
      <c r="K39" s="163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4" t="s">
        <v>52</v>
      </c>
      <c r="E50" s="165"/>
      <c r="F50" s="165"/>
      <c r="G50" s="164" t="s">
        <v>53</v>
      </c>
      <c r="H50" s="165"/>
      <c r="I50" s="165"/>
      <c r="J50" s="165"/>
      <c r="K50" s="165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6" t="s">
        <v>54</v>
      </c>
      <c r="E61" s="167"/>
      <c r="F61" s="168" t="s">
        <v>55</v>
      </c>
      <c r="G61" s="166" t="s">
        <v>54</v>
      </c>
      <c r="H61" s="167"/>
      <c r="I61" s="167"/>
      <c r="J61" s="169" t="s">
        <v>55</v>
      </c>
      <c r="K61" s="167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4" t="s">
        <v>56</v>
      </c>
      <c r="E65" s="170"/>
      <c r="F65" s="170"/>
      <c r="G65" s="164" t="s">
        <v>57</v>
      </c>
      <c r="H65" s="170"/>
      <c r="I65" s="170"/>
      <c r="J65" s="170"/>
      <c r="K65" s="170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6" t="s">
        <v>54</v>
      </c>
      <c r="E76" s="167"/>
      <c r="F76" s="168" t="s">
        <v>55</v>
      </c>
      <c r="G76" s="166" t="s">
        <v>54</v>
      </c>
      <c r="H76" s="167"/>
      <c r="I76" s="167"/>
      <c r="J76" s="169" t="s">
        <v>55</v>
      </c>
      <c r="K76" s="167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5" t="str">
        <f>E7</f>
        <v>Odkanalizování Starých Neratovice II etapa -ul. B. Pirunčíkové, Tovární, U Luk, Štítová, Přístavní a Práce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114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01 - Kanalizační stoky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město Neratovice</v>
      </c>
      <c r="G89" s="40"/>
      <c r="H89" s="40"/>
      <c r="I89" s="32" t="s">
        <v>22</v>
      </c>
      <c r="J89" s="79" t="str">
        <f>IF(J12="","",J12)</f>
        <v>9. 12. 2023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Neratovice</v>
      </c>
      <c r="G91" s="40"/>
      <c r="H91" s="40"/>
      <c r="I91" s="32" t="s">
        <v>31</v>
      </c>
      <c r="J91" s="36" t="str">
        <f>E21</f>
        <v>C-projekt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29</v>
      </c>
      <c r="D92" s="40"/>
      <c r="E92" s="40"/>
      <c r="F92" s="27" t="str">
        <f>IF(E18="","",E18)</f>
        <v>Vyplň údaj</v>
      </c>
      <c r="G92" s="40"/>
      <c r="H92" s="40"/>
      <c r="I92" s="32" t="s">
        <v>36</v>
      </c>
      <c r="J92" s="36" t="str">
        <f>E24</f>
        <v>TMI Building s.r.o.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6" t="s">
        <v>120</v>
      </c>
      <c r="D94" s="177"/>
      <c r="E94" s="177"/>
      <c r="F94" s="177"/>
      <c r="G94" s="177"/>
      <c r="H94" s="177"/>
      <c r="I94" s="177"/>
      <c r="J94" s="178" t="s">
        <v>121</v>
      </c>
      <c r="K94" s="177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9" t="s">
        <v>122</v>
      </c>
      <c r="D96" s="40"/>
      <c r="E96" s="40"/>
      <c r="F96" s="40"/>
      <c r="G96" s="40"/>
      <c r="H96" s="40"/>
      <c r="I96" s="40"/>
      <c r="J96" s="110">
        <f>J125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123</v>
      </c>
    </row>
    <row r="97" s="9" customFormat="1" ht="24.96" customHeight="1">
      <c r="A97" s="9"/>
      <c r="B97" s="180"/>
      <c r="C97" s="181"/>
      <c r="D97" s="182" t="s">
        <v>124</v>
      </c>
      <c r="E97" s="183"/>
      <c r="F97" s="183"/>
      <c r="G97" s="183"/>
      <c r="H97" s="183"/>
      <c r="I97" s="183"/>
      <c r="J97" s="184">
        <f>J126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125</v>
      </c>
      <c r="E98" s="189"/>
      <c r="F98" s="189"/>
      <c r="G98" s="189"/>
      <c r="H98" s="189"/>
      <c r="I98" s="189"/>
      <c r="J98" s="190">
        <f>J127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126</v>
      </c>
      <c r="E99" s="189"/>
      <c r="F99" s="189"/>
      <c r="G99" s="189"/>
      <c r="H99" s="189"/>
      <c r="I99" s="189"/>
      <c r="J99" s="190">
        <f>J332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127</v>
      </c>
      <c r="E100" s="189"/>
      <c r="F100" s="189"/>
      <c r="G100" s="189"/>
      <c r="H100" s="189"/>
      <c r="I100" s="189"/>
      <c r="J100" s="190">
        <f>J336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128</v>
      </c>
      <c r="E101" s="189"/>
      <c r="F101" s="189"/>
      <c r="G101" s="189"/>
      <c r="H101" s="189"/>
      <c r="I101" s="189"/>
      <c r="J101" s="190">
        <f>J346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129</v>
      </c>
      <c r="E102" s="189"/>
      <c r="F102" s="189"/>
      <c r="G102" s="189"/>
      <c r="H102" s="189"/>
      <c r="I102" s="189"/>
      <c r="J102" s="190">
        <f>J374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130</v>
      </c>
      <c r="E103" s="189"/>
      <c r="F103" s="189"/>
      <c r="G103" s="189"/>
      <c r="H103" s="189"/>
      <c r="I103" s="189"/>
      <c r="J103" s="190">
        <f>J477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131</v>
      </c>
      <c r="E104" s="189"/>
      <c r="F104" s="189"/>
      <c r="G104" s="189"/>
      <c r="H104" s="189"/>
      <c r="I104" s="189"/>
      <c r="J104" s="190">
        <f>J496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132</v>
      </c>
      <c r="E105" s="189"/>
      <c r="F105" s="189"/>
      <c r="G105" s="189"/>
      <c r="H105" s="189"/>
      <c r="I105" s="189"/>
      <c r="J105" s="190">
        <f>J513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11" s="2" customFormat="1" ht="6.96" customHeight="1">
      <c r="A111" s="38"/>
      <c r="B111" s="68"/>
      <c r="C111" s="69"/>
      <c r="D111" s="69"/>
      <c r="E111" s="69"/>
      <c r="F111" s="69"/>
      <c r="G111" s="69"/>
      <c r="H111" s="69"/>
      <c r="I111" s="69"/>
      <c r="J111" s="69"/>
      <c r="K111" s="69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4.96" customHeight="1">
      <c r="A112" s="38"/>
      <c r="B112" s="39"/>
      <c r="C112" s="23" t="s">
        <v>133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16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26.25" customHeight="1">
      <c r="A115" s="38"/>
      <c r="B115" s="39"/>
      <c r="C115" s="40"/>
      <c r="D115" s="40"/>
      <c r="E115" s="175" t="str">
        <f>E7</f>
        <v>Odkanalizování Starých Neratovice II etapa -ul. B. Pirunčíkové, Tovární, U Luk, Štítová, Přístavní a Práce</v>
      </c>
      <c r="F115" s="32"/>
      <c r="G115" s="32"/>
      <c r="H115" s="32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114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76" t="str">
        <f>E9</f>
        <v>SO 01 - Kanalizační stoky</v>
      </c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20</v>
      </c>
      <c r="D119" s="40"/>
      <c r="E119" s="40"/>
      <c r="F119" s="27" t="str">
        <f>F12</f>
        <v>město Neratovice</v>
      </c>
      <c r="G119" s="40"/>
      <c r="H119" s="40"/>
      <c r="I119" s="32" t="s">
        <v>22</v>
      </c>
      <c r="J119" s="79" t="str">
        <f>IF(J12="","",J12)</f>
        <v>9. 12. 2023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24</v>
      </c>
      <c r="D121" s="40"/>
      <c r="E121" s="40"/>
      <c r="F121" s="27" t="str">
        <f>E15</f>
        <v>Město Neratovice</v>
      </c>
      <c r="G121" s="40"/>
      <c r="H121" s="40"/>
      <c r="I121" s="32" t="s">
        <v>31</v>
      </c>
      <c r="J121" s="36" t="str">
        <f>E21</f>
        <v>C-projekt s.r.o.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29</v>
      </c>
      <c r="D122" s="40"/>
      <c r="E122" s="40"/>
      <c r="F122" s="27" t="str">
        <f>IF(E18="","",E18)</f>
        <v>Vyplň údaj</v>
      </c>
      <c r="G122" s="40"/>
      <c r="H122" s="40"/>
      <c r="I122" s="32" t="s">
        <v>36</v>
      </c>
      <c r="J122" s="36" t="str">
        <f>E24</f>
        <v>TMI Building s.r.o.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0.32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11" customFormat="1" ht="29.28" customHeight="1">
      <c r="A124" s="192"/>
      <c r="B124" s="193"/>
      <c r="C124" s="194" t="s">
        <v>134</v>
      </c>
      <c r="D124" s="195" t="s">
        <v>64</v>
      </c>
      <c r="E124" s="195" t="s">
        <v>60</v>
      </c>
      <c r="F124" s="195" t="s">
        <v>61</v>
      </c>
      <c r="G124" s="195" t="s">
        <v>135</v>
      </c>
      <c r="H124" s="195" t="s">
        <v>136</v>
      </c>
      <c r="I124" s="195" t="s">
        <v>137</v>
      </c>
      <c r="J124" s="195" t="s">
        <v>121</v>
      </c>
      <c r="K124" s="196" t="s">
        <v>138</v>
      </c>
      <c r="L124" s="197"/>
      <c r="M124" s="100" t="s">
        <v>1</v>
      </c>
      <c r="N124" s="101" t="s">
        <v>43</v>
      </c>
      <c r="O124" s="101" t="s">
        <v>139</v>
      </c>
      <c r="P124" s="101" t="s">
        <v>140</v>
      </c>
      <c r="Q124" s="101" t="s">
        <v>141</v>
      </c>
      <c r="R124" s="101" t="s">
        <v>142</v>
      </c>
      <c r="S124" s="101" t="s">
        <v>143</v>
      </c>
      <c r="T124" s="102" t="s">
        <v>144</v>
      </c>
      <c r="U124" s="192"/>
      <c r="V124" s="192"/>
      <c r="W124" s="192"/>
      <c r="X124" s="192"/>
      <c r="Y124" s="192"/>
      <c r="Z124" s="192"/>
      <c r="AA124" s="192"/>
      <c r="AB124" s="192"/>
      <c r="AC124" s="192"/>
      <c r="AD124" s="192"/>
      <c r="AE124" s="192"/>
    </row>
    <row r="125" s="2" customFormat="1" ht="22.8" customHeight="1">
      <c r="A125" s="38"/>
      <c r="B125" s="39"/>
      <c r="C125" s="107" t="s">
        <v>145</v>
      </c>
      <c r="D125" s="40"/>
      <c r="E125" s="40"/>
      <c r="F125" s="40"/>
      <c r="G125" s="40"/>
      <c r="H125" s="40"/>
      <c r="I125" s="40"/>
      <c r="J125" s="198">
        <f>BK125</f>
        <v>0</v>
      </c>
      <c r="K125" s="40"/>
      <c r="L125" s="44"/>
      <c r="M125" s="103"/>
      <c r="N125" s="199"/>
      <c r="O125" s="104"/>
      <c r="P125" s="200">
        <f>P126</f>
        <v>0</v>
      </c>
      <c r="Q125" s="104"/>
      <c r="R125" s="200">
        <f>R126</f>
        <v>855.85870728999998</v>
      </c>
      <c r="S125" s="104"/>
      <c r="T125" s="201">
        <f>T126</f>
        <v>828.08892200000002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78</v>
      </c>
      <c r="AU125" s="17" t="s">
        <v>123</v>
      </c>
      <c r="BK125" s="202">
        <f>BK126</f>
        <v>0</v>
      </c>
    </row>
    <row r="126" s="12" customFormat="1" ht="25.92" customHeight="1">
      <c r="A126" s="12"/>
      <c r="B126" s="203"/>
      <c r="C126" s="204"/>
      <c r="D126" s="205" t="s">
        <v>78</v>
      </c>
      <c r="E126" s="206" t="s">
        <v>146</v>
      </c>
      <c r="F126" s="206" t="s">
        <v>147</v>
      </c>
      <c r="G126" s="204"/>
      <c r="H126" s="204"/>
      <c r="I126" s="207"/>
      <c r="J126" s="208">
        <f>BK126</f>
        <v>0</v>
      </c>
      <c r="K126" s="204"/>
      <c r="L126" s="209"/>
      <c r="M126" s="210"/>
      <c r="N126" s="211"/>
      <c r="O126" s="211"/>
      <c r="P126" s="212">
        <f>P127+P332+P336+P346+P374+P477+P496+P513</f>
        <v>0</v>
      </c>
      <c r="Q126" s="211"/>
      <c r="R126" s="212">
        <f>R127+R332+R336+R346+R374+R477+R496+R513</f>
        <v>855.85870728999998</v>
      </c>
      <c r="S126" s="211"/>
      <c r="T126" s="213">
        <f>T127+T332+T336+T346+T374+T477+T496+T513</f>
        <v>828.08892200000002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4" t="s">
        <v>87</v>
      </c>
      <c r="AT126" s="215" t="s">
        <v>78</v>
      </c>
      <c r="AU126" s="215" t="s">
        <v>79</v>
      </c>
      <c r="AY126" s="214" t="s">
        <v>148</v>
      </c>
      <c r="BK126" s="216">
        <f>BK127+BK332+BK336+BK346+BK374+BK477+BK496+BK513</f>
        <v>0</v>
      </c>
    </row>
    <row r="127" s="12" customFormat="1" ht="22.8" customHeight="1">
      <c r="A127" s="12"/>
      <c r="B127" s="203"/>
      <c r="C127" s="204"/>
      <c r="D127" s="205" t="s">
        <v>78</v>
      </c>
      <c r="E127" s="217" t="s">
        <v>87</v>
      </c>
      <c r="F127" s="217" t="s">
        <v>149</v>
      </c>
      <c r="G127" s="204"/>
      <c r="H127" s="204"/>
      <c r="I127" s="207"/>
      <c r="J127" s="218">
        <f>BK127</f>
        <v>0</v>
      </c>
      <c r="K127" s="204"/>
      <c r="L127" s="209"/>
      <c r="M127" s="210"/>
      <c r="N127" s="211"/>
      <c r="O127" s="211"/>
      <c r="P127" s="212">
        <f>SUM(P128:P331)</f>
        <v>0</v>
      </c>
      <c r="Q127" s="211"/>
      <c r="R127" s="212">
        <f>SUM(R128:R331)</f>
        <v>699.85230389999992</v>
      </c>
      <c r="S127" s="211"/>
      <c r="T127" s="213">
        <f>SUM(T128:T331)</f>
        <v>828.08892200000002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4" t="s">
        <v>87</v>
      </c>
      <c r="AT127" s="215" t="s">
        <v>78</v>
      </c>
      <c r="AU127" s="215" t="s">
        <v>87</v>
      </c>
      <c r="AY127" s="214" t="s">
        <v>148</v>
      </c>
      <c r="BK127" s="216">
        <f>SUM(BK128:BK331)</f>
        <v>0</v>
      </c>
    </row>
    <row r="128" s="2" customFormat="1" ht="66.75" customHeight="1">
      <c r="A128" s="38"/>
      <c r="B128" s="39"/>
      <c r="C128" s="219" t="s">
        <v>87</v>
      </c>
      <c r="D128" s="219" t="s">
        <v>150</v>
      </c>
      <c r="E128" s="220" t="s">
        <v>151</v>
      </c>
      <c r="F128" s="221" t="s">
        <v>152</v>
      </c>
      <c r="G128" s="222" t="s">
        <v>153</v>
      </c>
      <c r="H128" s="223">
        <v>136.606</v>
      </c>
      <c r="I128" s="224"/>
      <c r="J128" s="225">
        <f>ROUND(I128*H128,2)</f>
        <v>0</v>
      </c>
      <c r="K128" s="221" t="s">
        <v>154</v>
      </c>
      <c r="L128" s="44"/>
      <c r="M128" s="226" t="s">
        <v>1</v>
      </c>
      <c r="N128" s="227" t="s">
        <v>44</v>
      </c>
      <c r="O128" s="91"/>
      <c r="P128" s="228">
        <f>O128*H128</f>
        <v>0</v>
      </c>
      <c r="Q128" s="228">
        <v>0</v>
      </c>
      <c r="R128" s="228">
        <f>Q128*H128</f>
        <v>0</v>
      </c>
      <c r="S128" s="228">
        <v>0.41699999999999998</v>
      </c>
      <c r="T128" s="229">
        <f>S128*H128</f>
        <v>56.964701999999996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0" t="s">
        <v>155</v>
      </c>
      <c r="AT128" s="230" t="s">
        <v>150</v>
      </c>
      <c r="AU128" s="230" t="s">
        <v>89</v>
      </c>
      <c r="AY128" s="17" t="s">
        <v>148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7" t="s">
        <v>87</v>
      </c>
      <c r="BK128" s="231">
        <f>ROUND(I128*H128,2)</f>
        <v>0</v>
      </c>
      <c r="BL128" s="17" t="s">
        <v>155</v>
      </c>
      <c r="BM128" s="230" t="s">
        <v>156</v>
      </c>
    </row>
    <row r="129" s="2" customFormat="1">
      <c r="A129" s="38"/>
      <c r="B129" s="39"/>
      <c r="C129" s="40"/>
      <c r="D129" s="232" t="s">
        <v>157</v>
      </c>
      <c r="E129" s="40"/>
      <c r="F129" s="233" t="s">
        <v>158</v>
      </c>
      <c r="G129" s="40"/>
      <c r="H129" s="40"/>
      <c r="I129" s="234"/>
      <c r="J129" s="40"/>
      <c r="K129" s="40"/>
      <c r="L129" s="44"/>
      <c r="M129" s="235"/>
      <c r="N129" s="236"/>
      <c r="O129" s="91"/>
      <c r="P129" s="91"/>
      <c r="Q129" s="91"/>
      <c r="R129" s="91"/>
      <c r="S129" s="91"/>
      <c r="T129" s="92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157</v>
      </c>
      <c r="AU129" s="17" t="s">
        <v>89</v>
      </c>
    </row>
    <row r="130" s="13" customFormat="1">
      <c r="A130" s="13"/>
      <c r="B130" s="237"/>
      <c r="C130" s="238"/>
      <c r="D130" s="239" t="s">
        <v>159</v>
      </c>
      <c r="E130" s="240" t="s">
        <v>1</v>
      </c>
      <c r="F130" s="241" t="s">
        <v>160</v>
      </c>
      <c r="G130" s="238"/>
      <c r="H130" s="242">
        <v>121.95</v>
      </c>
      <c r="I130" s="243"/>
      <c r="J130" s="238"/>
      <c r="K130" s="238"/>
      <c r="L130" s="244"/>
      <c r="M130" s="245"/>
      <c r="N130" s="246"/>
      <c r="O130" s="246"/>
      <c r="P130" s="246"/>
      <c r="Q130" s="246"/>
      <c r="R130" s="246"/>
      <c r="S130" s="246"/>
      <c r="T130" s="247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8" t="s">
        <v>159</v>
      </c>
      <c r="AU130" s="248" t="s">
        <v>89</v>
      </c>
      <c r="AV130" s="13" t="s">
        <v>89</v>
      </c>
      <c r="AW130" s="13" t="s">
        <v>35</v>
      </c>
      <c r="AX130" s="13" t="s">
        <v>79</v>
      </c>
      <c r="AY130" s="248" t="s">
        <v>148</v>
      </c>
    </row>
    <row r="131" s="13" customFormat="1">
      <c r="A131" s="13"/>
      <c r="B131" s="237"/>
      <c r="C131" s="238"/>
      <c r="D131" s="239" t="s">
        <v>159</v>
      </c>
      <c r="E131" s="240" t="s">
        <v>1</v>
      </c>
      <c r="F131" s="241" t="s">
        <v>161</v>
      </c>
      <c r="G131" s="238"/>
      <c r="H131" s="242">
        <v>8</v>
      </c>
      <c r="I131" s="243"/>
      <c r="J131" s="238"/>
      <c r="K131" s="238"/>
      <c r="L131" s="244"/>
      <c r="M131" s="245"/>
      <c r="N131" s="246"/>
      <c r="O131" s="246"/>
      <c r="P131" s="246"/>
      <c r="Q131" s="246"/>
      <c r="R131" s="246"/>
      <c r="S131" s="246"/>
      <c r="T131" s="247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8" t="s">
        <v>159</v>
      </c>
      <c r="AU131" s="248" t="s">
        <v>89</v>
      </c>
      <c r="AV131" s="13" t="s">
        <v>89</v>
      </c>
      <c r="AW131" s="13" t="s">
        <v>35</v>
      </c>
      <c r="AX131" s="13" t="s">
        <v>79</v>
      </c>
      <c r="AY131" s="248" t="s">
        <v>148</v>
      </c>
    </row>
    <row r="132" s="13" customFormat="1">
      <c r="A132" s="13"/>
      <c r="B132" s="237"/>
      <c r="C132" s="238"/>
      <c r="D132" s="239" t="s">
        <v>159</v>
      </c>
      <c r="E132" s="240" t="s">
        <v>1</v>
      </c>
      <c r="F132" s="241" t="s">
        <v>162</v>
      </c>
      <c r="G132" s="238"/>
      <c r="H132" s="242">
        <v>6.6559999999999997</v>
      </c>
      <c r="I132" s="243"/>
      <c r="J132" s="238"/>
      <c r="K132" s="238"/>
      <c r="L132" s="244"/>
      <c r="M132" s="245"/>
      <c r="N132" s="246"/>
      <c r="O132" s="246"/>
      <c r="P132" s="246"/>
      <c r="Q132" s="246"/>
      <c r="R132" s="246"/>
      <c r="S132" s="246"/>
      <c r="T132" s="247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8" t="s">
        <v>159</v>
      </c>
      <c r="AU132" s="248" t="s">
        <v>89</v>
      </c>
      <c r="AV132" s="13" t="s">
        <v>89</v>
      </c>
      <c r="AW132" s="13" t="s">
        <v>35</v>
      </c>
      <c r="AX132" s="13" t="s">
        <v>79</v>
      </c>
      <c r="AY132" s="248" t="s">
        <v>148</v>
      </c>
    </row>
    <row r="133" s="14" customFormat="1">
      <c r="A133" s="14"/>
      <c r="B133" s="249"/>
      <c r="C133" s="250"/>
      <c r="D133" s="239" t="s">
        <v>159</v>
      </c>
      <c r="E133" s="251" t="s">
        <v>98</v>
      </c>
      <c r="F133" s="252" t="s">
        <v>163</v>
      </c>
      <c r="G133" s="250"/>
      <c r="H133" s="253">
        <v>136.606</v>
      </c>
      <c r="I133" s="254"/>
      <c r="J133" s="250"/>
      <c r="K133" s="250"/>
      <c r="L133" s="255"/>
      <c r="M133" s="256"/>
      <c r="N133" s="257"/>
      <c r="O133" s="257"/>
      <c r="P133" s="257"/>
      <c r="Q133" s="257"/>
      <c r="R133" s="257"/>
      <c r="S133" s="257"/>
      <c r="T133" s="258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9" t="s">
        <v>159</v>
      </c>
      <c r="AU133" s="259" t="s">
        <v>89</v>
      </c>
      <c r="AV133" s="14" t="s">
        <v>155</v>
      </c>
      <c r="AW133" s="14" t="s">
        <v>35</v>
      </c>
      <c r="AX133" s="14" t="s">
        <v>87</v>
      </c>
      <c r="AY133" s="259" t="s">
        <v>148</v>
      </c>
    </row>
    <row r="134" s="2" customFormat="1" ht="66.75" customHeight="1">
      <c r="A134" s="38"/>
      <c r="B134" s="39"/>
      <c r="C134" s="219" t="s">
        <v>89</v>
      </c>
      <c r="D134" s="219" t="s">
        <v>150</v>
      </c>
      <c r="E134" s="220" t="s">
        <v>164</v>
      </c>
      <c r="F134" s="221" t="s">
        <v>165</v>
      </c>
      <c r="G134" s="222" t="s">
        <v>153</v>
      </c>
      <c r="H134" s="223">
        <v>142.952</v>
      </c>
      <c r="I134" s="224"/>
      <c r="J134" s="225">
        <f>ROUND(I134*H134,2)</f>
        <v>0</v>
      </c>
      <c r="K134" s="221" t="s">
        <v>154</v>
      </c>
      <c r="L134" s="44"/>
      <c r="M134" s="226" t="s">
        <v>1</v>
      </c>
      <c r="N134" s="227" t="s">
        <v>44</v>
      </c>
      <c r="O134" s="91"/>
      <c r="P134" s="228">
        <f>O134*H134</f>
        <v>0</v>
      </c>
      <c r="Q134" s="228">
        <v>0</v>
      </c>
      <c r="R134" s="228">
        <f>Q134*H134</f>
        <v>0</v>
      </c>
      <c r="S134" s="228">
        <v>0.29499999999999998</v>
      </c>
      <c r="T134" s="229">
        <f>S134*H134</f>
        <v>42.170839999999998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0" t="s">
        <v>155</v>
      </c>
      <c r="AT134" s="230" t="s">
        <v>150</v>
      </c>
      <c r="AU134" s="230" t="s">
        <v>89</v>
      </c>
      <c r="AY134" s="17" t="s">
        <v>148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7" t="s">
        <v>87</v>
      </c>
      <c r="BK134" s="231">
        <f>ROUND(I134*H134,2)</f>
        <v>0</v>
      </c>
      <c r="BL134" s="17" t="s">
        <v>155</v>
      </c>
      <c r="BM134" s="230" t="s">
        <v>166</v>
      </c>
    </row>
    <row r="135" s="2" customFormat="1">
      <c r="A135" s="38"/>
      <c r="B135" s="39"/>
      <c r="C135" s="40"/>
      <c r="D135" s="232" t="s">
        <v>157</v>
      </c>
      <c r="E135" s="40"/>
      <c r="F135" s="233" t="s">
        <v>167</v>
      </c>
      <c r="G135" s="40"/>
      <c r="H135" s="40"/>
      <c r="I135" s="234"/>
      <c r="J135" s="40"/>
      <c r="K135" s="40"/>
      <c r="L135" s="44"/>
      <c r="M135" s="235"/>
      <c r="N135" s="236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157</v>
      </c>
      <c r="AU135" s="17" t="s">
        <v>89</v>
      </c>
    </row>
    <row r="136" s="13" customFormat="1">
      <c r="A136" s="13"/>
      <c r="B136" s="237"/>
      <c r="C136" s="238"/>
      <c r="D136" s="239" t="s">
        <v>159</v>
      </c>
      <c r="E136" s="240" t="s">
        <v>1</v>
      </c>
      <c r="F136" s="241" t="s">
        <v>168</v>
      </c>
      <c r="G136" s="238"/>
      <c r="H136" s="242">
        <v>128.232</v>
      </c>
      <c r="I136" s="243"/>
      <c r="J136" s="238"/>
      <c r="K136" s="238"/>
      <c r="L136" s="244"/>
      <c r="M136" s="245"/>
      <c r="N136" s="246"/>
      <c r="O136" s="246"/>
      <c r="P136" s="246"/>
      <c r="Q136" s="246"/>
      <c r="R136" s="246"/>
      <c r="S136" s="246"/>
      <c r="T136" s="247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8" t="s">
        <v>159</v>
      </c>
      <c r="AU136" s="248" t="s">
        <v>89</v>
      </c>
      <c r="AV136" s="13" t="s">
        <v>89</v>
      </c>
      <c r="AW136" s="13" t="s">
        <v>35</v>
      </c>
      <c r="AX136" s="13" t="s">
        <v>79</v>
      </c>
      <c r="AY136" s="248" t="s">
        <v>148</v>
      </c>
    </row>
    <row r="137" s="13" customFormat="1">
      <c r="A137" s="13"/>
      <c r="B137" s="237"/>
      <c r="C137" s="238"/>
      <c r="D137" s="239" t="s">
        <v>159</v>
      </c>
      <c r="E137" s="240" t="s">
        <v>1</v>
      </c>
      <c r="F137" s="241" t="s">
        <v>169</v>
      </c>
      <c r="G137" s="238"/>
      <c r="H137" s="242">
        <v>8</v>
      </c>
      <c r="I137" s="243"/>
      <c r="J137" s="238"/>
      <c r="K137" s="238"/>
      <c r="L137" s="244"/>
      <c r="M137" s="245"/>
      <c r="N137" s="246"/>
      <c r="O137" s="246"/>
      <c r="P137" s="246"/>
      <c r="Q137" s="246"/>
      <c r="R137" s="246"/>
      <c r="S137" s="246"/>
      <c r="T137" s="247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8" t="s">
        <v>159</v>
      </c>
      <c r="AU137" s="248" t="s">
        <v>89</v>
      </c>
      <c r="AV137" s="13" t="s">
        <v>89</v>
      </c>
      <c r="AW137" s="13" t="s">
        <v>35</v>
      </c>
      <c r="AX137" s="13" t="s">
        <v>79</v>
      </c>
      <c r="AY137" s="248" t="s">
        <v>148</v>
      </c>
    </row>
    <row r="138" s="13" customFormat="1">
      <c r="A138" s="13"/>
      <c r="B138" s="237"/>
      <c r="C138" s="238"/>
      <c r="D138" s="239" t="s">
        <v>159</v>
      </c>
      <c r="E138" s="240" t="s">
        <v>1</v>
      </c>
      <c r="F138" s="241" t="s">
        <v>170</v>
      </c>
      <c r="G138" s="238"/>
      <c r="H138" s="242">
        <v>6.7199999999999998</v>
      </c>
      <c r="I138" s="243"/>
      <c r="J138" s="238"/>
      <c r="K138" s="238"/>
      <c r="L138" s="244"/>
      <c r="M138" s="245"/>
      <c r="N138" s="246"/>
      <c r="O138" s="246"/>
      <c r="P138" s="246"/>
      <c r="Q138" s="246"/>
      <c r="R138" s="246"/>
      <c r="S138" s="246"/>
      <c r="T138" s="247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8" t="s">
        <v>159</v>
      </c>
      <c r="AU138" s="248" t="s">
        <v>89</v>
      </c>
      <c r="AV138" s="13" t="s">
        <v>89</v>
      </c>
      <c r="AW138" s="13" t="s">
        <v>35</v>
      </c>
      <c r="AX138" s="13" t="s">
        <v>79</v>
      </c>
      <c r="AY138" s="248" t="s">
        <v>148</v>
      </c>
    </row>
    <row r="139" s="14" customFormat="1">
      <c r="A139" s="14"/>
      <c r="B139" s="249"/>
      <c r="C139" s="250"/>
      <c r="D139" s="239" t="s">
        <v>159</v>
      </c>
      <c r="E139" s="251" t="s">
        <v>102</v>
      </c>
      <c r="F139" s="252" t="s">
        <v>163</v>
      </c>
      <c r="G139" s="250"/>
      <c r="H139" s="253">
        <v>142.952</v>
      </c>
      <c r="I139" s="254"/>
      <c r="J139" s="250"/>
      <c r="K139" s="250"/>
      <c r="L139" s="255"/>
      <c r="M139" s="256"/>
      <c r="N139" s="257"/>
      <c r="O139" s="257"/>
      <c r="P139" s="257"/>
      <c r="Q139" s="257"/>
      <c r="R139" s="257"/>
      <c r="S139" s="257"/>
      <c r="T139" s="258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9" t="s">
        <v>159</v>
      </c>
      <c r="AU139" s="259" t="s">
        <v>89</v>
      </c>
      <c r="AV139" s="14" t="s">
        <v>155</v>
      </c>
      <c r="AW139" s="14" t="s">
        <v>35</v>
      </c>
      <c r="AX139" s="14" t="s">
        <v>87</v>
      </c>
      <c r="AY139" s="259" t="s">
        <v>148</v>
      </c>
    </row>
    <row r="140" s="2" customFormat="1" ht="62.7" customHeight="1">
      <c r="A140" s="38"/>
      <c r="B140" s="39"/>
      <c r="C140" s="219" t="s">
        <v>171</v>
      </c>
      <c r="D140" s="219" t="s">
        <v>150</v>
      </c>
      <c r="E140" s="220" t="s">
        <v>172</v>
      </c>
      <c r="F140" s="221" t="s">
        <v>173</v>
      </c>
      <c r="G140" s="222" t="s">
        <v>153</v>
      </c>
      <c r="H140" s="223">
        <v>760.26199999999994</v>
      </c>
      <c r="I140" s="224"/>
      <c r="J140" s="225">
        <f>ROUND(I140*H140,2)</f>
        <v>0</v>
      </c>
      <c r="K140" s="221" t="s">
        <v>154</v>
      </c>
      <c r="L140" s="44"/>
      <c r="M140" s="226" t="s">
        <v>1</v>
      </c>
      <c r="N140" s="227" t="s">
        <v>44</v>
      </c>
      <c r="O140" s="91"/>
      <c r="P140" s="228">
        <f>O140*H140</f>
        <v>0</v>
      </c>
      <c r="Q140" s="228">
        <v>0</v>
      </c>
      <c r="R140" s="228">
        <f>Q140*H140</f>
        <v>0</v>
      </c>
      <c r="S140" s="228">
        <v>0.29999999999999999</v>
      </c>
      <c r="T140" s="229">
        <f>S140*H140</f>
        <v>228.07859999999997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0" t="s">
        <v>155</v>
      </c>
      <c r="AT140" s="230" t="s">
        <v>150</v>
      </c>
      <c r="AU140" s="230" t="s">
        <v>89</v>
      </c>
      <c r="AY140" s="17" t="s">
        <v>148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7" t="s">
        <v>87</v>
      </c>
      <c r="BK140" s="231">
        <f>ROUND(I140*H140,2)</f>
        <v>0</v>
      </c>
      <c r="BL140" s="17" t="s">
        <v>155</v>
      </c>
      <c r="BM140" s="230" t="s">
        <v>174</v>
      </c>
    </row>
    <row r="141" s="2" customFormat="1">
      <c r="A141" s="38"/>
      <c r="B141" s="39"/>
      <c r="C141" s="40"/>
      <c r="D141" s="232" t="s">
        <v>157</v>
      </c>
      <c r="E141" s="40"/>
      <c r="F141" s="233" t="s">
        <v>175</v>
      </c>
      <c r="G141" s="40"/>
      <c r="H141" s="40"/>
      <c r="I141" s="234"/>
      <c r="J141" s="40"/>
      <c r="K141" s="40"/>
      <c r="L141" s="44"/>
      <c r="M141" s="235"/>
      <c r="N141" s="236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157</v>
      </c>
      <c r="AU141" s="17" t="s">
        <v>89</v>
      </c>
    </row>
    <row r="142" s="13" customFormat="1">
      <c r="A142" s="13"/>
      <c r="B142" s="237"/>
      <c r="C142" s="238"/>
      <c r="D142" s="239" t="s">
        <v>159</v>
      </c>
      <c r="E142" s="240" t="s">
        <v>1</v>
      </c>
      <c r="F142" s="241" t="s">
        <v>176</v>
      </c>
      <c r="G142" s="238"/>
      <c r="H142" s="242">
        <v>314.584</v>
      </c>
      <c r="I142" s="243"/>
      <c r="J142" s="238"/>
      <c r="K142" s="238"/>
      <c r="L142" s="244"/>
      <c r="M142" s="245"/>
      <c r="N142" s="246"/>
      <c r="O142" s="246"/>
      <c r="P142" s="246"/>
      <c r="Q142" s="246"/>
      <c r="R142" s="246"/>
      <c r="S142" s="246"/>
      <c r="T142" s="247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8" t="s">
        <v>159</v>
      </c>
      <c r="AU142" s="248" t="s">
        <v>89</v>
      </c>
      <c r="AV142" s="13" t="s">
        <v>89</v>
      </c>
      <c r="AW142" s="13" t="s">
        <v>35</v>
      </c>
      <c r="AX142" s="13" t="s">
        <v>79</v>
      </c>
      <c r="AY142" s="248" t="s">
        <v>148</v>
      </c>
    </row>
    <row r="143" s="13" customFormat="1">
      <c r="A143" s="13"/>
      <c r="B143" s="237"/>
      <c r="C143" s="238"/>
      <c r="D143" s="239" t="s">
        <v>159</v>
      </c>
      <c r="E143" s="240" t="s">
        <v>1</v>
      </c>
      <c r="F143" s="241" t="s">
        <v>177</v>
      </c>
      <c r="G143" s="238"/>
      <c r="H143" s="242">
        <v>98.819999999999993</v>
      </c>
      <c r="I143" s="243"/>
      <c r="J143" s="238"/>
      <c r="K143" s="238"/>
      <c r="L143" s="244"/>
      <c r="M143" s="245"/>
      <c r="N143" s="246"/>
      <c r="O143" s="246"/>
      <c r="P143" s="246"/>
      <c r="Q143" s="246"/>
      <c r="R143" s="246"/>
      <c r="S143" s="246"/>
      <c r="T143" s="247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8" t="s">
        <v>159</v>
      </c>
      <c r="AU143" s="248" t="s">
        <v>89</v>
      </c>
      <c r="AV143" s="13" t="s">
        <v>89</v>
      </c>
      <c r="AW143" s="13" t="s">
        <v>35</v>
      </c>
      <c r="AX143" s="13" t="s">
        <v>79</v>
      </c>
      <c r="AY143" s="248" t="s">
        <v>148</v>
      </c>
    </row>
    <row r="144" s="13" customFormat="1">
      <c r="A144" s="13"/>
      <c r="B144" s="237"/>
      <c r="C144" s="238"/>
      <c r="D144" s="239" t="s">
        <v>159</v>
      </c>
      <c r="E144" s="240" t="s">
        <v>1</v>
      </c>
      <c r="F144" s="241" t="s">
        <v>178</v>
      </c>
      <c r="G144" s="238"/>
      <c r="H144" s="242">
        <v>104.508</v>
      </c>
      <c r="I144" s="243"/>
      <c r="J144" s="238"/>
      <c r="K144" s="238"/>
      <c r="L144" s="244"/>
      <c r="M144" s="245"/>
      <c r="N144" s="246"/>
      <c r="O144" s="246"/>
      <c r="P144" s="246"/>
      <c r="Q144" s="246"/>
      <c r="R144" s="246"/>
      <c r="S144" s="246"/>
      <c r="T144" s="247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8" t="s">
        <v>159</v>
      </c>
      <c r="AU144" s="248" t="s">
        <v>89</v>
      </c>
      <c r="AV144" s="13" t="s">
        <v>89</v>
      </c>
      <c r="AW144" s="13" t="s">
        <v>35</v>
      </c>
      <c r="AX144" s="13" t="s">
        <v>79</v>
      </c>
      <c r="AY144" s="248" t="s">
        <v>148</v>
      </c>
    </row>
    <row r="145" s="13" customFormat="1">
      <c r="A145" s="13"/>
      <c r="B145" s="237"/>
      <c r="C145" s="238"/>
      <c r="D145" s="239" t="s">
        <v>159</v>
      </c>
      <c r="E145" s="240" t="s">
        <v>1</v>
      </c>
      <c r="F145" s="241" t="s">
        <v>179</v>
      </c>
      <c r="G145" s="238"/>
      <c r="H145" s="242">
        <v>80.099999999999994</v>
      </c>
      <c r="I145" s="243"/>
      <c r="J145" s="238"/>
      <c r="K145" s="238"/>
      <c r="L145" s="244"/>
      <c r="M145" s="245"/>
      <c r="N145" s="246"/>
      <c r="O145" s="246"/>
      <c r="P145" s="246"/>
      <c r="Q145" s="246"/>
      <c r="R145" s="246"/>
      <c r="S145" s="246"/>
      <c r="T145" s="247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8" t="s">
        <v>159</v>
      </c>
      <c r="AU145" s="248" t="s">
        <v>89</v>
      </c>
      <c r="AV145" s="13" t="s">
        <v>89</v>
      </c>
      <c r="AW145" s="13" t="s">
        <v>35</v>
      </c>
      <c r="AX145" s="13" t="s">
        <v>79</v>
      </c>
      <c r="AY145" s="248" t="s">
        <v>148</v>
      </c>
    </row>
    <row r="146" s="13" customFormat="1">
      <c r="A146" s="13"/>
      <c r="B146" s="237"/>
      <c r="C146" s="238"/>
      <c r="D146" s="239" t="s">
        <v>159</v>
      </c>
      <c r="E146" s="240" t="s">
        <v>1</v>
      </c>
      <c r="F146" s="241" t="s">
        <v>180</v>
      </c>
      <c r="G146" s="238"/>
      <c r="H146" s="242">
        <v>61.200000000000003</v>
      </c>
      <c r="I146" s="243"/>
      <c r="J146" s="238"/>
      <c r="K146" s="238"/>
      <c r="L146" s="244"/>
      <c r="M146" s="245"/>
      <c r="N146" s="246"/>
      <c r="O146" s="246"/>
      <c r="P146" s="246"/>
      <c r="Q146" s="246"/>
      <c r="R146" s="246"/>
      <c r="S146" s="246"/>
      <c r="T146" s="247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8" t="s">
        <v>159</v>
      </c>
      <c r="AU146" s="248" t="s">
        <v>89</v>
      </c>
      <c r="AV146" s="13" t="s">
        <v>89</v>
      </c>
      <c r="AW146" s="13" t="s">
        <v>35</v>
      </c>
      <c r="AX146" s="13" t="s">
        <v>79</v>
      </c>
      <c r="AY146" s="248" t="s">
        <v>148</v>
      </c>
    </row>
    <row r="147" s="13" customFormat="1">
      <c r="A147" s="13"/>
      <c r="B147" s="237"/>
      <c r="C147" s="238"/>
      <c r="D147" s="239" t="s">
        <v>159</v>
      </c>
      <c r="E147" s="240" t="s">
        <v>1</v>
      </c>
      <c r="F147" s="241" t="s">
        <v>181</v>
      </c>
      <c r="G147" s="238"/>
      <c r="H147" s="242">
        <v>17.050000000000001</v>
      </c>
      <c r="I147" s="243"/>
      <c r="J147" s="238"/>
      <c r="K147" s="238"/>
      <c r="L147" s="244"/>
      <c r="M147" s="245"/>
      <c r="N147" s="246"/>
      <c r="O147" s="246"/>
      <c r="P147" s="246"/>
      <c r="Q147" s="246"/>
      <c r="R147" s="246"/>
      <c r="S147" s="246"/>
      <c r="T147" s="247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8" t="s">
        <v>159</v>
      </c>
      <c r="AU147" s="248" t="s">
        <v>89</v>
      </c>
      <c r="AV147" s="13" t="s">
        <v>89</v>
      </c>
      <c r="AW147" s="13" t="s">
        <v>35</v>
      </c>
      <c r="AX147" s="13" t="s">
        <v>79</v>
      </c>
      <c r="AY147" s="248" t="s">
        <v>148</v>
      </c>
    </row>
    <row r="148" s="13" customFormat="1">
      <c r="A148" s="13"/>
      <c r="B148" s="237"/>
      <c r="C148" s="238"/>
      <c r="D148" s="239" t="s">
        <v>159</v>
      </c>
      <c r="E148" s="240" t="s">
        <v>1</v>
      </c>
      <c r="F148" s="241" t="s">
        <v>182</v>
      </c>
      <c r="G148" s="238"/>
      <c r="H148" s="242">
        <v>84</v>
      </c>
      <c r="I148" s="243"/>
      <c r="J148" s="238"/>
      <c r="K148" s="238"/>
      <c r="L148" s="244"/>
      <c r="M148" s="245"/>
      <c r="N148" s="246"/>
      <c r="O148" s="246"/>
      <c r="P148" s="246"/>
      <c r="Q148" s="246"/>
      <c r="R148" s="246"/>
      <c r="S148" s="246"/>
      <c r="T148" s="247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8" t="s">
        <v>159</v>
      </c>
      <c r="AU148" s="248" t="s">
        <v>89</v>
      </c>
      <c r="AV148" s="13" t="s">
        <v>89</v>
      </c>
      <c r="AW148" s="13" t="s">
        <v>35</v>
      </c>
      <c r="AX148" s="13" t="s">
        <v>79</v>
      </c>
      <c r="AY148" s="248" t="s">
        <v>148</v>
      </c>
    </row>
    <row r="149" s="14" customFormat="1">
      <c r="A149" s="14"/>
      <c r="B149" s="249"/>
      <c r="C149" s="250"/>
      <c r="D149" s="239" t="s">
        <v>159</v>
      </c>
      <c r="E149" s="251" t="s">
        <v>183</v>
      </c>
      <c r="F149" s="252" t="s">
        <v>163</v>
      </c>
      <c r="G149" s="250"/>
      <c r="H149" s="253">
        <v>760.26199999999994</v>
      </c>
      <c r="I149" s="254"/>
      <c r="J149" s="250"/>
      <c r="K149" s="250"/>
      <c r="L149" s="255"/>
      <c r="M149" s="256"/>
      <c r="N149" s="257"/>
      <c r="O149" s="257"/>
      <c r="P149" s="257"/>
      <c r="Q149" s="257"/>
      <c r="R149" s="257"/>
      <c r="S149" s="257"/>
      <c r="T149" s="258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9" t="s">
        <v>159</v>
      </c>
      <c r="AU149" s="259" t="s">
        <v>89</v>
      </c>
      <c r="AV149" s="14" t="s">
        <v>155</v>
      </c>
      <c r="AW149" s="14" t="s">
        <v>35</v>
      </c>
      <c r="AX149" s="14" t="s">
        <v>87</v>
      </c>
      <c r="AY149" s="259" t="s">
        <v>148</v>
      </c>
    </row>
    <row r="150" s="2" customFormat="1" ht="66.75" customHeight="1">
      <c r="A150" s="38"/>
      <c r="B150" s="39"/>
      <c r="C150" s="219" t="s">
        <v>155</v>
      </c>
      <c r="D150" s="219" t="s">
        <v>150</v>
      </c>
      <c r="E150" s="220" t="s">
        <v>184</v>
      </c>
      <c r="F150" s="221" t="s">
        <v>185</v>
      </c>
      <c r="G150" s="222" t="s">
        <v>153</v>
      </c>
      <c r="H150" s="223">
        <v>909.28999999999996</v>
      </c>
      <c r="I150" s="224"/>
      <c r="J150" s="225">
        <f>ROUND(I150*H150,2)</f>
        <v>0</v>
      </c>
      <c r="K150" s="221" t="s">
        <v>154</v>
      </c>
      <c r="L150" s="44"/>
      <c r="M150" s="226" t="s">
        <v>1</v>
      </c>
      <c r="N150" s="227" t="s">
        <v>44</v>
      </c>
      <c r="O150" s="91"/>
      <c r="P150" s="228">
        <f>O150*H150</f>
        <v>0</v>
      </c>
      <c r="Q150" s="228">
        <v>0</v>
      </c>
      <c r="R150" s="228">
        <f>Q150*H150</f>
        <v>0</v>
      </c>
      <c r="S150" s="228">
        <v>0.28999999999999998</v>
      </c>
      <c r="T150" s="229">
        <f>S150*H150</f>
        <v>263.69409999999999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0" t="s">
        <v>155</v>
      </c>
      <c r="AT150" s="230" t="s">
        <v>150</v>
      </c>
      <c r="AU150" s="230" t="s">
        <v>89</v>
      </c>
      <c r="AY150" s="17" t="s">
        <v>148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7" t="s">
        <v>87</v>
      </c>
      <c r="BK150" s="231">
        <f>ROUND(I150*H150,2)</f>
        <v>0</v>
      </c>
      <c r="BL150" s="17" t="s">
        <v>155</v>
      </c>
      <c r="BM150" s="230" t="s">
        <v>186</v>
      </c>
    </row>
    <row r="151" s="2" customFormat="1">
      <c r="A151" s="38"/>
      <c r="B151" s="39"/>
      <c r="C151" s="40"/>
      <c r="D151" s="232" t="s">
        <v>157</v>
      </c>
      <c r="E151" s="40"/>
      <c r="F151" s="233" t="s">
        <v>187</v>
      </c>
      <c r="G151" s="40"/>
      <c r="H151" s="40"/>
      <c r="I151" s="234"/>
      <c r="J151" s="40"/>
      <c r="K151" s="40"/>
      <c r="L151" s="44"/>
      <c r="M151" s="235"/>
      <c r="N151" s="236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157</v>
      </c>
      <c r="AU151" s="17" t="s">
        <v>89</v>
      </c>
    </row>
    <row r="152" s="13" customFormat="1">
      <c r="A152" s="13"/>
      <c r="B152" s="237"/>
      <c r="C152" s="238"/>
      <c r="D152" s="239" t="s">
        <v>159</v>
      </c>
      <c r="E152" s="240" t="s">
        <v>1</v>
      </c>
      <c r="F152" s="241" t="s">
        <v>176</v>
      </c>
      <c r="G152" s="238"/>
      <c r="H152" s="242">
        <v>314.584</v>
      </c>
      <c r="I152" s="243"/>
      <c r="J152" s="238"/>
      <c r="K152" s="238"/>
      <c r="L152" s="244"/>
      <c r="M152" s="245"/>
      <c r="N152" s="246"/>
      <c r="O152" s="246"/>
      <c r="P152" s="246"/>
      <c r="Q152" s="246"/>
      <c r="R152" s="246"/>
      <c r="S152" s="246"/>
      <c r="T152" s="247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8" t="s">
        <v>159</v>
      </c>
      <c r="AU152" s="248" t="s">
        <v>89</v>
      </c>
      <c r="AV152" s="13" t="s">
        <v>89</v>
      </c>
      <c r="AW152" s="13" t="s">
        <v>35</v>
      </c>
      <c r="AX152" s="13" t="s">
        <v>79</v>
      </c>
      <c r="AY152" s="248" t="s">
        <v>148</v>
      </c>
    </row>
    <row r="153" s="15" customFormat="1">
      <c r="A153" s="15"/>
      <c r="B153" s="260"/>
      <c r="C153" s="261"/>
      <c r="D153" s="239" t="s">
        <v>159</v>
      </c>
      <c r="E153" s="262" t="s">
        <v>1</v>
      </c>
      <c r="F153" s="263" t="s">
        <v>188</v>
      </c>
      <c r="G153" s="261"/>
      <c r="H153" s="262" t="s">
        <v>1</v>
      </c>
      <c r="I153" s="264"/>
      <c r="J153" s="261"/>
      <c r="K153" s="261"/>
      <c r="L153" s="265"/>
      <c r="M153" s="266"/>
      <c r="N153" s="267"/>
      <c r="O153" s="267"/>
      <c r="P153" s="267"/>
      <c r="Q153" s="267"/>
      <c r="R153" s="267"/>
      <c r="S153" s="267"/>
      <c r="T153" s="268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69" t="s">
        <v>159</v>
      </c>
      <c r="AU153" s="269" t="s">
        <v>89</v>
      </c>
      <c r="AV153" s="15" t="s">
        <v>87</v>
      </c>
      <c r="AW153" s="15" t="s">
        <v>35</v>
      </c>
      <c r="AX153" s="15" t="s">
        <v>79</v>
      </c>
      <c r="AY153" s="269" t="s">
        <v>148</v>
      </c>
    </row>
    <row r="154" s="13" customFormat="1">
      <c r="A154" s="13"/>
      <c r="B154" s="237"/>
      <c r="C154" s="238"/>
      <c r="D154" s="239" t="s">
        <v>159</v>
      </c>
      <c r="E154" s="240" t="s">
        <v>1</v>
      </c>
      <c r="F154" s="241" t="s">
        <v>189</v>
      </c>
      <c r="G154" s="238"/>
      <c r="H154" s="242">
        <v>85.488</v>
      </c>
      <c r="I154" s="243"/>
      <c r="J154" s="238"/>
      <c r="K154" s="238"/>
      <c r="L154" s="244"/>
      <c r="M154" s="245"/>
      <c r="N154" s="246"/>
      <c r="O154" s="246"/>
      <c r="P154" s="246"/>
      <c r="Q154" s="246"/>
      <c r="R154" s="246"/>
      <c r="S154" s="246"/>
      <c r="T154" s="247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8" t="s">
        <v>159</v>
      </c>
      <c r="AU154" s="248" t="s">
        <v>89</v>
      </c>
      <c r="AV154" s="13" t="s">
        <v>89</v>
      </c>
      <c r="AW154" s="13" t="s">
        <v>35</v>
      </c>
      <c r="AX154" s="13" t="s">
        <v>79</v>
      </c>
      <c r="AY154" s="248" t="s">
        <v>148</v>
      </c>
    </row>
    <row r="155" s="13" customFormat="1">
      <c r="A155" s="13"/>
      <c r="B155" s="237"/>
      <c r="C155" s="238"/>
      <c r="D155" s="239" t="s">
        <v>159</v>
      </c>
      <c r="E155" s="240" t="s">
        <v>1</v>
      </c>
      <c r="F155" s="241" t="s">
        <v>169</v>
      </c>
      <c r="G155" s="238"/>
      <c r="H155" s="242">
        <v>8</v>
      </c>
      <c r="I155" s="243"/>
      <c r="J155" s="238"/>
      <c r="K155" s="238"/>
      <c r="L155" s="244"/>
      <c r="M155" s="245"/>
      <c r="N155" s="246"/>
      <c r="O155" s="246"/>
      <c r="P155" s="246"/>
      <c r="Q155" s="246"/>
      <c r="R155" s="246"/>
      <c r="S155" s="246"/>
      <c r="T155" s="247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8" t="s">
        <v>159</v>
      </c>
      <c r="AU155" s="248" t="s">
        <v>89</v>
      </c>
      <c r="AV155" s="13" t="s">
        <v>89</v>
      </c>
      <c r="AW155" s="13" t="s">
        <v>35</v>
      </c>
      <c r="AX155" s="13" t="s">
        <v>79</v>
      </c>
      <c r="AY155" s="248" t="s">
        <v>148</v>
      </c>
    </row>
    <row r="156" s="13" customFormat="1">
      <c r="A156" s="13"/>
      <c r="B156" s="237"/>
      <c r="C156" s="238"/>
      <c r="D156" s="239" t="s">
        <v>159</v>
      </c>
      <c r="E156" s="240" t="s">
        <v>1</v>
      </c>
      <c r="F156" s="241" t="s">
        <v>190</v>
      </c>
      <c r="G156" s="238"/>
      <c r="H156" s="242">
        <v>4.2000000000000002</v>
      </c>
      <c r="I156" s="243"/>
      <c r="J156" s="238"/>
      <c r="K156" s="238"/>
      <c r="L156" s="244"/>
      <c r="M156" s="245"/>
      <c r="N156" s="246"/>
      <c r="O156" s="246"/>
      <c r="P156" s="246"/>
      <c r="Q156" s="246"/>
      <c r="R156" s="246"/>
      <c r="S156" s="246"/>
      <c r="T156" s="247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8" t="s">
        <v>159</v>
      </c>
      <c r="AU156" s="248" t="s">
        <v>89</v>
      </c>
      <c r="AV156" s="13" t="s">
        <v>89</v>
      </c>
      <c r="AW156" s="13" t="s">
        <v>35</v>
      </c>
      <c r="AX156" s="13" t="s">
        <v>79</v>
      </c>
      <c r="AY156" s="248" t="s">
        <v>148</v>
      </c>
    </row>
    <row r="157" s="13" customFormat="1">
      <c r="A157" s="13"/>
      <c r="B157" s="237"/>
      <c r="C157" s="238"/>
      <c r="D157" s="239" t="s">
        <v>159</v>
      </c>
      <c r="E157" s="240" t="s">
        <v>1</v>
      </c>
      <c r="F157" s="241" t="s">
        <v>191</v>
      </c>
      <c r="G157" s="238"/>
      <c r="H157" s="242">
        <v>81.299999999999997</v>
      </c>
      <c r="I157" s="243"/>
      <c r="J157" s="238"/>
      <c r="K157" s="238"/>
      <c r="L157" s="244"/>
      <c r="M157" s="245"/>
      <c r="N157" s="246"/>
      <c r="O157" s="246"/>
      <c r="P157" s="246"/>
      <c r="Q157" s="246"/>
      <c r="R157" s="246"/>
      <c r="S157" s="246"/>
      <c r="T157" s="247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8" t="s">
        <v>159</v>
      </c>
      <c r="AU157" s="248" t="s">
        <v>89</v>
      </c>
      <c r="AV157" s="13" t="s">
        <v>89</v>
      </c>
      <c r="AW157" s="13" t="s">
        <v>35</v>
      </c>
      <c r="AX157" s="13" t="s">
        <v>79</v>
      </c>
      <c r="AY157" s="248" t="s">
        <v>148</v>
      </c>
    </row>
    <row r="158" s="13" customFormat="1">
      <c r="A158" s="13"/>
      <c r="B158" s="237"/>
      <c r="C158" s="238"/>
      <c r="D158" s="239" t="s">
        <v>159</v>
      </c>
      <c r="E158" s="240" t="s">
        <v>1</v>
      </c>
      <c r="F158" s="241" t="s">
        <v>161</v>
      </c>
      <c r="G158" s="238"/>
      <c r="H158" s="242">
        <v>8</v>
      </c>
      <c r="I158" s="243"/>
      <c r="J158" s="238"/>
      <c r="K158" s="238"/>
      <c r="L158" s="244"/>
      <c r="M158" s="245"/>
      <c r="N158" s="246"/>
      <c r="O158" s="246"/>
      <c r="P158" s="246"/>
      <c r="Q158" s="246"/>
      <c r="R158" s="246"/>
      <c r="S158" s="246"/>
      <c r="T158" s="247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8" t="s">
        <v>159</v>
      </c>
      <c r="AU158" s="248" t="s">
        <v>89</v>
      </c>
      <c r="AV158" s="13" t="s">
        <v>89</v>
      </c>
      <c r="AW158" s="13" t="s">
        <v>35</v>
      </c>
      <c r="AX158" s="13" t="s">
        <v>79</v>
      </c>
      <c r="AY158" s="248" t="s">
        <v>148</v>
      </c>
    </row>
    <row r="159" s="13" customFormat="1">
      <c r="A159" s="13"/>
      <c r="B159" s="237"/>
      <c r="C159" s="238"/>
      <c r="D159" s="239" t="s">
        <v>159</v>
      </c>
      <c r="E159" s="240" t="s">
        <v>1</v>
      </c>
      <c r="F159" s="241" t="s">
        <v>192</v>
      </c>
      <c r="G159" s="238"/>
      <c r="H159" s="242">
        <v>4.1600000000000001</v>
      </c>
      <c r="I159" s="243"/>
      <c r="J159" s="238"/>
      <c r="K159" s="238"/>
      <c r="L159" s="244"/>
      <c r="M159" s="245"/>
      <c r="N159" s="246"/>
      <c r="O159" s="246"/>
      <c r="P159" s="246"/>
      <c r="Q159" s="246"/>
      <c r="R159" s="246"/>
      <c r="S159" s="246"/>
      <c r="T159" s="247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8" t="s">
        <v>159</v>
      </c>
      <c r="AU159" s="248" t="s">
        <v>89</v>
      </c>
      <c r="AV159" s="13" t="s">
        <v>89</v>
      </c>
      <c r="AW159" s="13" t="s">
        <v>35</v>
      </c>
      <c r="AX159" s="13" t="s">
        <v>79</v>
      </c>
      <c r="AY159" s="248" t="s">
        <v>148</v>
      </c>
    </row>
    <row r="160" s="13" customFormat="1">
      <c r="A160" s="13"/>
      <c r="B160" s="237"/>
      <c r="C160" s="238"/>
      <c r="D160" s="239" t="s">
        <v>159</v>
      </c>
      <c r="E160" s="240" t="s">
        <v>1</v>
      </c>
      <c r="F160" s="241" t="s">
        <v>178</v>
      </c>
      <c r="G160" s="238"/>
      <c r="H160" s="242">
        <v>104.508</v>
      </c>
      <c r="I160" s="243"/>
      <c r="J160" s="238"/>
      <c r="K160" s="238"/>
      <c r="L160" s="244"/>
      <c r="M160" s="245"/>
      <c r="N160" s="246"/>
      <c r="O160" s="246"/>
      <c r="P160" s="246"/>
      <c r="Q160" s="246"/>
      <c r="R160" s="246"/>
      <c r="S160" s="246"/>
      <c r="T160" s="247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8" t="s">
        <v>159</v>
      </c>
      <c r="AU160" s="248" t="s">
        <v>89</v>
      </c>
      <c r="AV160" s="13" t="s">
        <v>89</v>
      </c>
      <c r="AW160" s="13" t="s">
        <v>35</v>
      </c>
      <c r="AX160" s="13" t="s">
        <v>79</v>
      </c>
      <c r="AY160" s="248" t="s">
        <v>148</v>
      </c>
    </row>
    <row r="161" s="13" customFormat="1">
      <c r="A161" s="13"/>
      <c r="B161" s="237"/>
      <c r="C161" s="238"/>
      <c r="D161" s="239" t="s">
        <v>159</v>
      </c>
      <c r="E161" s="240" t="s">
        <v>1</v>
      </c>
      <c r="F161" s="241" t="s">
        <v>193</v>
      </c>
      <c r="G161" s="238"/>
      <c r="H161" s="242">
        <v>136.80000000000001</v>
      </c>
      <c r="I161" s="243"/>
      <c r="J161" s="238"/>
      <c r="K161" s="238"/>
      <c r="L161" s="244"/>
      <c r="M161" s="245"/>
      <c r="N161" s="246"/>
      <c r="O161" s="246"/>
      <c r="P161" s="246"/>
      <c r="Q161" s="246"/>
      <c r="R161" s="246"/>
      <c r="S161" s="246"/>
      <c r="T161" s="247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8" t="s">
        <v>159</v>
      </c>
      <c r="AU161" s="248" t="s">
        <v>89</v>
      </c>
      <c r="AV161" s="13" t="s">
        <v>89</v>
      </c>
      <c r="AW161" s="13" t="s">
        <v>35</v>
      </c>
      <c r="AX161" s="13" t="s">
        <v>79</v>
      </c>
      <c r="AY161" s="248" t="s">
        <v>148</v>
      </c>
    </row>
    <row r="162" s="13" customFormat="1">
      <c r="A162" s="13"/>
      <c r="B162" s="237"/>
      <c r="C162" s="238"/>
      <c r="D162" s="239" t="s">
        <v>159</v>
      </c>
      <c r="E162" s="240" t="s">
        <v>1</v>
      </c>
      <c r="F162" s="241" t="s">
        <v>180</v>
      </c>
      <c r="G162" s="238"/>
      <c r="H162" s="242">
        <v>61.200000000000003</v>
      </c>
      <c r="I162" s="243"/>
      <c r="J162" s="238"/>
      <c r="K162" s="238"/>
      <c r="L162" s="244"/>
      <c r="M162" s="245"/>
      <c r="N162" s="246"/>
      <c r="O162" s="246"/>
      <c r="P162" s="246"/>
      <c r="Q162" s="246"/>
      <c r="R162" s="246"/>
      <c r="S162" s="246"/>
      <c r="T162" s="247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8" t="s">
        <v>159</v>
      </c>
      <c r="AU162" s="248" t="s">
        <v>89</v>
      </c>
      <c r="AV162" s="13" t="s">
        <v>89</v>
      </c>
      <c r="AW162" s="13" t="s">
        <v>35</v>
      </c>
      <c r="AX162" s="13" t="s">
        <v>79</v>
      </c>
      <c r="AY162" s="248" t="s">
        <v>148</v>
      </c>
    </row>
    <row r="163" s="13" customFormat="1">
      <c r="A163" s="13"/>
      <c r="B163" s="237"/>
      <c r="C163" s="238"/>
      <c r="D163" s="239" t="s">
        <v>159</v>
      </c>
      <c r="E163" s="240" t="s">
        <v>1</v>
      </c>
      <c r="F163" s="241" t="s">
        <v>181</v>
      </c>
      <c r="G163" s="238"/>
      <c r="H163" s="242">
        <v>17.050000000000001</v>
      </c>
      <c r="I163" s="243"/>
      <c r="J163" s="238"/>
      <c r="K163" s="238"/>
      <c r="L163" s="244"/>
      <c r="M163" s="245"/>
      <c r="N163" s="246"/>
      <c r="O163" s="246"/>
      <c r="P163" s="246"/>
      <c r="Q163" s="246"/>
      <c r="R163" s="246"/>
      <c r="S163" s="246"/>
      <c r="T163" s="247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8" t="s">
        <v>159</v>
      </c>
      <c r="AU163" s="248" t="s">
        <v>89</v>
      </c>
      <c r="AV163" s="13" t="s">
        <v>89</v>
      </c>
      <c r="AW163" s="13" t="s">
        <v>35</v>
      </c>
      <c r="AX163" s="13" t="s">
        <v>79</v>
      </c>
      <c r="AY163" s="248" t="s">
        <v>148</v>
      </c>
    </row>
    <row r="164" s="13" customFormat="1">
      <c r="A164" s="13"/>
      <c r="B164" s="237"/>
      <c r="C164" s="238"/>
      <c r="D164" s="239" t="s">
        <v>159</v>
      </c>
      <c r="E164" s="240" t="s">
        <v>1</v>
      </c>
      <c r="F164" s="241" t="s">
        <v>182</v>
      </c>
      <c r="G164" s="238"/>
      <c r="H164" s="242">
        <v>84</v>
      </c>
      <c r="I164" s="243"/>
      <c r="J164" s="238"/>
      <c r="K164" s="238"/>
      <c r="L164" s="244"/>
      <c r="M164" s="245"/>
      <c r="N164" s="246"/>
      <c r="O164" s="246"/>
      <c r="P164" s="246"/>
      <c r="Q164" s="246"/>
      <c r="R164" s="246"/>
      <c r="S164" s="246"/>
      <c r="T164" s="247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8" t="s">
        <v>159</v>
      </c>
      <c r="AU164" s="248" t="s">
        <v>89</v>
      </c>
      <c r="AV164" s="13" t="s">
        <v>89</v>
      </c>
      <c r="AW164" s="13" t="s">
        <v>35</v>
      </c>
      <c r="AX164" s="13" t="s">
        <v>79</v>
      </c>
      <c r="AY164" s="248" t="s">
        <v>148</v>
      </c>
    </row>
    <row r="165" s="14" customFormat="1">
      <c r="A165" s="14"/>
      <c r="B165" s="249"/>
      <c r="C165" s="250"/>
      <c r="D165" s="239" t="s">
        <v>159</v>
      </c>
      <c r="E165" s="251" t="s">
        <v>108</v>
      </c>
      <c r="F165" s="252" t="s">
        <v>163</v>
      </c>
      <c r="G165" s="250"/>
      <c r="H165" s="253">
        <v>909.28999999999996</v>
      </c>
      <c r="I165" s="254"/>
      <c r="J165" s="250"/>
      <c r="K165" s="250"/>
      <c r="L165" s="255"/>
      <c r="M165" s="256"/>
      <c r="N165" s="257"/>
      <c r="O165" s="257"/>
      <c r="P165" s="257"/>
      <c r="Q165" s="257"/>
      <c r="R165" s="257"/>
      <c r="S165" s="257"/>
      <c r="T165" s="258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9" t="s">
        <v>159</v>
      </c>
      <c r="AU165" s="259" t="s">
        <v>89</v>
      </c>
      <c r="AV165" s="14" t="s">
        <v>155</v>
      </c>
      <c r="AW165" s="14" t="s">
        <v>35</v>
      </c>
      <c r="AX165" s="14" t="s">
        <v>87</v>
      </c>
      <c r="AY165" s="259" t="s">
        <v>148</v>
      </c>
    </row>
    <row r="166" s="2" customFormat="1" ht="55.5" customHeight="1">
      <c r="A166" s="38"/>
      <c r="B166" s="39"/>
      <c r="C166" s="219" t="s">
        <v>194</v>
      </c>
      <c r="D166" s="219" t="s">
        <v>150</v>
      </c>
      <c r="E166" s="220" t="s">
        <v>195</v>
      </c>
      <c r="F166" s="221" t="s">
        <v>196</v>
      </c>
      <c r="G166" s="222" t="s">
        <v>153</v>
      </c>
      <c r="H166" s="223">
        <v>1078.0940000000001</v>
      </c>
      <c r="I166" s="224"/>
      <c r="J166" s="225">
        <f>ROUND(I166*H166,2)</f>
        <v>0</v>
      </c>
      <c r="K166" s="221" t="s">
        <v>154</v>
      </c>
      <c r="L166" s="44"/>
      <c r="M166" s="226" t="s">
        <v>1</v>
      </c>
      <c r="N166" s="227" t="s">
        <v>44</v>
      </c>
      <c r="O166" s="91"/>
      <c r="P166" s="228">
        <f>O166*H166</f>
        <v>0</v>
      </c>
      <c r="Q166" s="228">
        <v>0</v>
      </c>
      <c r="R166" s="228">
        <f>Q166*H166</f>
        <v>0</v>
      </c>
      <c r="S166" s="228">
        <v>0.22</v>
      </c>
      <c r="T166" s="229">
        <f>S166*H166</f>
        <v>237.18068000000002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0" t="s">
        <v>155</v>
      </c>
      <c r="AT166" s="230" t="s">
        <v>150</v>
      </c>
      <c r="AU166" s="230" t="s">
        <v>89</v>
      </c>
      <c r="AY166" s="17" t="s">
        <v>148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7" t="s">
        <v>87</v>
      </c>
      <c r="BK166" s="231">
        <f>ROUND(I166*H166,2)</f>
        <v>0</v>
      </c>
      <c r="BL166" s="17" t="s">
        <v>155</v>
      </c>
      <c r="BM166" s="230" t="s">
        <v>197</v>
      </c>
    </row>
    <row r="167" s="2" customFormat="1">
      <c r="A167" s="38"/>
      <c r="B167" s="39"/>
      <c r="C167" s="40"/>
      <c r="D167" s="232" t="s">
        <v>157</v>
      </c>
      <c r="E167" s="40"/>
      <c r="F167" s="233" t="s">
        <v>198</v>
      </c>
      <c r="G167" s="40"/>
      <c r="H167" s="40"/>
      <c r="I167" s="234"/>
      <c r="J167" s="40"/>
      <c r="K167" s="40"/>
      <c r="L167" s="44"/>
      <c r="M167" s="235"/>
      <c r="N167" s="236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157</v>
      </c>
      <c r="AU167" s="17" t="s">
        <v>89</v>
      </c>
    </row>
    <row r="168" s="13" customFormat="1">
      <c r="A168" s="13"/>
      <c r="B168" s="237"/>
      <c r="C168" s="238"/>
      <c r="D168" s="239" t="s">
        <v>159</v>
      </c>
      <c r="E168" s="240" t="s">
        <v>1</v>
      </c>
      <c r="F168" s="241" t="s">
        <v>199</v>
      </c>
      <c r="G168" s="238"/>
      <c r="H168" s="242">
        <v>455.87200000000001</v>
      </c>
      <c r="I168" s="243"/>
      <c r="J168" s="238"/>
      <c r="K168" s="238"/>
      <c r="L168" s="244"/>
      <c r="M168" s="245"/>
      <c r="N168" s="246"/>
      <c r="O168" s="246"/>
      <c r="P168" s="246"/>
      <c r="Q168" s="246"/>
      <c r="R168" s="246"/>
      <c r="S168" s="246"/>
      <c r="T168" s="247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8" t="s">
        <v>159</v>
      </c>
      <c r="AU168" s="248" t="s">
        <v>89</v>
      </c>
      <c r="AV168" s="13" t="s">
        <v>89</v>
      </c>
      <c r="AW168" s="13" t="s">
        <v>35</v>
      </c>
      <c r="AX168" s="13" t="s">
        <v>79</v>
      </c>
      <c r="AY168" s="248" t="s">
        <v>148</v>
      </c>
    </row>
    <row r="169" s="13" customFormat="1">
      <c r="A169" s="13"/>
      <c r="B169" s="237"/>
      <c r="C169" s="238"/>
      <c r="D169" s="239" t="s">
        <v>159</v>
      </c>
      <c r="E169" s="240" t="s">
        <v>1</v>
      </c>
      <c r="F169" s="241" t="s">
        <v>200</v>
      </c>
      <c r="G169" s="238"/>
      <c r="H169" s="242">
        <v>148.22999999999999</v>
      </c>
      <c r="I169" s="243"/>
      <c r="J169" s="238"/>
      <c r="K169" s="238"/>
      <c r="L169" s="244"/>
      <c r="M169" s="245"/>
      <c r="N169" s="246"/>
      <c r="O169" s="246"/>
      <c r="P169" s="246"/>
      <c r="Q169" s="246"/>
      <c r="R169" s="246"/>
      <c r="S169" s="246"/>
      <c r="T169" s="247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8" t="s">
        <v>159</v>
      </c>
      <c r="AU169" s="248" t="s">
        <v>89</v>
      </c>
      <c r="AV169" s="13" t="s">
        <v>89</v>
      </c>
      <c r="AW169" s="13" t="s">
        <v>35</v>
      </c>
      <c r="AX169" s="13" t="s">
        <v>79</v>
      </c>
      <c r="AY169" s="248" t="s">
        <v>148</v>
      </c>
    </row>
    <row r="170" s="13" customFormat="1">
      <c r="A170" s="13"/>
      <c r="B170" s="237"/>
      <c r="C170" s="238"/>
      <c r="D170" s="239" t="s">
        <v>159</v>
      </c>
      <c r="E170" s="240" t="s">
        <v>1</v>
      </c>
      <c r="F170" s="241" t="s">
        <v>201</v>
      </c>
      <c r="G170" s="238"/>
      <c r="H170" s="242">
        <v>156.762</v>
      </c>
      <c r="I170" s="243"/>
      <c r="J170" s="238"/>
      <c r="K170" s="238"/>
      <c r="L170" s="244"/>
      <c r="M170" s="245"/>
      <c r="N170" s="246"/>
      <c r="O170" s="246"/>
      <c r="P170" s="246"/>
      <c r="Q170" s="246"/>
      <c r="R170" s="246"/>
      <c r="S170" s="246"/>
      <c r="T170" s="247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8" t="s">
        <v>159</v>
      </c>
      <c r="AU170" s="248" t="s">
        <v>89</v>
      </c>
      <c r="AV170" s="13" t="s">
        <v>89</v>
      </c>
      <c r="AW170" s="13" t="s">
        <v>35</v>
      </c>
      <c r="AX170" s="13" t="s">
        <v>79</v>
      </c>
      <c r="AY170" s="248" t="s">
        <v>148</v>
      </c>
    </row>
    <row r="171" s="13" customFormat="1">
      <c r="A171" s="13"/>
      <c r="B171" s="237"/>
      <c r="C171" s="238"/>
      <c r="D171" s="239" t="s">
        <v>159</v>
      </c>
      <c r="E171" s="240" t="s">
        <v>1</v>
      </c>
      <c r="F171" s="241" t="s">
        <v>202</v>
      </c>
      <c r="G171" s="238"/>
      <c r="H171" s="242">
        <v>120.15000000000001</v>
      </c>
      <c r="I171" s="243"/>
      <c r="J171" s="238"/>
      <c r="K171" s="238"/>
      <c r="L171" s="244"/>
      <c r="M171" s="245"/>
      <c r="N171" s="246"/>
      <c r="O171" s="246"/>
      <c r="P171" s="246"/>
      <c r="Q171" s="246"/>
      <c r="R171" s="246"/>
      <c r="S171" s="246"/>
      <c r="T171" s="247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8" t="s">
        <v>159</v>
      </c>
      <c r="AU171" s="248" t="s">
        <v>89</v>
      </c>
      <c r="AV171" s="13" t="s">
        <v>89</v>
      </c>
      <c r="AW171" s="13" t="s">
        <v>35</v>
      </c>
      <c r="AX171" s="13" t="s">
        <v>79</v>
      </c>
      <c r="AY171" s="248" t="s">
        <v>148</v>
      </c>
    </row>
    <row r="172" s="13" customFormat="1">
      <c r="A172" s="13"/>
      <c r="B172" s="237"/>
      <c r="C172" s="238"/>
      <c r="D172" s="239" t="s">
        <v>159</v>
      </c>
      <c r="E172" s="240" t="s">
        <v>1</v>
      </c>
      <c r="F172" s="241" t="s">
        <v>203</v>
      </c>
      <c r="G172" s="238"/>
      <c r="H172" s="242">
        <v>91.799999999999997</v>
      </c>
      <c r="I172" s="243"/>
      <c r="J172" s="238"/>
      <c r="K172" s="238"/>
      <c r="L172" s="244"/>
      <c r="M172" s="245"/>
      <c r="N172" s="246"/>
      <c r="O172" s="246"/>
      <c r="P172" s="246"/>
      <c r="Q172" s="246"/>
      <c r="R172" s="246"/>
      <c r="S172" s="246"/>
      <c r="T172" s="247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8" t="s">
        <v>159</v>
      </c>
      <c r="AU172" s="248" t="s">
        <v>89</v>
      </c>
      <c r="AV172" s="13" t="s">
        <v>89</v>
      </c>
      <c r="AW172" s="13" t="s">
        <v>35</v>
      </c>
      <c r="AX172" s="13" t="s">
        <v>79</v>
      </c>
      <c r="AY172" s="248" t="s">
        <v>148</v>
      </c>
    </row>
    <row r="173" s="13" customFormat="1">
      <c r="A173" s="13"/>
      <c r="B173" s="237"/>
      <c r="C173" s="238"/>
      <c r="D173" s="239" t="s">
        <v>159</v>
      </c>
      <c r="E173" s="240" t="s">
        <v>1</v>
      </c>
      <c r="F173" s="241" t="s">
        <v>204</v>
      </c>
      <c r="G173" s="238"/>
      <c r="H173" s="242">
        <v>21.280000000000001</v>
      </c>
      <c r="I173" s="243"/>
      <c r="J173" s="238"/>
      <c r="K173" s="238"/>
      <c r="L173" s="244"/>
      <c r="M173" s="245"/>
      <c r="N173" s="246"/>
      <c r="O173" s="246"/>
      <c r="P173" s="246"/>
      <c r="Q173" s="246"/>
      <c r="R173" s="246"/>
      <c r="S173" s="246"/>
      <c r="T173" s="247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8" t="s">
        <v>159</v>
      </c>
      <c r="AU173" s="248" t="s">
        <v>89</v>
      </c>
      <c r="AV173" s="13" t="s">
        <v>89</v>
      </c>
      <c r="AW173" s="13" t="s">
        <v>35</v>
      </c>
      <c r="AX173" s="13" t="s">
        <v>79</v>
      </c>
      <c r="AY173" s="248" t="s">
        <v>148</v>
      </c>
    </row>
    <row r="174" s="13" customFormat="1">
      <c r="A174" s="13"/>
      <c r="B174" s="237"/>
      <c r="C174" s="238"/>
      <c r="D174" s="239" t="s">
        <v>159</v>
      </c>
      <c r="E174" s="240" t="s">
        <v>1</v>
      </c>
      <c r="F174" s="241" t="s">
        <v>182</v>
      </c>
      <c r="G174" s="238"/>
      <c r="H174" s="242">
        <v>84</v>
      </c>
      <c r="I174" s="243"/>
      <c r="J174" s="238"/>
      <c r="K174" s="238"/>
      <c r="L174" s="244"/>
      <c r="M174" s="245"/>
      <c r="N174" s="246"/>
      <c r="O174" s="246"/>
      <c r="P174" s="246"/>
      <c r="Q174" s="246"/>
      <c r="R174" s="246"/>
      <c r="S174" s="246"/>
      <c r="T174" s="247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8" t="s">
        <v>159</v>
      </c>
      <c r="AU174" s="248" t="s">
        <v>89</v>
      </c>
      <c r="AV174" s="13" t="s">
        <v>89</v>
      </c>
      <c r="AW174" s="13" t="s">
        <v>35</v>
      </c>
      <c r="AX174" s="13" t="s">
        <v>79</v>
      </c>
      <c r="AY174" s="248" t="s">
        <v>148</v>
      </c>
    </row>
    <row r="175" s="14" customFormat="1">
      <c r="A175" s="14"/>
      <c r="B175" s="249"/>
      <c r="C175" s="250"/>
      <c r="D175" s="239" t="s">
        <v>159</v>
      </c>
      <c r="E175" s="251" t="s">
        <v>96</v>
      </c>
      <c r="F175" s="252" t="s">
        <v>163</v>
      </c>
      <c r="G175" s="250"/>
      <c r="H175" s="253">
        <v>1078.0940000000001</v>
      </c>
      <c r="I175" s="254"/>
      <c r="J175" s="250"/>
      <c r="K175" s="250"/>
      <c r="L175" s="255"/>
      <c r="M175" s="256"/>
      <c r="N175" s="257"/>
      <c r="O175" s="257"/>
      <c r="P175" s="257"/>
      <c r="Q175" s="257"/>
      <c r="R175" s="257"/>
      <c r="S175" s="257"/>
      <c r="T175" s="258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9" t="s">
        <v>159</v>
      </c>
      <c r="AU175" s="259" t="s">
        <v>89</v>
      </c>
      <c r="AV175" s="14" t="s">
        <v>155</v>
      </c>
      <c r="AW175" s="14" t="s">
        <v>35</v>
      </c>
      <c r="AX175" s="14" t="s">
        <v>87</v>
      </c>
      <c r="AY175" s="259" t="s">
        <v>148</v>
      </c>
    </row>
    <row r="176" s="2" customFormat="1" ht="24.15" customHeight="1">
      <c r="A176" s="38"/>
      <c r="B176" s="39"/>
      <c r="C176" s="219" t="s">
        <v>205</v>
      </c>
      <c r="D176" s="219" t="s">
        <v>150</v>
      </c>
      <c r="E176" s="220" t="s">
        <v>206</v>
      </c>
      <c r="F176" s="221" t="s">
        <v>207</v>
      </c>
      <c r="G176" s="222" t="s">
        <v>208</v>
      </c>
      <c r="H176" s="223">
        <v>1550</v>
      </c>
      <c r="I176" s="224"/>
      <c r="J176" s="225">
        <f>ROUND(I176*H176,2)</f>
        <v>0</v>
      </c>
      <c r="K176" s="221" t="s">
        <v>154</v>
      </c>
      <c r="L176" s="44"/>
      <c r="M176" s="226" t="s">
        <v>1</v>
      </c>
      <c r="N176" s="227" t="s">
        <v>44</v>
      </c>
      <c r="O176" s="91"/>
      <c r="P176" s="228">
        <f>O176*H176</f>
        <v>0</v>
      </c>
      <c r="Q176" s="228">
        <v>3.0000000000000001E-05</v>
      </c>
      <c r="R176" s="228">
        <f>Q176*H176</f>
        <v>0.0465</v>
      </c>
      <c r="S176" s="228">
        <v>0</v>
      </c>
      <c r="T176" s="229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0" t="s">
        <v>155</v>
      </c>
      <c r="AT176" s="230" t="s">
        <v>150</v>
      </c>
      <c r="AU176" s="230" t="s">
        <v>89</v>
      </c>
      <c r="AY176" s="17" t="s">
        <v>148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7" t="s">
        <v>87</v>
      </c>
      <c r="BK176" s="231">
        <f>ROUND(I176*H176,2)</f>
        <v>0</v>
      </c>
      <c r="BL176" s="17" t="s">
        <v>155</v>
      </c>
      <c r="BM176" s="230" t="s">
        <v>209</v>
      </c>
    </row>
    <row r="177" s="2" customFormat="1">
      <c r="A177" s="38"/>
      <c r="B177" s="39"/>
      <c r="C177" s="40"/>
      <c r="D177" s="232" t="s">
        <v>157</v>
      </c>
      <c r="E177" s="40"/>
      <c r="F177" s="233" t="s">
        <v>210</v>
      </c>
      <c r="G177" s="40"/>
      <c r="H177" s="40"/>
      <c r="I177" s="234"/>
      <c r="J177" s="40"/>
      <c r="K177" s="40"/>
      <c r="L177" s="44"/>
      <c r="M177" s="235"/>
      <c r="N177" s="236"/>
      <c r="O177" s="91"/>
      <c r="P177" s="91"/>
      <c r="Q177" s="91"/>
      <c r="R177" s="91"/>
      <c r="S177" s="91"/>
      <c r="T177" s="92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157</v>
      </c>
      <c r="AU177" s="17" t="s">
        <v>89</v>
      </c>
    </row>
    <row r="178" s="13" customFormat="1">
      <c r="A178" s="13"/>
      <c r="B178" s="237"/>
      <c r="C178" s="238"/>
      <c r="D178" s="239" t="s">
        <v>159</v>
      </c>
      <c r="E178" s="240" t="s">
        <v>1</v>
      </c>
      <c r="F178" s="241" t="s">
        <v>211</v>
      </c>
      <c r="G178" s="238"/>
      <c r="H178" s="242">
        <v>650</v>
      </c>
      <c r="I178" s="243"/>
      <c r="J178" s="238"/>
      <c r="K178" s="238"/>
      <c r="L178" s="244"/>
      <c r="M178" s="245"/>
      <c r="N178" s="246"/>
      <c r="O178" s="246"/>
      <c r="P178" s="246"/>
      <c r="Q178" s="246"/>
      <c r="R178" s="246"/>
      <c r="S178" s="246"/>
      <c r="T178" s="247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8" t="s">
        <v>159</v>
      </c>
      <c r="AU178" s="248" t="s">
        <v>89</v>
      </c>
      <c r="AV178" s="13" t="s">
        <v>89</v>
      </c>
      <c r="AW178" s="13" t="s">
        <v>35</v>
      </c>
      <c r="AX178" s="13" t="s">
        <v>79</v>
      </c>
      <c r="AY178" s="248" t="s">
        <v>148</v>
      </c>
    </row>
    <row r="179" s="13" customFormat="1">
      <c r="A179" s="13"/>
      <c r="B179" s="237"/>
      <c r="C179" s="238"/>
      <c r="D179" s="239" t="s">
        <v>159</v>
      </c>
      <c r="E179" s="240" t="s">
        <v>1</v>
      </c>
      <c r="F179" s="241" t="s">
        <v>212</v>
      </c>
      <c r="G179" s="238"/>
      <c r="H179" s="242">
        <v>200</v>
      </c>
      <c r="I179" s="243"/>
      <c r="J179" s="238"/>
      <c r="K179" s="238"/>
      <c r="L179" s="244"/>
      <c r="M179" s="245"/>
      <c r="N179" s="246"/>
      <c r="O179" s="246"/>
      <c r="P179" s="246"/>
      <c r="Q179" s="246"/>
      <c r="R179" s="246"/>
      <c r="S179" s="246"/>
      <c r="T179" s="247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8" t="s">
        <v>159</v>
      </c>
      <c r="AU179" s="248" t="s">
        <v>89</v>
      </c>
      <c r="AV179" s="13" t="s">
        <v>89</v>
      </c>
      <c r="AW179" s="13" t="s">
        <v>35</v>
      </c>
      <c r="AX179" s="13" t="s">
        <v>79</v>
      </c>
      <c r="AY179" s="248" t="s">
        <v>148</v>
      </c>
    </row>
    <row r="180" s="13" customFormat="1">
      <c r="A180" s="13"/>
      <c r="B180" s="237"/>
      <c r="C180" s="238"/>
      <c r="D180" s="239" t="s">
        <v>159</v>
      </c>
      <c r="E180" s="240" t="s">
        <v>1</v>
      </c>
      <c r="F180" s="241" t="s">
        <v>213</v>
      </c>
      <c r="G180" s="238"/>
      <c r="H180" s="242">
        <v>150</v>
      </c>
      <c r="I180" s="243"/>
      <c r="J180" s="238"/>
      <c r="K180" s="238"/>
      <c r="L180" s="244"/>
      <c r="M180" s="245"/>
      <c r="N180" s="246"/>
      <c r="O180" s="246"/>
      <c r="P180" s="246"/>
      <c r="Q180" s="246"/>
      <c r="R180" s="246"/>
      <c r="S180" s="246"/>
      <c r="T180" s="247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8" t="s">
        <v>159</v>
      </c>
      <c r="AU180" s="248" t="s">
        <v>89</v>
      </c>
      <c r="AV180" s="13" t="s">
        <v>89</v>
      </c>
      <c r="AW180" s="13" t="s">
        <v>35</v>
      </c>
      <c r="AX180" s="13" t="s">
        <v>79</v>
      </c>
      <c r="AY180" s="248" t="s">
        <v>148</v>
      </c>
    </row>
    <row r="181" s="13" customFormat="1">
      <c r="A181" s="13"/>
      <c r="B181" s="237"/>
      <c r="C181" s="238"/>
      <c r="D181" s="239" t="s">
        <v>159</v>
      </c>
      <c r="E181" s="240" t="s">
        <v>1</v>
      </c>
      <c r="F181" s="241" t="s">
        <v>214</v>
      </c>
      <c r="G181" s="238"/>
      <c r="H181" s="242">
        <v>200</v>
      </c>
      <c r="I181" s="243"/>
      <c r="J181" s="238"/>
      <c r="K181" s="238"/>
      <c r="L181" s="244"/>
      <c r="M181" s="245"/>
      <c r="N181" s="246"/>
      <c r="O181" s="246"/>
      <c r="P181" s="246"/>
      <c r="Q181" s="246"/>
      <c r="R181" s="246"/>
      <c r="S181" s="246"/>
      <c r="T181" s="247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8" t="s">
        <v>159</v>
      </c>
      <c r="AU181" s="248" t="s">
        <v>89</v>
      </c>
      <c r="AV181" s="13" t="s">
        <v>89</v>
      </c>
      <c r="AW181" s="13" t="s">
        <v>35</v>
      </c>
      <c r="AX181" s="13" t="s">
        <v>79</v>
      </c>
      <c r="AY181" s="248" t="s">
        <v>148</v>
      </c>
    </row>
    <row r="182" s="13" customFormat="1">
      <c r="A182" s="13"/>
      <c r="B182" s="237"/>
      <c r="C182" s="238"/>
      <c r="D182" s="239" t="s">
        <v>159</v>
      </c>
      <c r="E182" s="240" t="s">
        <v>1</v>
      </c>
      <c r="F182" s="241" t="s">
        <v>215</v>
      </c>
      <c r="G182" s="238"/>
      <c r="H182" s="242">
        <v>230</v>
      </c>
      <c r="I182" s="243"/>
      <c r="J182" s="238"/>
      <c r="K182" s="238"/>
      <c r="L182" s="244"/>
      <c r="M182" s="245"/>
      <c r="N182" s="246"/>
      <c r="O182" s="246"/>
      <c r="P182" s="246"/>
      <c r="Q182" s="246"/>
      <c r="R182" s="246"/>
      <c r="S182" s="246"/>
      <c r="T182" s="247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8" t="s">
        <v>159</v>
      </c>
      <c r="AU182" s="248" t="s">
        <v>89</v>
      </c>
      <c r="AV182" s="13" t="s">
        <v>89</v>
      </c>
      <c r="AW182" s="13" t="s">
        <v>35</v>
      </c>
      <c r="AX182" s="13" t="s">
        <v>79</v>
      </c>
      <c r="AY182" s="248" t="s">
        <v>148</v>
      </c>
    </row>
    <row r="183" s="13" customFormat="1">
      <c r="A183" s="13"/>
      <c r="B183" s="237"/>
      <c r="C183" s="238"/>
      <c r="D183" s="239" t="s">
        <v>159</v>
      </c>
      <c r="E183" s="240" t="s">
        <v>1</v>
      </c>
      <c r="F183" s="241" t="s">
        <v>216</v>
      </c>
      <c r="G183" s="238"/>
      <c r="H183" s="242">
        <v>120</v>
      </c>
      <c r="I183" s="243"/>
      <c r="J183" s="238"/>
      <c r="K183" s="238"/>
      <c r="L183" s="244"/>
      <c r="M183" s="245"/>
      <c r="N183" s="246"/>
      <c r="O183" s="246"/>
      <c r="P183" s="246"/>
      <c r="Q183" s="246"/>
      <c r="R183" s="246"/>
      <c r="S183" s="246"/>
      <c r="T183" s="247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8" t="s">
        <v>159</v>
      </c>
      <c r="AU183" s="248" t="s">
        <v>89</v>
      </c>
      <c r="AV183" s="13" t="s">
        <v>89</v>
      </c>
      <c r="AW183" s="13" t="s">
        <v>35</v>
      </c>
      <c r="AX183" s="13" t="s">
        <v>79</v>
      </c>
      <c r="AY183" s="248" t="s">
        <v>148</v>
      </c>
    </row>
    <row r="184" s="14" customFormat="1">
      <c r="A184" s="14"/>
      <c r="B184" s="249"/>
      <c r="C184" s="250"/>
      <c r="D184" s="239" t="s">
        <v>159</v>
      </c>
      <c r="E184" s="251" t="s">
        <v>1</v>
      </c>
      <c r="F184" s="252" t="s">
        <v>163</v>
      </c>
      <c r="G184" s="250"/>
      <c r="H184" s="253">
        <v>1550</v>
      </c>
      <c r="I184" s="254"/>
      <c r="J184" s="250"/>
      <c r="K184" s="250"/>
      <c r="L184" s="255"/>
      <c r="M184" s="256"/>
      <c r="N184" s="257"/>
      <c r="O184" s="257"/>
      <c r="P184" s="257"/>
      <c r="Q184" s="257"/>
      <c r="R184" s="257"/>
      <c r="S184" s="257"/>
      <c r="T184" s="258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9" t="s">
        <v>159</v>
      </c>
      <c r="AU184" s="259" t="s">
        <v>89</v>
      </c>
      <c r="AV184" s="14" t="s">
        <v>155</v>
      </c>
      <c r="AW184" s="14" t="s">
        <v>35</v>
      </c>
      <c r="AX184" s="14" t="s">
        <v>87</v>
      </c>
      <c r="AY184" s="259" t="s">
        <v>148</v>
      </c>
    </row>
    <row r="185" s="2" customFormat="1" ht="37.8" customHeight="1">
      <c r="A185" s="38"/>
      <c r="B185" s="39"/>
      <c r="C185" s="219" t="s">
        <v>217</v>
      </c>
      <c r="D185" s="219" t="s">
        <v>150</v>
      </c>
      <c r="E185" s="220" t="s">
        <v>218</v>
      </c>
      <c r="F185" s="221" t="s">
        <v>219</v>
      </c>
      <c r="G185" s="222" t="s">
        <v>220</v>
      </c>
      <c r="H185" s="223">
        <v>130</v>
      </c>
      <c r="I185" s="224"/>
      <c r="J185" s="225">
        <f>ROUND(I185*H185,2)</f>
        <v>0</v>
      </c>
      <c r="K185" s="221" t="s">
        <v>154</v>
      </c>
      <c r="L185" s="44"/>
      <c r="M185" s="226" t="s">
        <v>1</v>
      </c>
      <c r="N185" s="227" t="s">
        <v>44</v>
      </c>
      <c r="O185" s="91"/>
      <c r="P185" s="228">
        <f>O185*H185</f>
        <v>0</v>
      </c>
      <c r="Q185" s="228">
        <v>0</v>
      </c>
      <c r="R185" s="228">
        <f>Q185*H185</f>
        <v>0</v>
      </c>
      <c r="S185" s="228">
        <v>0</v>
      </c>
      <c r="T185" s="229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0" t="s">
        <v>155</v>
      </c>
      <c r="AT185" s="230" t="s">
        <v>150</v>
      </c>
      <c r="AU185" s="230" t="s">
        <v>89</v>
      </c>
      <c r="AY185" s="17" t="s">
        <v>148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7" t="s">
        <v>87</v>
      </c>
      <c r="BK185" s="231">
        <f>ROUND(I185*H185,2)</f>
        <v>0</v>
      </c>
      <c r="BL185" s="17" t="s">
        <v>155</v>
      </c>
      <c r="BM185" s="230" t="s">
        <v>221</v>
      </c>
    </row>
    <row r="186" s="2" customFormat="1">
      <c r="A186" s="38"/>
      <c r="B186" s="39"/>
      <c r="C186" s="40"/>
      <c r="D186" s="232" t="s">
        <v>157</v>
      </c>
      <c r="E186" s="40"/>
      <c r="F186" s="233" t="s">
        <v>222</v>
      </c>
      <c r="G186" s="40"/>
      <c r="H186" s="40"/>
      <c r="I186" s="234"/>
      <c r="J186" s="40"/>
      <c r="K186" s="40"/>
      <c r="L186" s="44"/>
      <c r="M186" s="235"/>
      <c r="N186" s="236"/>
      <c r="O186" s="91"/>
      <c r="P186" s="91"/>
      <c r="Q186" s="91"/>
      <c r="R186" s="91"/>
      <c r="S186" s="91"/>
      <c r="T186" s="92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157</v>
      </c>
      <c r="AU186" s="17" t="s">
        <v>89</v>
      </c>
    </row>
    <row r="187" s="13" customFormat="1">
      <c r="A187" s="13"/>
      <c r="B187" s="237"/>
      <c r="C187" s="238"/>
      <c r="D187" s="239" t="s">
        <v>159</v>
      </c>
      <c r="E187" s="240" t="s">
        <v>1</v>
      </c>
      <c r="F187" s="241" t="s">
        <v>223</v>
      </c>
      <c r="G187" s="238"/>
      <c r="H187" s="242">
        <v>35</v>
      </c>
      <c r="I187" s="243"/>
      <c r="J187" s="238"/>
      <c r="K187" s="238"/>
      <c r="L187" s="244"/>
      <c r="M187" s="245"/>
      <c r="N187" s="246"/>
      <c r="O187" s="246"/>
      <c r="P187" s="246"/>
      <c r="Q187" s="246"/>
      <c r="R187" s="246"/>
      <c r="S187" s="246"/>
      <c r="T187" s="247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8" t="s">
        <v>159</v>
      </c>
      <c r="AU187" s="248" t="s">
        <v>89</v>
      </c>
      <c r="AV187" s="13" t="s">
        <v>89</v>
      </c>
      <c r="AW187" s="13" t="s">
        <v>35</v>
      </c>
      <c r="AX187" s="13" t="s">
        <v>79</v>
      </c>
      <c r="AY187" s="248" t="s">
        <v>148</v>
      </c>
    </row>
    <row r="188" s="13" customFormat="1">
      <c r="A188" s="13"/>
      <c r="B188" s="237"/>
      <c r="C188" s="238"/>
      <c r="D188" s="239" t="s">
        <v>159</v>
      </c>
      <c r="E188" s="240" t="s">
        <v>1</v>
      </c>
      <c r="F188" s="241" t="s">
        <v>224</v>
      </c>
      <c r="G188" s="238"/>
      <c r="H188" s="242">
        <v>20</v>
      </c>
      <c r="I188" s="243"/>
      <c r="J188" s="238"/>
      <c r="K188" s="238"/>
      <c r="L188" s="244"/>
      <c r="M188" s="245"/>
      <c r="N188" s="246"/>
      <c r="O188" s="246"/>
      <c r="P188" s="246"/>
      <c r="Q188" s="246"/>
      <c r="R188" s="246"/>
      <c r="S188" s="246"/>
      <c r="T188" s="247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8" t="s">
        <v>159</v>
      </c>
      <c r="AU188" s="248" t="s">
        <v>89</v>
      </c>
      <c r="AV188" s="13" t="s">
        <v>89</v>
      </c>
      <c r="AW188" s="13" t="s">
        <v>35</v>
      </c>
      <c r="AX188" s="13" t="s">
        <v>79</v>
      </c>
      <c r="AY188" s="248" t="s">
        <v>148</v>
      </c>
    </row>
    <row r="189" s="13" customFormat="1">
      <c r="A189" s="13"/>
      <c r="B189" s="237"/>
      <c r="C189" s="238"/>
      <c r="D189" s="239" t="s">
        <v>159</v>
      </c>
      <c r="E189" s="240" t="s">
        <v>1</v>
      </c>
      <c r="F189" s="241" t="s">
        <v>225</v>
      </c>
      <c r="G189" s="238"/>
      <c r="H189" s="242">
        <v>20</v>
      </c>
      <c r="I189" s="243"/>
      <c r="J189" s="238"/>
      <c r="K189" s="238"/>
      <c r="L189" s="244"/>
      <c r="M189" s="245"/>
      <c r="N189" s="246"/>
      <c r="O189" s="246"/>
      <c r="P189" s="246"/>
      <c r="Q189" s="246"/>
      <c r="R189" s="246"/>
      <c r="S189" s="246"/>
      <c r="T189" s="247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8" t="s">
        <v>159</v>
      </c>
      <c r="AU189" s="248" t="s">
        <v>89</v>
      </c>
      <c r="AV189" s="13" t="s">
        <v>89</v>
      </c>
      <c r="AW189" s="13" t="s">
        <v>35</v>
      </c>
      <c r="AX189" s="13" t="s">
        <v>79</v>
      </c>
      <c r="AY189" s="248" t="s">
        <v>148</v>
      </c>
    </row>
    <row r="190" s="13" customFormat="1">
      <c r="A190" s="13"/>
      <c r="B190" s="237"/>
      <c r="C190" s="238"/>
      <c r="D190" s="239" t="s">
        <v>159</v>
      </c>
      <c r="E190" s="240" t="s">
        <v>1</v>
      </c>
      <c r="F190" s="241" t="s">
        <v>226</v>
      </c>
      <c r="G190" s="238"/>
      <c r="H190" s="242">
        <v>20</v>
      </c>
      <c r="I190" s="243"/>
      <c r="J190" s="238"/>
      <c r="K190" s="238"/>
      <c r="L190" s="244"/>
      <c r="M190" s="245"/>
      <c r="N190" s="246"/>
      <c r="O190" s="246"/>
      <c r="P190" s="246"/>
      <c r="Q190" s="246"/>
      <c r="R190" s="246"/>
      <c r="S190" s="246"/>
      <c r="T190" s="247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8" t="s">
        <v>159</v>
      </c>
      <c r="AU190" s="248" t="s">
        <v>89</v>
      </c>
      <c r="AV190" s="13" t="s">
        <v>89</v>
      </c>
      <c r="AW190" s="13" t="s">
        <v>35</v>
      </c>
      <c r="AX190" s="13" t="s">
        <v>79</v>
      </c>
      <c r="AY190" s="248" t="s">
        <v>148</v>
      </c>
    </row>
    <row r="191" s="13" customFormat="1">
      <c r="A191" s="13"/>
      <c r="B191" s="237"/>
      <c r="C191" s="238"/>
      <c r="D191" s="239" t="s">
        <v>159</v>
      </c>
      <c r="E191" s="240" t="s">
        <v>1</v>
      </c>
      <c r="F191" s="241" t="s">
        <v>227</v>
      </c>
      <c r="G191" s="238"/>
      <c r="H191" s="242">
        <v>20</v>
      </c>
      <c r="I191" s="243"/>
      <c r="J191" s="238"/>
      <c r="K191" s="238"/>
      <c r="L191" s="244"/>
      <c r="M191" s="245"/>
      <c r="N191" s="246"/>
      <c r="O191" s="246"/>
      <c r="P191" s="246"/>
      <c r="Q191" s="246"/>
      <c r="R191" s="246"/>
      <c r="S191" s="246"/>
      <c r="T191" s="247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8" t="s">
        <v>159</v>
      </c>
      <c r="AU191" s="248" t="s">
        <v>89</v>
      </c>
      <c r="AV191" s="13" t="s">
        <v>89</v>
      </c>
      <c r="AW191" s="13" t="s">
        <v>35</v>
      </c>
      <c r="AX191" s="13" t="s">
        <v>79</v>
      </c>
      <c r="AY191" s="248" t="s">
        <v>148</v>
      </c>
    </row>
    <row r="192" s="13" customFormat="1">
      <c r="A192" s="13"/>
      <c r="B192" s="237"/>
      <c r="C192" s="238"/>
      <c r="D192" s="239" t="s">
        <v>159</v>
      </c>
      <c r="E192" s="240" t="s">
        <v>1</v>
      </c>
      <c r="F192" s="241" t="s">
        <v>228</v>
      </c>
      <c r="G192" s="238"/>
      <c r="H192" s="242">
        <v>15</v>
      </c>
      <c r="I192" s="243"/>
      <c r="J192" s="238"/>
      <c r="K192" s="238"/>
      <c r="L192" s="244"/>
      <c r="M192" s="245"/>
      <c r="N192" s="246"/>
      <c r="O192" s="246"/>
      <c r="P192" s="246"/>
      <c r="Q192" s="246"/>
      <c r="R192" s="246"/>
      <c r="S192" s="246"/>
      <c r="T192" s="247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8" t="s">
        <v>159</v>
      </c>
      <c r="AU192" s="248" t="s">
        <v>89</v>
      </c>
      <c r="AV192" s="13" t="s">
        <v>89</v>
      </c>
      <c r="AW192" s="13" t="s">
        <v>35</v>
      </c>
      <c r="AX192" s="13" t="s">
        <v>79</v>
      </c>
      <c r="AY192" s="248" t="s">
        <v>148</v>
      </c>
    </row>
    <row r="193" s="14" customFormat="1">
      <c r="A193" s="14"/>
      <c r="B193" s="249"/>
      <c r="C193" s="250"/>
      <c r="D193" s="239" t="s">
        <v>159</v>
      </c>
      <c r="E193" s="251" t="s">
        <v>1</v>
      </c>
      <c r="F193" s="252" t="s">
        <v>163</v>
      </c>
      <c r="G193" s="250"/>
      <c r="H193" s="253">
        <v>130</v>
      </c>
      <c r="I193" s="254"/>
      <c r="J193" s="250"/>
      <c r="K193" s="250"/>
      <c r="L193" s="255"/>
      <c r="M193" s="256"/>
      <c r="N193" s="257"/>
      <c r="O193" s="257"/>
      <c r="P193" s="257"/>
      <c r="Q193" s="257"/>
      <c r="R193" s="257"/>
      <c r="S193" s="257"/>
      <c r="T193" s="258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9" t="s">
        <v>159</v>
      </c>
      <c r="AU193" s="259" t="s">
        <v>89</v>
      </c>
      <c r="AV193" s="14" t="s">
        <v>155</v>
      </c>
      <c r="AW193" s="14" t="s">
        <v>35</v>
      </c>
      <c r="AX193" s="14" t="s">
        <v>87</v>
      </c>
      <c r="AY193" s="259" t="s">
        <v>148</v>
      </c>
    </row>
    <row r="194" s="2" customFormat="1" ht="90" customHeight="1">
      <c r="A194" s="38"/>
      <c r="B194" s="39"/>
      <c r="C194" s="219" t="s">
        <v>229</v>
      </c>
      <c r="D194" s="219" t="s">
        <v>150</v>
      </c>
      <c r="E194" s="220" t="s">
        <v>230</v>
      </c>
      <c r="F194" s="221" t="s">
        <v>231</v>
      </c>
      <c r="G194" s="222" t="s">
        <v>232</v>
      </c>
      <c r="H194" s="223">
        <v>50.600000000000001</v>
      </c>
      <c r="I194" s="224"/>
      <c r="J194" s="225">
        <f>ROUND(I194*H194,2)</f>
        <v>0</v>
      </c>
      <c r="K194" s="221" t="s">
        <v>154</v>
      </c>
      <c r="L194" s="44"/>
      <c r="M194" s="226" t="s">
        <v>1</v>
      </c>
      <c r="N194" s="227" t="s">
        <v>44</v>
      </c>
      <c r="O194" s="91"/>
      <c r="P194" s="228">
        <f>O194*H194</f>
        <v>0</v>
      </c>
      <c r="Q194" s="228">
        <v>0.0086800000000000002</v>
      </c>
      <c r="R194" s="228">
        <f>Q194*H194</f>
        <v>0.43920800000000004</v>
      </c>
      <c r="S194" s="228">
        <v>0</v>
      </c>
      <c r="T194" s="229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0" t="s">
        <v>155</v>
      </c>
      <c r="AT194" s="230" t="s">
        <v>150</v>
      </c>
      <c r="AU194" s="230" t="s">
        <v>89</v>
      </c>
      <c r="AY194" s="17" t="s">
        <v>148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7" t="s">
        <v>87</v>
      </c>
      <c r="BK194" s="231">
        <f>ROUND(I194*H194,2)</f>
        <v>0</v>
      </c>
      <c r="BL194" s="17" t="s">
        <v>155</v>
      </c>
      <c r="BM194" s="230" t="s">
        <v>233</v>
      </c>
    </row>
    <row r="195" s="2" customFormat="1">
      <c r="A195" s="38"/>
      <c r="B195" s="39"/>
      <c r="C195" s="40"/>
      <c r="D195" s="232" t="s">
        <v>157</v>
      </c>
      <c r="E195" s="40"/>
      <c r="F195" s="233" t="s">
        <v>234</v>
      </c>
      <c r="G195" s="40"/>
      <c r="H195" s="40"/>
      <c r="I195" s="234"/>
      <c r="J195" s="40"/>
      <c r="K195" s="40"/>
      <c r="L195" s="44"/>
      <c r="M195" s="235"/>
      <c r="N195" s="236"/>
      <c r="O195" s="91"/>
      <c r="P195" s="91"/>
      <c r="Q195" s="91"/>
      <c r="R195" s="91"/>
      <c r="S195" s="91"/>
      <c r="T195" s="92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157</v>
      </c>
      <c r="AU195" s="17" t="s">
        <v>89</v>
      </c>
    </row>
    <row r="196" s="13" customFormat="1">
      <c r="A196" s="13"/>
      <c r="B196" s="237"/>
      <c r="C196" s="238"/>
      <c r="D196" s="239" t="s">
        <v>159</v>
      </c>
      <c r="E196" s="240" t="s">
        <v>1</v>
      </c>
      <c r="F196" s="241" t="s">
        <v>235</v>
      </c>
      <c r="G196" s="238"/>
      <c r="H196" s="242">
        <v>24.199999999999999</v>
      </c>
      <c r="I196" s="243"/>
      <c r="J196" s="238"/>
      <c r="K196" s="238"/>
      <c r="L196" s="244"/>
      <c r="M196" s="245"/>
      <c r="N196" s="246"/>
      <c r="O196" s="246"/>
      <c r="P196" s="246"/>
      <c r="Q196" s="246"/>
      <c r="R196" s="246"/>
      <c r="S196" s="246"/>
      <c r="T196" s="247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8" t="s">
        <v>159</v>
      </c>
      <c r="AU196" s="248" t="s">
        <v>89</v>
      </c>
      <c r="AV196" s="13" t="s">
        <v>89</v>
      </c>
      <c r="AW196" s="13" t="s">
        <v>35</v>
      </c>
      <c r="AX196" s="13" t="s">
        <v>79</v>
      </c>
      <c r="AY196" s="248" t="s">
        <v>148</v>
      </c>
    </row>
    <row r="197" s="13" customFormat="1">
      <c r="A197" s="13"/>
      <c r="B197" s="237"/>
      <c r="C197" s="238"/>
      <c r="D197" s="239" t="s">
        <v>159</v>
      </c>
      <c r="E197" s="240" t="s">
        <v>1</v>
      </c>
      <c r="F197" s="241" t="s">
        <v>236</v>
      </c>
      <c r="G197" s="238"/>
      <c r="H197" s="242">
        <v>3.6000000000000001</v>
      </c>
      <c r="I197" s="243"/>
      <c r="J197" s="238"/>
      <c r="K197" s="238"/>
      <c r="L197" s="244"/>
      <c r="M197" s="245"/>
      <c r="N197" s="246"/>
      <c r="O197" s="246"/>
      <c r="P197" s="246"/>
      <c r="Q197" s="246"/>
      <c r="R197" s="246"/>
      <c r="S197" s="246"/>
      <c r="T197" s="247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8" t="s">
        <v>159</v>
      </c>
      <c r="AU197" s="248" t="s">
        <v>89</v>
      </c>
      <c r="AV197" s="13" t="s">
        <v>89</v>
      </c>
      <c r="AW197" s="13" t="s">
        <v>35</v>
      </c>
      <c r="AX197" s="13" t="s">
        <v>79</v>
      </c>
      <c r="AY197" s="248" t="s">
        <v>148</v>
      </c>
    </row>
    <row r="198" s="13" customFormat="1">
      <c r="A198" s="13"/>
      <c r="B198" s="237"/>
      <c r="C198" s="238"/>
      <c r="D198" s="239" t="s">
        <v>159</v>
      </c>
      <c r="E198" s="240" t="s">
        <v>1</v>
      </c>
      <c r="F198" s="241" t="s">
        <v>236</v>
      </c>
      <c r="G198" s="238"/>
      <c r="H198" s="242">
        <v>3.6000000000000001</v>
      </c>
      <c r="I198" s="243"/>
      <c r="J198" s="238"/>
      <c r="K198" s="238"/>
      <c r="L198" s="244"/>
      <c r="M198" s="245"/>
      <c r="N198" s="246"/>
      <c r="O198" s="246"/>
      <c r="P198" s="246"/>
      <c r="Q198" s="246"/>
      <c r="R198" s="246"/>
      <c r="S198" s="246"/>
      <c r="T198" s="247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8" t="s">
        <v>159</v>
      </c>
      <c r="AU198" s="248" t="s">
        <v>89</v>
      </c>
      <c r="AV198" s="13" t="s">
        <v>89</v>
      </c>
      <c r="AW198" s="13" t="s">
        <v>35</v>
      </c>
      <c r="AX198" s="13" t="s">
        <v>79</v>
      </c>
      <c r="AY198" s="248" t="s">
        <v>148</v>
      </c>
    </row>
    <row r="199" s="13" customFormat="1">
      <c r="A199" s="13"/>
      <c r="B199" s="237"/>
      <c r="C199" s="238"/>
      <c r="D199" s="239" t="s">
        <v>159</v>
      </c>
      <c r="E199" s="240" t="s">
        <v>1</v>
      </c>
      <c r="F199" s="241" t="s">
        <v>237</v>
      </c>
      <c r="G199" s="238"/>
      <c r="H199" s="242">
        <v>16.800000000000001</v>
      </c>
      <c r="I199" s="243"/>
      <c r="J199" s="238"/>
      <c r="K199" s="238"/>
      <c r="L199" s="244"/>
      <c r="M199" s="245"/>
      <c r="N199" s="246"/>
      <c r="O199" s="246"/>
      <c r="P199" s="246"/>
      <c r="Q199" s="246"/>
      <c r="R199" s="246"/>
      <c r="S199" s="246"/>
      <c r="T199" s="247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8" t="s">
        <v>159</v>
      </c>
      <c r="AU199" s="248" t="s">
        <v>89</v>
      </c>
      <c r="AV199" s="13" t="s">
        <v>89</v>
      </c>
      <c r="AW199" s="13" t="s">
        <v>35</v>
      </c>
      <c r="AX199" s="13" t="s">
        <v>79</v>
      </c>
      <c r="AY199" s="248" t="s">
        <v>148</v>
      </c>
    </row>
    <row r="200" s="13" customFormat="1">
      <c r="A200" s="13"/>
      <c r="B200" s="237"/>
      <c r="C200" s="238"/>
      <c r="D200" s="239" t="s">
        <v>159</v>
      </c>
      <c r="E200" s="240" t="s">
        <v>1</v>
      </c>
      <c r="F200" s="241" t="s">
        <v>238</v>
      </c>
      <c r="G200" s="238"/>
      <c r="H200" s="242">
        <v>1.2</v>
      </c>
      <c r="I200" s="243"/>
      <c r="J200" s="238"/>
      <c r="K200" s="238"/>
      <c r="L200" s="244"/>
      <c r="M200" s="245"/>
      <c r="N200" s="246"/>
      <c r="O200" s="246"/>
      <c r="P200" s="246"/>
      <c r="Q200" s="246"/>
      <c r="R200" s="246"/>
      <c r="S200" s="246"/>
      <c r="T200" s="247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8" t="s">
        <v>159</v>
      </c>
      <c r="AU200" s="248" t="s">
        <v>89</v>
      </c>
      <c r="AV200" s="13" t="s">
        <v>89</v>
      </c>
      <c r="AW200" s="13" t="s">
        <v>35</v>
      </c>
      <c r="AX200" s="13" t="s">
        <v>79</v>
      </c>
      <c r="AY200" s="248" t="s">
        <v>148</v>
      </c>
    </row>
    <row r="201" s="13" customFormat="1">
      <c r="A201" s="13"/>
      <c r="B201" s="237"/>
      <c r="C201" s="238"/>
      <c r="D201" s="239" t="s">
        <v>159</v>
      </c>
      <c r="E201" s="240" t="s">
        <v>1</v>
      </c>
      <c r="F201" s="241" t="s">
        <v>238</v>
      </c>
      <c r="G201" s="238"/>
      <c r="H201" s="242">
        <v>1.2</v>
      </c>
      <c r="I201" s="243"/>
      <c r="J201" s="238"/>
      <c r="K201" s="238"/>
      <c r="L201" s="244"/>
      <c r="M201" s="245"/>
      <c r="N201" s="246"/>
      <c r="O201" s="246"/>
      <c r="P201" s="246"/>
      <c r="Q201" s="246"/>
      <c r="R201" s="246"/>
      <c r="S201" s="246"/>
      <c r="T201" s="247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8" t="s">
        <v>159</v>
      </c>
      <c r="AU201" s="248" t="s">
        <v>89</v>
      </c>
      <c r="AV201" s="13" t="s">
        <v>89</v>
      </c>
      <c r="AW201" s="13" t="s">
        <v>35</v>
      </c>
      <c r="AX201" s="13" t="s">
        <v>79</v>
      </c>
      <c r="AY201" s="248" t="s">
        <v>148</v>
      </c>
    </row>
    <row r="202" s="14" customFormat="1">
      <c r="A202" s="14"/>
      <c r="B202" s="249"/>
      <c r="C202" s="250"/>
      <c r="D202" s="239" t="s">
        <v>159</v>
      </c>
      <c r="E202" s="251" t="s">
        <v>1</v>
      </c>
      <c r="F202" s="252" t="s">
        <v>163</v>
      </c>
      <c r="G202" s="250"/>
      <c r="H202" s="253">
        <v>50.600000000000001</v>
      </c>
      <c r="I202" s="254"/>
      <c r="J202" s="250"/>
      <c r="K202" s="250"/>
      <c r="L202" s="255"/>
      <c r="M202" s="256"/>
      <c r="N202" s="257"/>
      <c r="O202" s="257"/>
      <c r="P202" s="257"/>
      <c r="Q202" s="257"/>
      <c r="R202" s="257"/>
      <c r="S202" s="257"/>
      <c r="T202" s="258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9" t="s">
        <v>159</v>
      </c>
      <c r="AU202" s="259" t="s">
        <v>89</v>
      </c>
      <c r="AV202" s="14" t="s">
        <v>155</v>
      </c>
      <c r="AW202" s="14" t="s">
        <v>35</v>
      </c>
      <c r="AX202" s="14" t="s">
        <v>87</v>
      </c>
      <c r="AY202" s="259" t="s">
        <v>148</v>
      </c>
    </row>
    <row r="203" s="2" customFormat="1" ht="100.5" customHeight="1">
      <c r="A203" s="38"/>
      <c r="B203" s="39"/>
      <c r="C203" s="219" t="s">
        <v>239</v>
      </c>
      <c r="D203" s="219" t="s">
        <v>150</v>
      </c>
      <c r="E203" s="220" t="s">
        <v>240</v>
      </c>
      <c r="F203" s="221" t="s">
        <v>241</v>
      </c>
      <c r="G203" s="222" t="s">
        <v>232</v>
      </c>
      <c r="H203" s="223">
        <v>15.800000000000001</v>
      </c>
      <c r="I203" s="224"/>
      <c r="J203" s="225">
        <f>ROUND(I203*H203,2)</f>
        <v>0</v>
      </c>
      <c r="K203" s="221" t="s">
        <v>154</v>
      </c>
      <c r="L203" s="44"/>
      <c r="M203" s="226" t="s">
        <v>1</v>
      </c>
      <c r="N203" s="227" t="s">
        <v>44</v>
      </c>
      <c r="O203" s="91"/>
      <c r="P203" s="228">
        <f>O203*H203</f>
        <v>0</v>
      </c>
      <c r="Q203" s="228">
        <v>0.06053</v>
      </c>
      <c r="R203" s="228">
        <f>Q203*H203</f>
        <v>0.95637400000000006</v>
      </c>
      <c r="S203" s="228">
        <v>0</v>
      </c>
      <c r="T203" s="229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0" t="s">
        <v>155</v>
      </c>
      <c r="AT203" s="230" t="s">
        <v>150</v>
      </c>
      <c r="AU203" s="230" t="s">
        <v>89</v>
      </c>
      <c r="AY203" s="17" t="s">
        <v>148</v>
      </c>
      <c r="BE203" s="231">
        <f>IF(N203="základní",J203,0)</f>
        <v>0</v>
      </c>
      <c r="BF203" s="231">
        <f>IF(N203="snížená",J203,0)</f>
        <v>0</v>
      </c>
      <c r="BG203" s="231">
        <f>IF(N203="zákl. přenesená",J203,0)</f>
        <v>0</v>
      </c>
      <c r="BH203" s="231">
        <f>IF(N203="sníž. přenesená",J203,0)</f>
        <v>0</v>
      </c>
      <c r="BI203" s="231">
        <f>IF(N203="nulová",J203,0)</f>
        <v>0</v>
      </c>
      <c r="BJ203" s="17" t="s">
        <v>87</v>
      </c>
      <c r="BK203" s="231">
        <f>ROUND(I203*H203,2)</f>
        <v>0</v>
      </c>
      <c r="BL203" s="17" t="s">
        <v>155</v>
      </c>
      <c r="BM203" s="230" t="s">
        <v>242</v>
      </c>
    </row>
    <row r="204" s="2" customFormat="1">
      <c r="A204" s="38"/>
      <c r="B204" s="39"/>
      <c r="C204" s="40"/>
      <c r="D204" s="232" t="s">
        <v>157</v>
      </c>
      <c r="E204" s="40"/>
      <c r="F204" s="233" t="s">
        <v>243</v>
      </c>
      <c r="G204" s="40"/>
      <c r="H204" s="40"/>
      <c r="I204" s="234"/>
      <c r="J204" s="40"/>
      <c r="K204" s="40"/>
      <c r="L204" s="44"/>
      <c r="M204" s="235"/>
      <c r="N204" s="236"/>
      <c r="O204" s="91"/>
      <c r="P204" s="91"/>
      <c r="Q204" s="91"/>
      <c r="R204" s="91"/>
      <c r="S204" s="91"/>
      <c r="T204" s="92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157</v>
      </c>
      <c r="AU204" s="17" t="s">
        <v>89</v>
      </c>
    </row>
    <row r="205" s="13" customFormat="1">
      <c r="A205" s="13"/>
      <c r="B205" s="237"/>
      <c r="C205" s="238"/>
      <c r="D205" s="239" t="s">
        <v>159</v>
      </c>
      <c r="E205" s="240" t="s">
        <v>1</v>
      </c>
      <c r="F205" s="241" t="s">
        <v>244</v>
      </c>
      <c r="G205" s="238"/>
      <c r="H205" s="242">
        <v>3.7999999999999998</v>
      </c>
      <c r="I205" s="243"/>
      <c r="J205" s="238"/>
      <c r="K205" s="238"/>
      <c r="L205" s="244"/>
      <c r="M205" s="245"/>
      <c r="N205" s="246"/>
      <c r="O205" s="246"/>
      <c r="P205" s="246"/>
      <c r="Q205" s="246"/>
      <c r="R205" s="246"/>
      <c r="S205" s="246"/>
      <c r="T205" s="247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8" t="s">
        <v>159</v>
      </c>
      <c r="AU205" s="248" t="s">
        <v>89</v>
      </c>
      <c r="AV205" s="13" t="s">
        <v>89</v>
      </c>
      <c r="AW205" s="13" t="s">
        <v>35</v>
      </c>
      <c r="AX205" s="13" t="s">
        <v>79</v>
      </c>
      <c r="AY205" s="248" t="s">
        <v>148</v>
      </c>
    </row>
    <row r="206" s="13" customFormat="1">
      <c r="A206" s="13"/>
      <c r="B206" s="237"/>
      <c r="C206" s="238"/>
      <c r="D206" s="239" t="s">
        <v>159</v>
      </c>
      <c r="E206" s="240" t="s">
        <v>1</v>
      </c>
      <c r="F206" s="241" t="s">
        <v>238</v>
      </c>
      <c r="G206" s="238"/>
      <c r="H206" s="242">
        <v>1.2</v>
      </c>
      <c r="I206" s="243"/>
      <c r="J206" s="238"/>
      <c r="K206" s="238"/>
      <c r="L206" s="244"/>
      <c r="M206" s="245"/>
      <c r="N206" s="246"/>
      <c r="O206" s="246"/>
      <c r="P206" s="246"/>
      <c r="Q206" s="246"/>
      <c r="R206" s="246"/>
      <c r="S206" s="246"/>
      <c r="T206" s="247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8" t="s">
        <v>159</v>
      </c>
      <c r="AU206" s="248" t="s">
        <v>89</v>
      </c>
      <c r="AV206" s="13" t="s">
        <v>89</v>
      </c>
      <c r="AW206" s="13" t="s">
        <v>35</v>
      </c>
      <c r="AX206" s="13" t="s">
        <v>79</v>
      </c>
      <c r="AY206" s="248" t="s">
        <v>148</v>
      </c>
    </row>
    <row r="207" s="13" customFormat="1">
      <c r="A207" s="13"/>
      <c r="B207" s="237"/>
      <c r="C207" s="238"/>
      <c r="D207" s="239" t="s">
        <v>159</v>
      </c>
      <c r="E207" s="240" t="s">
        <v>1</v>
      </c>
      <c r="F207" s="241" t="s">
        <v>245</v>
      </c>
      <c r="G207" s="238"/>
      <c r="H207" s="242">
        <v>1.2</v>
      </c>
      <c r="I207" s="243"/>
      <c r="J207" s="238"/>
      <c r="K207" s="238"/>
      <c r="L207" s="244"/>
      <c r="M207" s="245"/>
      <c r="N207" s="246"/>
      <c r="O207" s="246"/>
      <c r="P207" s="246"/>
      <c r="Q207" s="246"/>
      <c r="R207" s="246"/>
      <c r="S207" s="246"/>
      <c r="T207" s="247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8" t="s">
        <v>159</v>
      </c>
      <c r="AU207" s="248" t="s">
        <v>89</v>
      </c>
      <c r="AV207" s="13" t="s">
        <v>89</v>
      </c>
      <c r="AW207" s="13" t="s">
        <v>35</v>
      </c>
      <c r="AX207" s="13" t="s">
        <v>79</v>
      </c>
      <c r="AY207" s="248" t="s">
        <v>148</v>
      </c>
    </row>
    <row r="208" s="13" customFormat="1">
      <c r="A208" s="13"/>
      <c r="B208" s="237"/>
      <c r="C208" s="238"/>
      <c r="D208" s="239" t="s">
        <v>159</v>
      </c>
      <c r="E208" s="240" t="s">
        <v>1</v>
      </c>
      <c r="F208" s="241" t="s">
        <v>246</v>
      </c>
      <c r="G208" s="238"/>
      <c r="H208" s="242">
        <v>6</v>
      </c>
      <c r="I208" s="243"/>
      <c r="J208" s="238"/>
      <c r="K208" s="238"/>
      <c r="L208" s="244"/>
      <c r="M208" s="245"/>
      <c r="N208" s="246"/>
      <c r="O208" s="246"/>
      <c r="P208" s="246"/>
      <c r="Q208" s="246"/>
      <c r="R208" s="246"/>
      <c r="S208" s="246"/>
      <c r="T208" s="247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8" t="s">
        <v>159</v>
      </c>
      <c r="AU208" s="248" t="s">
        <v>89</v>
      </c>
      <c r="AV208" s="13" t="s">
        <v>89</v>
      </c>
      <c r="AW208" s="13" t="s">
        <v>35</v>
      </c>
      <c r="AX208" s="13" t="s">
        <v>79</v>
      </c>
      <c r="AY208" s="248" t="s">
        <v>148</v>
      </c>
    </row>
    <row r="209" s="13" customFormat="1">
      <c r="A209" s="13"/>
      <c r="B209" s="237"/>
      <c r="C209" s="238"/>
      <c r="D209" s="239" t="s">
        <v>159</v>
      </c>
      <c r="E209" s="240" t="s">
        <v>1</v>
      </c>
      <c r="F209" s="241" t="s">
        <v>245</v>
      </c>
      <c r="G209" s="238"/>
      <c r="H209" s="242">
        <v>1.2</v>
      </c>
      <c r="I209" s="243"/>
      <c r="J209" s="238"/>
      <c r="K209" s="238"/>
      <c r="L209" s="244"/>
      <c r="M209" s="245"/>
      <c r="N209" s="246"/>
      <c r="O209" s="246"/>
      <c r="P209" s="246"/>
      <c r="Q209" s="246"/>
      <c r="R209" s="246"/>
      <c r="S209" s="246"/>
      <c r="T209" s="247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8" t="s">
        <v>159</v>
      </c>
      <c r="AU209" s="248" t="s">
        <v>89</v>
      </c>
      <c r="AV209" s="13" t="s">
        <v>89</v>
      </c>
      <c r="AW209" s="13" t="s">
        <v>35</v>
      </c>
      <c r="AX209" s="13" t="s">
        <v>79</v>
      </c>
      <c r="AY209" s="248" t="s">
        <v>148</v>
      </c>
    </row>
    <row r="210" s="13" customFormat="1">
      <c r="A210" s="13"/>
      <c r="B210" s="237"/>
      <c r="C210" s="238"/>
      <c r="D210" s="239" t="s">
        <v>159</v>
      </c>
      <c r="E210" s="240" t="s">
        <v>1</v>
      </c>
      <c r="F210" s="241" t="s">
        <v>247</v>
      </c>
      <c r="G210" s="238"/>
      <c r="H210" s="242">
        <v>2.3999999999999999</v>
      </c>
      <c r="I210" s="243"/>
      <c r="J210" s="238"/>
      <c r="K210" s="238"/>
      <c r="L210" s="244"/>
      <c r="M210" s="245"/>
      <c r="N210" s="246"/>
      <c r="O210" s="246"/>
      <c r="P210" s="246"/>
      <c r="Q210" s="246"/>
      <c r="R210" s="246"/>
      <c r="S210" s="246"/>
      <c r="T210" s="247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8" t="s">
        <v>159</v>
      </c>
      <c r="AU210" s="248" t="s">
        <v>89</v>
      </c>
      <c r="AV210" s="13" t="s">
        <v>89</v>
      </c>
      <c r="AW210" s="13" t="s">
        <v>35</v>
      </c>
      <c r="AX210" s="13" t="s">
        <v>79</v>
      </c>
      <c r="AY210" s="248" t="s">
        <v>148</v>
      </c>
    </row>
    <row r="211" s="14" customFormat="1">
      <c r="A211" s="14"/>
      <c r="B211" s="249"/>
      <c r="C211" s="250"/>
      <c r="D211" s="239" t="s">
        <v>159</v>
      </c>
      <c r="E211" s="251" t="s">
        <v>1</v>
      </c>
      <c r="F211" s="252" t="s">
        <v>163</v>
      </c>
      <c r="G211" s="250"/>
      <c r="H211" s="253">
        <v>15.800000000000001</v>
      </c>
      <c r="I211" s="254"/>
      <c r="J211" s="250"/>
      <c r="K211" s="250"/>
      <c r="L211" s="255"/>
      <c r="M211" s="256"/>
      <c r="N211" s="257"/>
      <c r="O211" s="257"/>
      <c r="P211" s="257"/>
      <c r="Q211" s="257"/>
      <c r="R211" s="257"/>
      <c r="S211" s="257"/>
      <c r="T211" s="258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9" t="s">
        <v>159</v>
      </c>
      <c r="AU211" s="259" t="s">
        <v>89</v>
      </c>
      <c r="AV211" s="14" t="s">
        <v>155</v>
      </c>
      <c r="AW211" s="14" t="s">
        <v>35</v>
      </c>
      <c r="AX211" s="14" t="s">
        <v>87</v>
      </c>
      <c r="AY211" s="259" t="s">
        <v>148</v>
      </c>
    </row>
    <row r="212" s="2" customFormat="1" ht="55.5" customHeight="1">
      <c r="A212" s="38"/>
      <c r="B212" s="39"/>
      <c r="C212" s="219" t="s">
        <v>248</v>
      </c>
      <c r="D212" s="219" t="s">
        <v>150</v>
      </c>
      <c r="E212" s="220" t="s">
        <v>249</v>
      </c>
      <c r="F212" s="221" t="s">
        <v>250</v>
      </c>
      <c r="G212" s="222" t="s">
        <v>251</v>
      </c>
      <c r="H212" s="223">
        <v>2136.136</v>
      </c>
      <c r="I212" s="224"/>
      <c r="J212" s="225">
        <f>ROUND(I212*H212,2)</f>
        <v>0</v>
      </c>
      <c r="K212" s="221" t="s">
        <v>154</v>
      </c>
      <c r="L212" s="44"/>
      <c r="M212" s="226" t="s">
        <v>1</v>
      </c>
      <c r="N212" s="227" t="s">
        <v>44</v>
      </c>
      <c r="O212" s="91"/>
      <c r="P212" s="228">
        <f>O212*H212</f>
        <v>0</v>
      </c>
      <c r="Q212" s="228">
        <v>0</v>
      </c>
      <c r="R212" s="228">
        <f>Q212*H212</f>
        <v>0</v>
      </c>
      <c r="S212" s="228">
        <v>0</v>
      </c>
      <c r="T212" s="229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30" t="s">
        <v>155</v>
      </c>
      <c r="AT212" s="230" t="s">
        <v>150</v>
      </c>
      <c r="AU212" s="230" t="s">
        <v>89</v>
      </c>
      <c r="AY212" s="17" t="s">
        <v>148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7" t="s">
        <v>87</v>
      </c>
      <c r="BK212" s="231">
        <f>ROUND(I212*H212,2)</f>
        <v>0</v>
      </c>
      <c r="BL212" s="17" t="s">
        <v>155</v>
      </c>
      <c r="BM212" s="230" t="s">
        <v>252</v>
      </c>
    </row>
    <row r="213" s="2" customFormat="1">
      <c r="A213" s="38"/>
      <c r="B213" s="39"/>
      <c r="C213" s="40"/>
      <c r="D213" s="232" t="s">
        <v>157</v>
      </c>
      <c r="E213" s="40"/>
      <c r="F213" s="233" t="s">
        <v>253</v>
      </c>
      <c r="G213" s="40"/>
      <c r="H213" s="40"/>
      <c r="I213" s="234"/>
      <c r="J213" s="40"/>
      <c r="K213" s="40"/>
      <c r="L213" s="44"/>
      <c r="M213" s="235"/>
      <c r="N213" s="236"/>
      <c r="O213" s="91"/>
      <c r="P213" s="91"/>
      <c r="Q213" s="91"/>
      <c r="R213" s="91"/>
      <c r="S213" s="91"/>
      <c r="T213" s="92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7" t="s">
        <v>157</v>
      </c>
      <c r="AU213" s="17" t="s">
        <v>89</v>
      </c>
    </row>
    <row r="214" s="13" customFormat="1">
      <c r="A214" s="13"/>
      <c r="B214" s="237"/>
      <c r="C214" s="238"/>
      <c r="D214" s="239" t="s">
        <v>159</v>
      </c>
      <c r="E214" s="240" t="s">
        <v>1</v>
      </c>
      <c r="F214" s="241" t="s">
        <v>254</v>
      </c>
      <c r="G214" s="238"/>
      <c r="H214" s="242">
        <v>42.075000000000003</v>
      </c>
      <c r="I214" s="243"/>
      <c r="J214" s="238"/>
      <c r="K214" s="238"/>
      <c r="L214" s="244"/>
      <c r="M214" s="245"/>
      <c r="N214" s="246"/>
      <c r="O214" s="246"/>
      <c r="P214" s="246"/>
      <c r="Q214" s="246"/>
      <c r="R214" s="246"/>
      <c r="S214" s="246"/>
      <c r="T214" s="247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8" t="s">
        <v>159</v>
      </c>
      <c r="AU214" s="248" t="s">
        <v>89</v>
      </c>
      <c r="AV214" s="13" t="s">
        <v>89</v>
      </c>
      <c r="AW214" s="13" t="s">
        <v>35</v>
      </c>
      <c r="AX214" s="13" t="s">
        <v>79</v>
      </c>
      <c r="AY214" s="248" t="s">
        <v>148</v>
      </c>
    </row>
    <row r="215" s="13" customFormat="1">
      <c r="A215" s="13"/>
      <c r="B215" s="237"/>
      <c r="C215" s="238"/>
      <c r="D215" s="239" t="s">
        <v>159</v>
      </c>
      <c r="E215" s="240" t="s">
        <v>1</v>
      </c>
      <c r="F215" s="241" t="s">
        <v>255</v>
      </c>
      <c r="G215" s="238"/>
      <c r="H215" s="242">
        <v>162.80500000000001</v>
      </c>
      <c r="I215" s="243"/>
      <c r="J215" s="238"/>
      <c r="K215" s="238"/>
      <c r="L215" s="244"/>
      <c r="M215" s="245"/>
      <c r="N215" s="246"/>
      <c r="O215" s="246"/>
      <c r="P215" s="246"/>
      <c r="Q215" s="246"/>
      <c r="R215" s="246"/>
      <c r="S215" s="246"/>
      <c r="T215" s="247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8" t="s">
        <v>159</v>
      </c>
      <c r="AU215" s="248" t="s">
        <v>89</v>
      </c>
      <c r="AV215" s="13" t="s">
        <v>89</v>
      </c>
      <c r="AW215" s="13" t="s">
        <v>35</v>
      </c>
      <c r="AX215" s="13" t="s">
        <v>79</v>
      </c>
      <c r="AY215" s="248" t="s">
        <v>148</v>
      </c>
    </row>
    <row r="216" s="13" customFormat="1">
      <c r="A216" s="13"/>
      <c r="B216" s="237"/>
      <c r="C216" s="238"/>
      <c r="D216" s="239" t="s">
        <v>159</v>
      </c>
      <c r="E216" s="240" t="s">
        <v>1</v>
      </c>
      <c r="F216" s="241" t="s">
        <v>256</v>
      </c>
      <c r="G216" s="238"/>
      <c r="H216" s="242">
        <v>179.66800000000001</v>
      </c>
      <c r="I216" s="243"/>
      <c r="J216" s="238"/>
      <c r="K216" s="238"/>
      <c r="L216" s="244"/>
      <c r="M216" s="245"/>
      <c r="N216" s="246"/>
      <c r="O216" s="246"/>
      <c r="P216" s="246"/>
      <c r="Q216" s="246"/>
      <c r="R216" s="246"/>
      <c r="S216" s="246"/>
      <c r="T216" s="247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8" t="s">
        <v>159</v>
      </c>
      <c r="AU216" s="248" t="s">
        <v>89</v>
      </c>
      <c r="AV216" s="13" t="s">
        <v>89</v>
      </c>
      <c r="AW216" s="13" t="s">
        <v>35</v>
      </c>
      <c r="AX216" s="13" t="s">
        <v>79</v>
      </c>
      <c r="AY216" s="248" t="s">
        <v>148</v>
      </c>
    </row>
    <row r="217" s="13" customFormat="1">
      <c r="A217" s="13"/>
      <c r="B217" s="237"/>
      <c r="C217" s="238"/>
      <c r="D217" s="239" t="s">
        <v>159</v>
      </c>
      <c r="E217" s="240" t="s">
        <v>1</v>
      </c>
      <c r="F217" s="241" t="s">
        <v>257</v>
      </c>
      <c r="G217" s="238"/>
      <c r="H217" s="242">
        <v>448.52999999999997</v>
      </c>
      <c r="I217" s="243"/>
      <c r="J217" s="238"/>
      <c r="K217" s="238"/>
      <c r="L217" s="244"/>
      <c r="M217" s="245"/>
      <c r="N217" s="246"/>
      <c r="O217" s="246"/>
      <c r="P217" s="246"/>
      <c r="Q217" s="246"/>
      <c r="R217" s="246"/>
      <c r="S217" s="246"/>
      <c r="T217" s="247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8" t="s">
        <v>159</v>
      </c>
      <c r="AU217" s="248" t="s">
        <v>89</v>
      </c>
      <c r="AV217" s="13" t="s">
        <v>89</v>
      </c>
      <c r="AW217" s="13" t="s">
        <v>35</v>
      </c>
      <c r="AX217" s="13" t="s">
        <v>79</v>
      </c>
      <c r="AY217" s="248" t="s">
        <v>148</v>
      </c>
    </row>
    <row r="218" s="13" customFormat="1">
      <c r="A218" s="13"/>
      <c r="B218" s="237"/>
      <c r="C218" s="238"/>
      <c r="D218" s="239" t="s">
        <v>159</v>
      </c>
      <c r="E218" s="240" t="s">
        <v>1</v>
      </c>
      <c r="F218" s="241" t="s">
        <v>258</v>
      </c>
      <c r="G218" s="238"/>
      <c r="H218" s="242">
        <v>8.8100000000000005</v>
      </c>
      <c r="I218" s="243"/>
      <c r="J218" s="238"/>
      <c r="K218" s="238"/>
      <c r="L218" s="244"/>
      <c r="M218" s="245"/>
      <c r="N218" s="246"/>
      <c r="O218" s="246"/>
      <c r="P218" s="246"/>
      <c r="Q218" s="246"/>
      <c r="R218" s="246"/>
      <c r="S218" s="246"/>
      <c r="T218" s="247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8" t="s">
        <v>159</v>
      </c>
      <c r="AU218" s="248" t="s">
        <v>89</v>
      </c>
      <c r="AV218" s="13" t="s">
        <v>89</v>
      </c>
      <c r="AW218" s="13" t="s">
        <v>35</v>
      </c>
      <c r="AX218" s="13" t="s">
        <v>79</v>
      </c>
      <c r="AY218" s="248" t="s">
        <v>148</v>
      </c>
    </row>
    <row r="219" s="13" customFormat="1">
      <c r="A219" s="13"/>
      <c r="B219" s="237"/>
      <c r="C219" s="238"/>
      <c r="D219" s="239" t="s">
        <v>159</v>
      </c>
      <c r="E219" s="240" t="s">
        <v>1</v>
      </c>
      <c r="F219" s="241" t="s">
        <v>259</v>
      </c>
      <c r="G219" s="238"/>
      <c r="H219" s="242">
        <v>175.53899999999999</v>
      </c>
      <c r="I219" s="243"/>
      <c r="J219" s="238"/>
      <c r="K219" s="238"/>
      <c r="L219" s="244"/>
      <c r="M219" s="245"/>
      <c r="N219" s="246"/>
      <c r="O219" s="246"/>
      <c r="P219" s="246"/>
      <c r="Q219" s="246"/>
      <c r="R219" s="246"/>
      <c r="S219" s="246"/>
      <c r="T219" s="247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8" t="s">
        <v>159</v>
      </c>
      <c r="AU219" s="248" t="s">
        <v>89</v>
      </c>
      <c r="AV219" s="13" t="s">
        <v>89</v>
      </c>
      <c r="AW219" s="13" t="s">
        <v>35</v>
      </c>
      <c r="AX219" s="13" t="s">
        <v>79</v>
      </c>
      <c r="AY219" s="248" t="s">
        <v>148</v>
      </c>
    </row>
    <row r="220" s="13" customFormat="1">
      <c r="A220" s="13"/>
      <c r="B220" s="237"/>
      <c r="C220" s="238"/>
      <c r="D220" s="239" t="s">
        <v>159</v>
      </c>
      <c r="E220" s="240" t="s">
        <v>1</v>
      </c>
      <c r="F220" s="241" t="s">
        <v>260</v>
      </c>
      <c r="G220" s="238"/>
      <c r="H220" s="242">
        <v>89.459999999999994</v>
      </c>
      <c r="I220" s="243"/>
      <c r="J220" s="238"/>
      <c r="K220" s="238"/>
      <c r="L220" s="244"/>
      <c r="M220" s="245"/>
      <c r="N220" s="246"/>
      <c r="O220" s="246"/>
      <c r="P220" s="246"/>
      <c r="Q220" s="246"/>
      <c r="R220" s="246"/>
      <c r="S220" s="246"/>
      <c r="T220" s="247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8" t="s">
        <v>159</v>
      </c>
      <c r="AU220" s="248" t="s">
        <v>89</v>
      </c>
      <c r="AV220" s="13" t="s">
        <v>89</v>
      </c>
      <c r="AW220" s="13" t="s">
        <v>35</v>
      </c>
      <c r="AX220" s="13" t="s">
        <v>79</v>
      </c>
      <c r="AY220" s="248" t="s">
        <v>148</v>
      </c>
    </row>
    <row r="221" s="13" customFormat="1">
      <c r="A221" s="13"/>
      <c r="B221" s="237"/>
      <c r="C221" s="238"/>
      <c r="D221" s="239" t="s">
        <v>159</v>
      </c>
      <c r="E221" s="240" t="s">
        <v>1</v>
      </c>
      <c r="F221" s="241" t="s">
        <v>261</v>
      </c>
      <c r="G221" s="238"/>
      <c r="H221" s="242">
        <v>182.32300000000001</v>
      </c>
      <c r="I221" s="243"/>
      <c r="J221" s="238"/>
      <c r="K221" s="238"/>
      <c r="L221" s="244"/>
      <c r="M221" s="245"/>
      <c r="N221" s="246"/>
      <c r="O221" s="246"/>
      <c r="P221" s="246"/>
      <c r="Q221" s="246"/>
      <c r="R221" s="246"/>
      <c r="S221" s="246"/>
      <c r="T221" s="247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8" t="s">
        <v>159</v>
      </c>
      <c r="AU221" s="248" t="s">
        <v>89</v>
      </c>
      <c r="AV221" s="13" t="s">
        <v>89</v>
      </c>
      <c r="AW221" s="13" t="s">
        <v>35</v>
      </c>
      <c r="AX221" s="13" t="s">
        <v>79</v>
      </c>
      <c r="AY221" s="248" t="s">
        <v>148</v>
      </c>
    </row>
    <row r="222" s="13" customFormat="1">
      <c r="A222" s="13"/>
      <c r="B222" s="237"/>
      <c r="C222" s="238"/>
      <c r="D222" s="239" t="s">
        <v>159</v>
      </c>
      <c r="E222" s="240" t="s">
        <v>1</v>
      </c>
      <c r="F222" s="241" t="s">
        <v>262</v>
      </c>
      <c r="G222" s="238"/>
      <c r="H222" s="242">
        <v>18.036000000000001</v>
      </c>
      <c r="I222" s="243"/>
      <c r="J222" s="238"/>
      <c r="K222" s="238"/>
      <c r="L222" s="244"/>
      <c r="M222" s="245"/>
      <c r="N222" s="246"/>
      <c r="O222" s="246"/>
      <c r="P222" s="246"/>
      <c r="Q222" s="246"/>
      <c r="R222" s="246"/>
      <c r="S222" s="246"/>
      <c r="T222" s="247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8" t="s">
        <v>159</v>
      </c>
      <c r="AU222" s="248" t="s">
        <v>89</v>
      </c>
      <c r="AV222" s="13" t="s">
        <v>89</v>
      </c>
      <c r="AW222" s="13" t="s">
        <v>35</v>
      </c>
      <c r="AX222" s="13" t="s">
        <v>79</v>
      </c>
      <c r="AY222" s="248" t="s">
        <v>148</v>
      </c>
    </row>
    <row r="223" s="13" customFormat="1">
      <c r="A223" s="13"/>
      <c r="B223" s="237"/>
      <c r="C223" s="238"/>
      <c r="D223" s="239" t="s">
        <v>159</v>
      </c>
      <c r="E223" s="240" t="s">
        <v>1</v>
      </c>
      <c r="F223" s="241" t="s">
        <v>263</v>
      </c>
      <c r="G223" s="238"/>
      <c r="H223" s="242">
        <v>190.03999999999999</v>
      </c>
      <c r="I223" s="243"/>
      <c r="J223" s="238"/>
      <c r="K223" s="238"/>
      <c r="L223" s="244"/>
      <c r="M223" s="245"/>
      <c r="N223" s="246"/>
      <c r="O223" s="246"/>
      <c r="P223" s="246"/>
      <c r="Q223" s="246"/>
      <c r="R223" s="246"/>
      <c r="S223" s="246"/>
      <c r="T223" s="247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8" t="s">
        <v>159</v>
      </c>
      <c r="AU223" s="248" t="s">
        <v>89</v>
      </c>
      <c r="AV223" s="13" t="s">
        <v>89</v>
      </c>
      <c r="AW223" s="13" t="s">
        <v>35</v>
      </c>
      <c r="AX223" s="13" t="s">
        <v>79</v>
      </c>
      <c r="AY223" s="248" t="s">
        <v>148</v>
      </c>
    </row>
    <row r="224" s="13" customFormat="1">
      <c r="A224" s="13"/>
      <c r="B224" s="237"/>
      <c r="C224" s="238"/>
      <c r="D224" s="239" t="s">
        <v>159</v>
      </c>
      <c r="E224" s="240" t="s">
        <v>1</v>
      </c>
      <c r="F224" s="241" t="s">
        <v>264</v>
      </c>
      <c r="G224" s="238"/>
      <c r="H224" s="242">
        <v>13.32</v>
      </c>
      <c r="I224" s="243"/>
      <c r="J224" s="238"/>
      <c r="K224" s="238"/>
      <c r="L224" s="244"/>
      <c r="M224" s="245"/>
      <c r="N224" s="246"/>
      <c r="O224" s="246"/>
      <c r="P224" s="246"/>
      <c r="Q224" s="246"/>
      <c r="R224" s="246"/>
      <c r="S224" s="246"/>
      <c r="T224" s="247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8" t="s">
        <v>159</v>
      </c>
      <c r="AU224" s="248" t="s">
        <v>89</v>
      </c>
      <c r="AV224" s="13" t="s">
        <v>89</v>
      </c>
      <c r="AW224" s="13" t="s">
        <v>35</v>
      </c>
      <c r="AX224" s="13" t="s">
        <v>79</v>
      </c>
      <c r="AY224" s="248" t="s">
        <v>148</v>
      </c>
    </row>
    <row r="225" s="13" customFormat="1">
      <c r="A225" s="13"/>
      <c r="B225" s="237"/>
      <c r="C225" s="238"/>
      <c r="D225" s="239" t="s">
        <v>159</v>
      </c>
      <c r="E225" s="240" t="s">
        <v>1</v>
      </c>
      <c r="F225" s="241" t="s">
        <v>265</v>
      </c>
      <c r="G225" s="238"/>
      <c r="H225" s="242">
        <v>179.179</v>
      </c>
      <c r="I225" s="243"/>
      <c r="J225" s="238"/>
      <c r="K225" s="238"/>
      <c r="L225" s="244"/>
      <c r="M225" s="245"/>
      <c r="N225" s="246"/>
      <c r="O225" s="246"/>
      <c r="P225" s="246"/>
      <c r="Q225" s="246"/>
      <c r="R225" s="246"/>
      <c r="S225" s="246"/>
      <c r="T225" s="247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8" t="s">
        <v>159</v>
      </c>
      <c r="AU225" s="248" t="s">
        <v>89</v>
      </c>
      <c r="AV225" s="13" t="s">
        <v>89</v>
      </c>
      <c r="AW225" s="13" t="s">
        <v>35</v>
      </c>
      <c r="AX225" s="13" t="s">
        <v>79</v>
      </c>
      <c r="AY225" s="248" t="s">
        <v>148</v>
      </c>
    </row>
    <row r="226" s="13" customFormat="1">
      <c r="A226" s="13"/>
      <c r="B226" s="237"/>
      <c r="C226" s="238"/>
      <c r="D226" s="239" t="s">
        <v>159</v>
      </c>
      <c r="E226" s="240" t="s">
        <v>1</v>
      </c>
      <c r="F226" s="241" t="s">
        <v>266</v>
      </c>
      <c r="G226" s="238"/>
      <c r="H226" s="242">
        <v>17.640000000000001</v>
      </c>
      <c r="I226" s="243"/>
      <c r="J226" s="238"/>
      <c r="K226" s="238"/>
      <c r="L226" s="244"/>
      <c r="M226" s="245"/>
      <c r="N226" s="246"/>
      <c r="O226" s="246"/>
      <c r="P226" s="246"/>
      <c r="Q226" s="246"/>
      <c r="R226" s="246"/>
      <c r="S226" s="246"/>
      <c r="T226" s="247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8" t="s">
        <v>159</v>
      </c>
      <c r="AU226" s="248" t="s">
        <v>89</v>
      </c>
      <c r="AV226" s="13" t="s">
        <v>89</v>
      </c>
      <c r="AW226" s="13" t="s">
        <v>35</v>
      </c>
      <c r="AX226" s="13" t="s">
        <v>79</v>
      </c>
      <c r="AY226" s="248" t="s">
        <v>148</v>
      </c>
    </row>
    <row r="227" s="13" customFormat="1">
      <c r="A227" s="13"/>
      <c r="B227" s="237"/>
      <c r="C227" s="238"/>
      <c r="D227" s="239" t="s">
        <v>159</v>
      </c>
      <c r="E227" s="240" t="s">
        <v>1</v>
      </c>
      <c r="F227" s="241" t="s">
        <v>267</v>
      </c>
      <c r="G227" s="238"/>
      <c r="H227" s="242">
        <v>160.483</v>
      </c>
      <c r="I227" s="243"/>
      <c r="J227" s="238"/>
      <c r="K227" s="238"/>
      <c r="L227" s="244"/>
      <c r="M227" s="245"/>
      <c r="N227" s="246"/>
      <c r="O227" s="246"/>
      <c r="P227" s="246"/>
      <c r="Q227" s="246"/>
      <c r="R227" s="246"/>
      <c r="S227" s="246"/>
      <c r="T227" s="247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8" t="s">
        <v>159</v>
      </c>
      <c r="AU227" s="248" t="s">
        <v>89</v>
      </c>
      <c r="AV227" s="13" t="s">
        <v>89</v>
      </c>
      <c r="AW227" s="13" t="s">
        <v>35</v>
      </c>
      <c r="AX227" s="13" t="s">
        <v>79</v>
      </c>
      <c r="AY227" s="248" t="s">
        <v>148</v>
      </c>
    </row>
    <row r="228" s="13" customFormat="1">
      <c r="A228" s="13"/>
      <c r="B228" s="237"/>
      <c r="C228" s="238"/>
      <c r="D228" s="239" t="s">
        <v>159</v>
      </c>
      <c r="E228" s="240" t="s">
        <v>1</v>
      </c>
      <c r="F228" s="241" t="s">
        <v>268</v>
      </c>
      <c r="G228" s="238"/>
      <c r="H228" s="242">
        <v>112.55800000000001</v>
      </c>
      <c r="I228" s="243"/>
      <c r="J228" s="238"/>
      <c r="K228" s="238"/>
      <c r="L228" s="244"/>
      <c r="M228" s="245"/>
      <c r="N228" s="246"/>
      <c r="O228" s="246"/>
      <c r="P228" s="246"/>
      <c r="Q228" s="246"/>
      <c r="R228" s="246"/>
      <c r="S228" s="246"/>
      <c r="T228" s="247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8" t="s">
        <v>159</v>
      </c>
      <c r="AU228" s="248" t="s">
        <v>89</v>
      </c>
      <c r="AV228" s="13" t="s">
        <v>89</v>
      </c>
      <c r="AW228" s="13" t="s">
        <v>35</v>
      </c>
      <c r="AX228" s="13" t="s">
        <v>79</v>
      </c>
      <c r="AY228" s="248" t="s">
        <v>148</v>
      </c>
    </row>
    <row r="229" s="13" customFormat="1">
      <c r="A229" s="13"/>
      <c r="B229" s="237"/>
      <c r="C229" s="238"/>
      <c r="D229" s="239" t="s">
        <v>159</v>
      </c>
      <c r="E229" s="240" t="s">
        <v>1</v>
      </c>
      <c r="F229" s="241" t="s">
        <v>269</v>
      </c>
      <c r="G229" s="238"/>
      <c r="H229" s="242">
        <v>26.783999999999999</v>
      </c>
      <c r="I229" s="243"/>
      <c r="J229" s="238"/>
      <c r="K229" s="238"/>
      <c r="L229" s="244"/>
      <c r="M229" s="245"/>
      <c r="N229" s="246"/>
      <c r="O229" s="246"/>
      <c r="P229" s="246"/>
      <c r="Q229" s="246"/>
      <c r="R229" s="246"/>
      <c r="S229" s="246"/>
      <c r="T229" s="247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8" t="s">
        <v>159</v>
      </c>
      <c r="AU229" s="248" t="s">
        <v>89</v>
      </c>
      <c r="AV229" s="13" t="s">
        <v>89</v>
      </c>
      <c r="AW229" s="13" t="s">
        <v>35</v>
      </c>
      <c r="AX229" s="13" t="s">
        <v>79</v>
      </c>
      <c r="AY229" s="248" t="s">
        <v>148</v>
      </c>
    </row>
    <row r="230" s="13" customFormat="1">
      <c r="A230" s="13"/>
      <c r="B230" s="237"/>
      <c r="C230" s="238"/>
      <c r="D230" s="239" t="s">
        <v>159</v>
      </c>
      <c r="E230" s="240" t="s">
        <v>1</v>
      </c>
      <c r="F230" s="241" t="s">
        <v>270</v>
      </c>
      <c r="G230" s="238"/>
      <c r="H230" s="242">
        <v>101.072</v>
      </c>
      <c r="I230" s="243"/>
      <c r="J230" s="238"/>
      <c r="K230" s="238"/>
      <c r="L230" s="244"/>
      <c r="M230" s="245"/>
      <c r="N230" s="246"/>
      <c r="O230" s="246"/>
      <c r="P230" s="246"/>
      <c r="Q230" s="246"/>
      <c r="R230" s="246"/>
      <c r="S230" s="246"/>
      <c r="T230" s="247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8" t="s">
        <v>159</v>
      </c>
      <c r="AU230" s="248" t="s">
        <v>89</v>
      </c>
      <c r="AV230" s="13" t="s">
        <v>89</v>
      </c>
      <c r="AW230" s="13" t="s">
        <v>35</v>
      </c>
      <c r="AX230" s="13" t="s">
        <v>79</v>
      </c>
      <c r="AY230" s="248" t="s">
        <v>148</v>
      </c>
    </row>
    <row r="231" s="13" customFormat="1">
      <c r="A231" s="13"/>
      <c r="B231" s="237"/>
      <c r="C231" s="238"/>
      <c r="D231" s="239" t="s">
        <v>159</v>
      </c>
      <c r="E231" s="240" t="s">
        <v>1</v>
      </c>
      <c r="F231" s="241" t="s">
        <v>271</v>
      </c>
      <c r="G231" s="238"/>
      <c r="H231" s="242">
        <v>5.0039999999999996</v>
      </c>
      <c r="I231" s="243"/>
      <c r="J231" s="238"/>
      <c r="K231" s="238"/>
      <c r="L231" s="244"/>
      <c r="M231" s="245"/>
      <c r="N231" s="246"/>
      <c r="O231" s="246"/>
      <c r="P231" s="246"/>
      <c r="Q231" s="246"/>
      <c r="R231" s="246"/>
      <c r="S231" s="246"/>
      <c r="T231" s="247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8" t="s">
        <v>159</v>
      </c>
      <c r="AU231" s="248" t="s">
        <v>89</v>
      </c>
      <c r="AV231" s="13" t="s">
        <v>89</v>
      </c>
      <c r="AW231" s="13" t="s">
        <v>35</v>
      </c>
      <c r="AX231" s="13" t="s">
        <v>79</v>
      </c>
      <c r="AY231" s="248" t="s">
        <v>148</v>
      </c>
    </row>
    <row r="232" s="13" customFormat="1">
      <c r="A232" s="13"/>
      <c r="B232" s="237"/>
      <c r="C232" s="238"/>
      <c r="D232" s="239" t="s">
        <v>159</v>
      </c>
      <c r="E232" s="240" t="s">
        <v>1</v>
      </c>
      <c r="F232" s="241" t="s">
        <v>272</v>
      </c>
      <c r="G232" s="238"/>
      <c r="H232" s="242">
        <v>22.809999999999999</v>
      </c>
      <c r="I232" s="243"/>
      <c r="J232" s="238"/>
      <c r="K232" s="238"/>
      <c r="L232" s="244"/>
      <c r="M232" s="245"/>
      <c r="N232" s="246"/>
      <c r="O232" s="246"/>
      <c r="P232" s="246"/>
      <c r="Q232" s="246"/>
      <c r="R232" s="246"/>
      <c r="S232" s="246"/>
      <c r="T232" s="247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8" t="s">
        <v>159</v>
      </c>
      <c r="AU232" s="248" t="s">
        <v>89</v>
      </c>
      <c r="AV232" s="13" t="s">
        <v>89</v>
      </c>
      <c r="AW232" s="13" t="s">
        <v>35</v>
      </c>
      <c r="AX232" s="13" t="s">
        <v>79</v>
      </c>
      <c r="AY232" s="248" t="s">
        <v>148</v>
      </c>
    </row>
    <row r="233" s="14" customFormat="1">
      <c r="A233" s="14"/>
      <c r="B233" s="249"/>
      <c r="C233" s="250"/>
      <c r="D233" s="239" t="s">
        <v>159</v>
      </c>
      <c r="E233" s="251" t="s">
        <v>111</v>
      </c>
      <c r="F233" s="252" t="s">
        <v>163</v>
      </c>
      <c r="G233" s="250"/>
      <c r="H233" s="253">
        <v>2136.136</v>
      </c>
      <c r="I233" s="254"/>
      <c r="J233" s="250"/>
      <c r="K233" s="250"/>
      <c r="L233" s="255"/>
      <c r="M233" s="256"/>
      <c r="N233" s="257"/>
      <c r="O233" s="257"/>
      <c r="P233" s="257"/>
      <c r="Q233" s="257"/>
      <c r="R233" s="257"/>
      <c r="S233" s="257"/>
      <c r="T233" s="258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9" t="s">
        <v>159</v>
      </c>
      <c r="AU233" s="259" t="s">
        <v>89</v>
      </c>
      <c r="AV233" s="14" t="s">
        <v>155</v>
      </c>
      <c r="AW233" s="14" t="s">
        <v>35</v>
      </c>
      <c r="AX233" s="14" t="s">
        <v>87</v>
      </c>
      <c r="AY233" s="259" t="s">
        <v>148</v>
      </c>
    </row>
    <row r="234" s="2" customFormat="1" ht="49.05" customHeight="1">
      <c r="A234" s="38"/>
      <c r="B234" s="39"/>
      <c r="C234" s="219" t="s">
        <v>273</v>
      </c>
      <c r="D234" s="219" t="s">
        <v>150</v>
      </c>
      <c r="E234" s="220" t="s">
        <v>274</v>
      </c>
      <c r="F234" s="221" t="s">
        <v>275</v>
      </c>
      <c r="G234" s="222" t="s">
        <v>251</v>
      </c>
      <c r="H234" s="223">
        <v>237.34700000000001</v>
      </c>
      <c r="I234" s="224"/>
      <c r="J234" s="225">
        <f>ROUND(I234*H234,2)</f>
        <v>0</v>
      </c>
      <c r="K234" s="221" t="s">
        <v>154</v>
      </c>
      <c r="L234" s="44"/>
      <c r="M234" s="226" t="s">
        <v>1</v>
      </c>
      <c r="N234" s="227" t="s">
        <v>44</v>
      </c>
      <c r="O234" s="91"/>
      <c r="P234" s="228">
        <f>O234*H234</f>
        <v>0</v>
      </c>
      <c r="Q234" s="228">
        <v>0</v>
      </c>
      <c r="R234" s="228">
        <f>Q234*H234</f>
        <v>0</v>
      </c>
      <c r="S234" s="228">
        <v>0</v>
      </c>
      <c r="T234" s="229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30" t="s">
        <v>155</v>
      </c>
      <c r="AT234" s="230" t="s">
        <v>150</v>
      </c>
      <c r="AU234" s="230" t="s">
        <v>89</v>
      </c>
      <c r="AY234" s="17" t="s">
        <v>148</v>
      </c>
      <c r="BE234" s="231">
        <f>IF(N234="základní",J234,0)</f>
        <v>0</v>
      </c>
      <c r="BF234" s="231">
        <f>IF(N234="snížená",J234,0)</f>
        <v>0</v>
      </c>
      <c r="BG234" s="231">
        <f>IF(N234="zákl. přenesená",J234,0)</f>
        <v>0</v>
      </c>
      <c r="BH234" s="231">
        <f>IF(N234="sníž. přenesená",J234,0)</f>
        <v>0</v>
      </c>
      <c r="BI234" s="231">
        <f>IF(N234="nulová",J234,0)</f>
        <v>0</v>
      </c>
      <c r="BJ234" s="17" t="s">
        <v>87</v>
      </c>
      <c r="BK234" s="231">
        <f>ROUND(I234*H234,2)</f>
        <v>0</v>
      </c>
      <c r="BL234" s="17" t="s">
        <v>155</v>
      </c>
      <c r="BM234" s="230" t="s">
        <v>276</v>
      </c>
    </row>
    <row r="235" s="2" customFormat="1">
      <c r="A235" s="38"/>
      <c r="B235" s="39"/>
      <c r="C235" s="40"/>
      <c r="D235" s="232" t="s">
        <v>157</v>
      </c>
      <c r="E235" s="40"/>
      <c r="F235" s="233" t="s">
        <v>277</v>
      </c>
      <c r="G235" s="40"/>
      <c r="H235" s="40"/>
      <c r="I235" s="234"/>
      <c r="J235" s="40"/>
      <c r="K235" s="40"/>
      <c r="L235" s="44"/>
      <c r="M235" s="235"/>
      <c r="N235" s="236"/>
      <c r="O235" s="91"/>
      <c r="P235" s="91"/>
      <c r="Q235" s="91"/>
      <c r="R235" s="91"/>
      <c r="S235" s="91"/>
      <c r="T235" s="92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157</v>
      </c>
      <c r="AU235" s="17" t="s">
        <v>89</v>
      </c>
    </row>
    <row r="236" s="13" customFormat="1">
      <c r="A236" s="13"/>
      <c r="B236" s="237"/>
      <c r="C236" s="238"/>
      <c r="D236" s="239" t="s">
        <v>159</v>
      </c>
      <c r="E236" s="240" t="s">
        <v>1</v>
      </c>
      <c r="F236" s="241" t="s">
        <v>278</v>
      </c>
      <c r="G236" s="238"/>
      <c r="H236" s="242">
        <v>4.6749999999999998</v>
      </c>
      <c r="I236" s="243"/>
      <c r="J236" s="238"/>
      <c r="K236" s="238"/>
      <c r="L236" s="244"/>
      <c r="M236" s="245"/>
      <c r="N236" s="246"/>
      <c r="O236" s="246"/>
      <c r="P236" s="246"/>
      <c r="Q236" s="246"/>
      <c r="R236" s="246"/>
      <c r="S236" s="246"/>
      <c r="T236" s="247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8" t="s">
        <v>159</v>
      </c>
      <c r="AU236" s="248" t="s">
        <v>89</v>
      </c>
      <c r="AV236" s="13" t="s">
        <v>89</v>
      </c>
      <c r="AW236" s="13" t="s">
        <v>35</v>
      </c>
      <c r="AX236" s="13" t="s">
        <v>79</v>
      </c>
      <c r="AY236" s="248" t="s">
        <v>148</v>
      </c>
    </row>
    <row r="237" s="13" customFormat="1">
      <c r="A237" s="13"/>
      <c r="B237" s="237"/>
      <c r="C237" s="238"/>
      <c r="D237" s="239" t="s">
        <v>159</v>
      </c>
      <c r="E237" s="240" t="s">
        <v>1</v>
      </c>
      <c r="F237" s="241" t="s">
        <v>279</v>
      </c>
      <c r="G237" s="238"/>
      <c r="H237" s="242">
        <v>18.088999999999999</v>
      </c>
      <c r="I237" s="243"/>
      <c r="J237" s="238"/>
      <c r="K237" s="238"/>
      <c r="L237" s="244"/>
      <c r="M237" s="245"/>
      <c r="N237" s="246"/>
      <c r="O237" s="246"/>
      <c r="P237" s="246"/>
      <c r="Q237" s="246"/>
      <c r="R237" s="246"/>
      <c r="S237" s="246"/>
      <c r="T237" s="247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8" t="s">
        <v>159</v>
      </c>
      <c r="AU237" s="248" t="s">
        <v>89</v>
      </c>
      <c r="AV237" s="13" t="s">
        <v>89</v>
      </c>
      <c r="AW237" s="13" t="s">
        <v>35</v>
      </c>
      <c r="AX237" s="13" t="s">
        <v>79</v>
      </c>
      <c r="AY237" s="248" t="s">
        <v>148</v>
      </c>
    </row>
    <row r="238" s="13" customFormat="1">
      <c r="A238" s="13"/>
      <c r="B238" s="237"/>
      <c r="C238" s="238"/>
      <c r="D238" s="239" t="s">
        <v>159</v>
      </c>
      <c r="E238" s="240" t="s">
        <v>1</v>
      </c>
      <c r="F238" s="241" t="s">
        <v>280</v>
      </c>
      <c r="G238" s="238"/>
      <c r="H238" s="242">
        <v>19.963000000000001</v>
      </c>
      <c r="I238" s="243"/>
      <c r="J238" s="238"/>
      <c r="K238" s="238"/>
      <c r="L238" s="244"/>
      <c r="M238" s="245"/>
      <c r="N238" s="246"/>
      <c r="O238" s="246"/>
      <c r="P238" s="246"/>
      <c r="Q238" s="246"/>
      <c r="R238" s="246"/>
      <c r="S238" s="246"/>
      <c r="T238" s="247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8" t="s">
        <v>159</v>
      </c>
      <c r="AU238" s="248" t="s">
        <v>89</v>
      </c>
      <c r="AV238" s="13" t="s">
        <v>89</v>
      </c>
      <c r="AW238" s="13" t="s">
        <v>35</v>
      </c>
      <c r="AX238" s="13" t="s">
        <v>79</v>
      </c>
      <c r="AY238" s="248" t="s">
        <v>148</v>
      </c>
    </row>
    <row r="239" s="13" customFormat="1">
      <c r="A239" s="13"/>
      <c r="B239" s="237"/>
      <c r="C239" s="238"/>
      <c r="D239" s="239" t="s">
        <v>159</v>
      </c>
      <c r="E239" s="240" t="s">
        <v>1</v>
      </c>
      <c r="F239" s="241" t="s">
        <v>281</v>
      </c>
      <c r="G239" s="238"/>
      <c r="H239" s="242">
        <v>49.837000000000003</v>
      </c>
      <c r="I239" s="243"/>
      <c r="J239" s="238"/>
      <c r="K239" s="238"/>
      <c r="L239" s="244"/>
      <c r="M239" s="245"/>
      <c r="N239" s="246"/>
      <c r="O239" s="246"/>
      <c r="P239" s="246"/>
      <c r="Q239" s="246"/>
      <c r="R239" s="246"/>
      <c r="S239" s="246"/>
      <c r="T239" s="247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8" t="s">
        <v>159</v>
      </c>
      <c r="AU239" s="248" t="s">
        <v>89</v>
      </c>
      <c r="AV239" s="13" t="s">
        <v>89</v>
      </c>
      <c r="AW239" s="13" t="s">
        <v>35</v>
      </c>
      <c r="AX239" s="13" t="s">
        <v>79</v>
      </c>
      <c r="AY239" s="248" t="s">
        <v>148</v>
      </c>
    </row>
    <row r="240" s="13" customFormat="1">
      <c r="A240" s="13"/>
      <c r="B240" s="237"/>
      <c r="C240" s="238"/>
      <c r="D240" s="239" t="s">
        <v>159</v>
      </c>
      <c r="E240" s="240" t="s">
        <v>1</v>
      </c>
      <c r="F240" s="241" t="s">
        <v>282</v>
      </c>
      <c r="G240" s="238"/>
      <c r="H240" s="242">
        <v>0.97899999999999998</v>
      </c>
      <c r="I240" s="243"/>
      <c r="J240" s="238"/>
      <c r="K240" s="238"/>
      <c r="L240" s="244"/>
      <c r="M240" s="245"/>
      <c r="N240" s="246"/>
      <c r="O240" s="246"/>
      <c r="P240" s="246"/>
      <c r="Q240" s="246"/>
      <c r="R240" s="246"/>
      <c r="S240" s="246"/>
      <c r="T240" s="247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8" t="s">
        <v>159</v>
      </c>
      <c r="AU240" s="248" t="s">
        <v>89</v>
      </c>
      <c r="AV240" s="13" t="s">
        <v>89</v>
      </c>
      <c r="AW240" s="13" t="s">
        <v>35</v>
      </c>
      <c r="AX240" s="13" t="s">
        <v>79</v>
      </c>
      <c r="AY240" s="248" t="s">
        <v>148</v>
      </c>
    </row>
    <row r="241" s="13" customFormat="1">
      <c r="A241" s="13"/>
      <c r="B241" s="237"/>
      <c r="C241" s="238"/>
      <c r="D241" s="239" t="s">
        <v>159</v>
      </c>
      <c r="E241" s="240" t="s">
        <v>1</v>
      </c>
      <c r="F241" s="241" t="s">
        <v>283</v>
      </c>
      <c r="G241" s="238"/>
      <c r="H241" s="242">
        <v>19.504000000000001</v>
      </c>
      <c r="I241" s="243"/>
      <c r="J241" s="238"/>
      <c r="K241" s="238"/>
      <c r="L241" s="244"/>
      <c r="M241" s="245"/>
      <c r="N241" s="246"/>
      <c r="O241" s="246"/>
      <c r="P241" s="246"/>
      <c r="Q241" s="246"/>
      <c r="R241" s="246"/>
      <c r="S241" s="246"/>
      <c r="T241" s="247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8" t="s">
        <v>159</v>
      </c>
      <c r="AU241" s="248" t="s">
        <v>89</v>
      </c>
      <c r="AV241" s="13" t="s">
        <v>89</v>
      </c>
      <c r="AW241" s="13" t="s">
        <v>35</v>
      </c>
      <c r="AX241" s="13" t="s">
        <v>79</v>
      </c>
      <c r="AY241" s="248" t="s">
        <v>148</v>
      </c>
    </row>
    <row r="242" s="13" customFormat="1">
      <c r="A242" s="13"/>
      <c r="B242" s="237"/>
      <c r="C242" s="238"/>
      <c r="D242" s="239" t="s">
        <v>159</v>
      </c>
      <c r="E242" s="240" t="s">
        <v>1</v>
      </c>
      <c r="F242" s="241" t="s">
        <v>284</v>
      </c>
      <c r="G242" s="238"/>
      <c r="H242" s="242">
        <v>9.9399999999999995</v>
      </c>
      <c r="I242" s="243"/>
      <c r="J242" s="238"/>
      <c r="K242" s="238"/>
      <c r="L242" s="244"/>
      <c r="M242" s="245"/>
      <c r="N242" s="246"/>
      <c r="O242" s="246"/>
      <c r="P242" s="246"/>
      <c r="Q242" s="246"/>
      <c r="R242" s="246"/>
      <c r="S242" s="246"/>
      <c r="T242" s="247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8" t="s">
        <v>159</v>
      </c>
      <c r="AU242" s="248" t="s">
        <v>89</v>
      </c>
      <c r="AV242" s="13" t="s">
        <v>89</v>
      </c>
      <c r="AW242" s="13" t="s">
        <v>35</v>
      </c>
      <c r="AX242" s="13" t="s">
        <v>79</v>
      </c>
      <c r="AY242" s="248" t="s">
        <v>148</v>
      </c>
    </row>
    <row r="243" s="13" customFormat="1">
      <c r="A243" s="13"/>
      <c r="B243" s="237"/>
      <c r="C243" s="238"/>
      <c r="D243" s="239" t="s">
        <v>159</v>
      </c>
      <c r="E243" s="240" t="s">
        <v>1</v>
      </c>
      <c r="F243" s="241" t="s">
        <v>285</v>
      </c>
      <c r="G243" s="238"/>
      <c r="H243" s="242">
        <v>20.257999999999999</v>
      </c>
      <c r="I243" s="243"/>
      <c r="J243" s="238"/>
      <c r="K243" s="238"/>
      <c r="L243" s="244"/>
      <c r="M243" s="245"/>
      <c r="N243" s="246"/>
      <c r="O243" s="246"/>
      <c r="P243" s="246"/>
      <c r="Q243" s="246"/>
      <c r="R243" s="246"/>
      <c r="S243" s="246"/>
      <c r="T243" s="247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8" t="s">
        <v>159</v>
      </c>
      <c r="AU243" s="248" t="s">
        <v>89</v>
      </c>
      <c r="AV243" s="13" t="s">
        <v>89</v>
      </c>
      <c r="AW243" s="13" t="s">
        <v>35</v>
      </c>
      <c r="AX243" s="13" t="s">
        <v>79</v>
      </c>
      <c r="AY243" s="248" t="s">
        <v>148</v>
      </c>
    </row>
    <row r="244" s="13" customFormat="1">
      <c r="A244" s="13"/>
      <c r="B244" s="237"/>
      <c r="C244" s="238"/>
      <c r="D244" s="239" t="s">
        <v>159</v>
      </c>
      <c r="E244" s="240" t="s">
        <v>1</v>
      </c>
      <c r="F244" s="241" t="s">
        <v>286</v>
      </c>
      <c r="G244" s="238"/>
      <c r="H244" s="242">
        <v>2.004</v>
      </c>
      <c r="I244" s="243"/>
      <c r="J244" s="238"/>
      <c r="K244" s="238"/>
      <c r="L244" s="244"/>
      <c r="M244" s="245"/>
      <c r="N244" s="246"/>
      <c r="O244" s="246"/>
      <c r="P244" s="246"/>
      <c r="Q244" s="246"/>
      <c r="R244" s="246"/>
      <c r="S244" s="246"/>
      <c r="T244" s="247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8" t="s">
        <v>159</v>
      </c>
      <c r="AU244" s="248" t="s">
        <v>89</v>
      </c>
      <c r="AV244" s="13" t="s">
        <v>89</v>
      </c>
      <c r="AW244" s="13" t="s">
        <v>35</v>
      </c>
      <c r="AX244" s="13" t="s">
        <v>79</v>
      </c>
      <c r="AY244" s="248" t="s">
        <v>148</v>
      </c>
    </row>
    <row r="245" s="13" customFormat="1">
      <c r="A245" s="13"/>
      <c r="B245" s="237"/>
      <c r="C245" s="238"/>
      <c r="D245" s="239" t="s">
        <v>159</v>
      </c>
      <c r="E245" s="240" t="s">
        <v>1</v>
      </c>
      <c r="F245" s="241" t="s">
        <v>287</v>
      </c>
      <c r="G245" s="238"/>
      <c r="H245" s="242">
        <v>21.116</v>
      </c>
      <c r="I245" s="243"/>
      <c r="J245" s="238"/>
      <c r="K245" s="238"/>
      <c r="L245" s="244"/>
      <c r="M245" s="245"/>
      <c r="N245" s="246"/>
      <c r="O245" s="246"/>
      <c r="P245" s="246"/>
      <c r="Q245" s="246"/>
      <c r="R245" s="246"/>
      <c r="S245" s="246"/>
      <c r="T245" s="247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8" t="s">
        <v>159</v>
      </c>
      <c r="AU245" s="248" t="s">
        <v>89</v>
      </c>
      <c r="AV245" s="13" t="s">
        <v>89</v>
      </c>
      <c r="AW245" s="13" t="s">
        <v>35</v>
      </c>
      <c r="AX245" s="13" t="s">
        <v>79</v>
      </c>
      <c r="AY245" s="248" t="s">
        <v>148</v>
      </c>
    </row>
    <row r="246" s="13" customFormat="1">
      <c r="A246" s="13"/>
      <c r="B246" s="237"/>
      <c r="C246" s="238"/>
      <c r="D246" s="239" t="s">
        <v>159</v>
      </c>
      <c r="E246" s="240" t="s">
        <v>1</v>
      </c>
      <c r="F246" s="241" t="s">
        <v>288</v>
      </c>
      <c r="G246" s="238"/>
      <c r="H246" s="242">
        <v>1.48</v>
      </c>
      <c r="I246" s="243"/>
      <c r="J246" s="238"/>
      <c r="K246" s="238"/>
      <c r="L246" s="244"/>
      <c r="M246" s="245"/>
      <c r="N246" s="246"/>
      <c r="O246" s="246"/>
      <c r="P246" s="246"/>
      <c r="Q246" s="246"/>
      <c r="R246" s="246"/>
      <c r="S246" s="246"/>
      <c r="T246" s="247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8" t="s">
        <v>159</v>
      </c>
      <c r="AU246" s="248" t="s">
        <v>89</v>
      </c>
      <c r="AV246" s="13" t="s">
        <v>89</v>
      </c>
      <c r="AW246" s="13" t="s">
        <v>35</v>
      </c>
      <c r="AX246" s="13" t="s">
        <v>79</v>
      </c>
      <c r="AY246" s="248" t="s">
        <v>148</v>
      </c>
    </row>
    <row r="247" s="13" customFormat="1">
      <c r="A247" s="13"/>
      <c r="B247" s="237"/>
      <c r="C247" s="238"/>
      <c r="D247" s="239" t="s">
        <v>159</v>
      </c>
      <c r="E247" s="240" t="s">
        <v>1</v>
      </c>
      <c r="F247" s="241" t="s">
        <v>289</v>
      </c>
      <c r="G247" s="238"/>
      <c r="H247" s="242">
        <v>19.908999999999999</v>
      </c>
      <c r="I247" s="243"/>
      <c r="J247" s="238"/>
      <c r="K247" s="238"/>
      <c r="L247" s="244"/>
      <c r="M247" s="245"/>
      <c r="N247" s="246"/>
      <c r="O247" s="246"/>
      <c r="P247" s="246"/>
      <c r="Q247" s="246"/>
      <c r="R247" s="246"/>
      <c r="S247" s="246"/>
      <c r="T247" s="247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8" t="s">
        <v>159</v>
      </c>
      <c r="AU247" s="248" t="s">
        <v>89</v>
      </c>
      <c r="AV247" s="13" t="s">
        <v>89</v>
      </c>
      <c r="AW247" s="13" t="s">
        <v>35</v>
      </c>
      <c r="AX247" s="13" t="s">
        <v>79</v>
      </c>
      <c r="AY247" s="248" t="s">
        <v>148</v>
      </c>
    </row>
    <row r="248" s="13" customFormat="1">
      <c r="A248" s="13"/>
      <c r="B248" s="237"/>
      <c r="C248" s="238"/>
      <c r="D248" s="239" t="s">
        <v>159</v>
      </c>
      <c r="E248" s="240" t="s">
        <v>1</v>
      </c>
      <c r="F248" s="241" t="s">
        <v>290</v>
      </c>
      <c r="G248" s="238"/>
      <c r="H248" s="242">
        <v>1.96</v>
      </c>
      <c r="I248" s="243"/>
      <c r="J248" s="238"/>
      <c r="K248" s="238"/>
      <c r="L248" s="244"/>
      <c r="M248" s="245"/>
      <c r="N248" s="246"/>
      <c r="O248" s="246"/>
      <c r="P248" s="246"/>
      <c r="Q248" s="246"/>
      <c r="R248" s="246"/>
      <c r="S248" s="246"/>
      <c r="T248" s="247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8" t="s">
        <v>159</v>
      </c>
      <c r="AU248" s="248" t="s">
        <v>89</v>
      </c>
      <c r="AV248" s="13" t="s">
        <v>89</v>
      </c>
      <c r="AW248" s="13" t="s">
        <v>35</v>
      </c>
      <c r="AX248" s="13" t="s">
        <v>79</v>
      </c>
      <c r="AY248" s="248" t="s">
        <v>148</v>
      </c>
    </row>
    <row r="249" s="13" customFormat="1">
      <c r="A249" s="13"/>
      <c r="B249" s="237"/>
      <c r="C249" s="238"/>
      <c r="D249" s="239" t="s">
        <v>159</v>
      </c>
      <c r="E249" s="240" t="s">
        <v>1</v>
      </c>
      <c r="F249" s="241" t="s">
        <v>291</v>
      </c>
      <c r="G249" s="238"/>
      <c r="H249" s="242">
        <v>17.831</v>
      </c>
      <c r="I249" s="243"/>
      <c r="J249" s="238"/>
      <c r="K249" s="238"/>
      <c r="L249" s="244"/>
      <c r="M249" s="245"/>
      <c r="N249" s="246"/>
      <c r="O249" s="246"/>
      <c r="P249" s="246"/>
      <c r="Q249" s="246"/>
      <c r="R249" s="246"/>
      <c r="S249" s="246"/>
      <c r="T249" s="247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8" t="s">
        <v>159</v>
      </c>
      <c r="AU249" s="248" t="s">
        <v>89</v>
      </c>
      <c r="AV249" s="13" t="s">
        <v>89</v>
      </c>
      <c r="AW249" s="13" t="s">
        <v>35</v>
      </c>
      <c r="AX249" s="13" t="s">
        <v>79</v>
      </c>
      <c r="AY249" s="248" t="s">
        <v>148</v>
      </c>
    </row>
    <row r="250" s="13" customFormat="1">
      <c r="A250" s="13"/>
      <c r="B250" s="237"/>
      <c r="C250" s="238"/>
      <c r="D250" s="239" t="s">
        <v>159</v>
      </c>
      <c r="E250" s="240" t="s">
        <v>1</v>
      </c>
      <c r="F250" s="241" t="s">
        <v>292</v>
      </c>
      <c r="G250" s="238"/>
      <c r="H250" s="242">
        <v>12.506</v>
      </c>
      <c r="I250" s="243"/>
      <c r="J250" s="238"/>
      <c r="K250" s="238"/>
      <c r="L250" s="244"/>
      <c r="M250" s="245"/>
      <c r="N250" s="246"/>
      <c r="O250" s="246"/>
      <c r="P250" s="246"/>
      <c r="Q250" s="246"/>
      <c r="R250" s="246"/>
      <c r="S250" s="246"/>
      <c r="T250" s="247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8" t="s">
        <v>159</v>
      </c>
      <c r="AU250" s="248" t="s">
        <v>89</v>
      </c>
      <c r="AV250" s="13" t="s">
        <v>89</v>
      </c>
      <c r="AW250" s="13" t="s">
        <v>35</v>
      </c>
      <c r="AX250" s="13" t="s">
        <v>79</v>
      </c>
      <c r="AY250" s="248" t="s">
        <v>148</v>
      </c>
    </row>
    <row r="251" s="13" customFormat="1">
      <c r="A251" s="13"/>
      <c r="B251" s="237"/>
      <c r="C251" s="238"/>
      <c r="D251" s="239" t="s">
        <v>159</v>
      </c>
      <c r="E251" s="240" t="s">
        <v>1</v>
      </c>
      <c r="F251" s="241" t="s">
        <v>293</v>
      </c>
      <c r="G251" s="238"/>
      <c r="H251" s="242">
        <v>2.976</v>
      </c>
      <c r="I251" s="243"/>
      <c r="J251" s="238"/>
      <c r="K251" s="238"/>
      <c r="L251" s="244"/>
      <c r="M251" s="245"/>
      <c r="N251" s="246"/>
      <c r="O251" s="246"/>
      <c r="P251" s="246"/>
      <c r="Q251" s="246"/>
      <c r="R251" s="246"/>
      <c r="S251" s="246"/>
      <c r="T251" s="247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8" t="s">
        <v>159</v>
      </c>
      <c r="AU251" s="248" t="s">
        <v>89</v>
      </c>
      <c r="AV251" s="13" t="s">
        <v>89</v>
      </c>
      <c r="AW251" s="13" t="s">
        <v>35</v>
      </c>
      <c r="AX251" s="13" t="s">
        <v>79</v>
      </c>
      <c r="AY251" s="248" t="s">
        <v>148</v>
      </c>
    </row>
    <row r="252" s="13" customFormat="1">
      <c r="A252" s="13"/>
      <c r="B252" s="237"/>
      <c r="C252" s="238"/>
      <c r="D252" s="239" t="s">
        <v>159</v>
      </c>
      <c r="E252" s="240" t="s">
        <v>1</v>
      </c>
      <c r="F252" s="241" t="s">
        <v>294</v>
      </c>
      <c r="G252" s="238"/>
      <c r="H252" s="242">
        <v>11.23</v>
      </c>
      <c r="I252" s="243"/>
      <c r="J252" s="238"/>
      <c r="K252" s="238"/>
      <c r="L252" s="244"/>
      <c r="M252" s="245"/>
      <c r="N252" s="246"/>
      <c r="O252" s="246"/>
      <c r="P252" s="246"/>
      <c r="Q252" s="246"/>
      <c r="R252" s="246"/>
      <c r="S252" s="246"/>
      <c r="T252" s="247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8" t="s">
        <v>159</v>
      </c>
      <c r="AU252" s="248" t="s">
        <v>89</v>
      </c>
      <c r="AV252" s="13" t="s">
        <v>89</v>
      </c>
      <c r="AW252" s="13" t="s">
        <v>35</v>
      </c>
      <c r="AX252" s="13" t="s">
        <v>79</v>
      </c>
      <c r="AY252" s="248" t="s">
        <v>148</v>
      </c>
    </row>
    <row r="253" s="13" customFormat="1">
      <c r="A253" s="13"/>
      <c r="B253" s="237"/>
      <c r="C253" s="238"/>
      <c r="D253" s="239" t="s">
        <v>159</v>
      </c>
      <c r="E253" s="240" t="s">
        <v>1</v>
      </c>
      <c r="F253" s="241" t="s">
        <v>295</v>
      </c>
      <c r="G253" s="238"/>
      <c r="H253" s="242">
        <v>0.55600000000000005</v>
      </c>
      <c r="I253" s="243"/>
      <c r="J253" s="238"/>
      <c r="K253" s="238"/>
      <c r="L253" s="244"/>
      <c r="M253" s="245"/>
      <c r="N253" s="246"/>
      <c r="O253" s="246"/>
      <c r="P253" s="246"/>
      <c r="Q253" s="246"/>
      <c r="R253" s="246"/>
      <c r="S253" s="246"/>
      <c r="T253" s="247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8" t="s">
        <v>159</v>
      </c>
      <c r="AU253" s="248" t="s">
        <v>89</v>
      </c>
      <c r="AV253" s="13" t="s">
        <v>89</v>
      </c>
      <c r="AW253" s="13" t="s">
        <v>35</v>
      </c>
      <c r="AX253" s="13" t="s">
        <v>79</v>
      </c>
      <c r="AY253" s="248" t="s">
        <v>148</v>
      </c>
    </row>
    <row r="254" s="13" customFormat="1">
      <c r="A254" s="13"/>
      <c r="B254" s="237"/>
      <c r="C254" s="238"/>
      <c r="D254" s="239" t="s">
        <v>159</v>
      </c>
      <c r="E254" s="240" t="s">
        <v>1</v>
      </c>
      <c r="F254" s="241" t="s">
        <v>296</v>
      </c>
      <c r="G254" s="238"/>
      <c r="H254" s="242">
        <v>2.5339999999999998</v>
      </c>
      <c r="I254" s="243"/>
      <c r="J254" s="238"/>
      <c r="K254" s="238"/>
      <c r="L254" s="244"/>
      <c r="M254" s="245"/>
      <c r="N254" s="246"/>
      <c r="O254" s="246"/>
      <c r="P254" s="246"/>
      <c r="Q254" s="246"/>
      <c r="R254" s="246"/>
      <c r="S254" s="246"/>
      <c r="T254" s="247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8" t="s">
        <v>159</v>
      </c>
      <c r="AU254" s="248" t="s">
        <v>89</v>
      </c>
      <c r="AV254" s="13" t="s">
        <v>89</v>
      </c>
      <c r="AW254" s="13" t="s">
        <v>35</v>
      </c>
      <c r="AX254" s="13" t="s">
        <v>79</v>
      </c>
      <c r="AY254" s="248" t="s">
        <v>148</v>
      </c>
    </row>
    <row r="255" s="14" customFormat="1">
      <c r="A255" s="14"/>
      <c r="B255" s="249"/>
      <c r="C255" s="250"/>
      <c r="D255" s="239" t="s">
        <v>159</v>
      </c>
      <c r="E255" s="251" t="s">
        <v>115</v>
      </c>
      <c r="F255" s="252" t="s">
        <v>163</v>
      </c>
      <c r="G255" s="250"/>
      <c r="H255" s="253">
        <v>237.34700000000001</v>
      </c>
      <c r="I255" s="254"/>
      <c r="J255" s="250"/>
      <c r="K255" s="250"/>
      <c r="L255" s="255"/>
      <c r="M255" s="256"/>
      <c r="N255" s="257"/>
      <c r="O255" s="257"/>
      <c r="P255" s="257"/>
      <c r="Q255" s="257"/>
      <c r="R255" s="257"/>
      <c r="S255" s="257"/>
      <c r="T255" s="258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9" t="s">
        <v>159</v>
      </c>
      <c r="AU255" s="259" t="s">
        <v>89</v>
      </c>
      <c r="AV255" s="14" t="s">
        <v>155</v>
      </c>
      <c r="AW255" s="14" t="s">
        <v>35</v>
      </c>
      <c r="AX255" s="14" t="s">
        <v>87</v>
      </c>
      <c r="AY255" s="259" t="s">
        <v>148</v>
      </c>
    </row>
    <row r="256" s="2" customFormat="1" ht="37.8" customHeight="1">
      <c r="A256" s="38"/>
      <c r="B256" s="39"/>
      <c r="C256" s="219" t="s">
        <v>297</v>
      </c>
      <c r="D256" s="219" t="s">
        <v>150</v>
      </c>
      <c r="E256" s="220" t="s">
        <v>298</v>
      </c>
      <c r="F256" s="221" t="s">
        <v>299</v>
      </c>
      <c r="G256" s="222" t="s">
        <v>251</v>
      </c>
      <c r="H256" s="223">
        <v>265.60000000000002</v>
      </c>
      <c r="I256" s="224"/>
      <c r="J256" s="225">
        <f>ROUND(I256*H256,2)</f>
        <v>0</v>
      </c>
      <c r="K256" s="221" t="s">
        <v>154</v>
      </c>
      <c r="L256" s="44"/>
      <c r="M256" s="226" t="s">
        <v>1</v>
      </c>
      <c r="N256" s="227" t="s">
        <v>44</v>
      </c>
      <c r="O256" s="91"/>
      <c r="P256" s="228">
        <f>O256*H256</f>
        <v>0</v>
      </c>
      <c r="Q256" s="228">
        <v>0</v>
      </c>
      <c r="R256" s="228">
        <f>Q256*H256</f>
        <v>0</v>
      </c>
      <c r="S256" s="228">
        <v>0</v>
      </c>
      <c r="T256" s="229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30" t="s">
        <v>155</v>
      </c>
      <c r="AT256" s="230" t="s">
        <v>150</v>
      </c>
      <c r="AU256" s="230" t="s">
        <v>89</v>
      </c>
      <c r="AY256" s="17" t="s">
        <v>148</v>
      </c>
      <c r="BE256" s="231">
        <f>IF(N256="základní",J256,0)</f>
        <v>0</v>
      </c>
      <c r="BF256" s="231">
        <f>IF(N256="snížená",J256,0)</f>
        <v>0</v>
      </c>
      <c r="BG256" s="231">
        <f>IF(N256="zákl. přenesená",J256,0)</f>
        <v>0</v>
      </c>
      <c r="BH256" s="231">
        <f>IF(N256="sníž. přenesená",J256,0)</f>
        <v>0</v>
      </c>
      <c r="BI256" s="231">
        <f>IF(N256="nulová",J256,0)</f>
        <v>0</v>
      </c>
      <c r="BJ256" s="17" t="s">
        <v>87</v>
      </c>
      <c r="BK256" s="231">
        <f>ROUND(I256*H256,2)</f>
        <v>0</v>
      </c>
      <c r="BL256" s="17" t="s">
        <v>155</v>
      </c>
      <c r="BM256" s="230" t="s">
        <v>300</v>
      </c>
    </row>
    <row r="257" s="2" customFormat="1">
      <c r="A257" s="38"/>
      <c r="B257" s="39"/>
      <c r="C257" s="40"/>
      <c r="D257" s="232" t="s">
        <v>157</v>
      </c>
      <c r="E257" s="40"/>
      <c r="F257" s="233" t="s">
        <v>301</v>
      </c>
      <c r="G257" s="40"/>
      <c r="H257" s="40"/>
      <c r="I257" s="234"/>
      <c r="J257" s="40"/>
      <c r="K257" s="40"/>
      <c r="L257" s="44"/>
      <c r="M257" s="235"/>
      <c r="N257" s="236"/>
      <c r="O257" s="91"/>
      <c r="P257" s="91"/>
      <c r="Q257" s="91"/>
      <c r="R257" s="91"/>
      <c r="S257" s="91"/>
      <c r="T257" s="92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T257" s="17" t="s">
        <v>157</v>
      </c>
      <c r="AU257" s="17" t="s">
        <v>89</v>
      </c>
    </row>
    <row r="258" s="13" customFormat="1">
      <c r="A258" s="13"/>
      <c r="B258" s="237"/>
      <c r="C258" s="238"/>
      <c r="D258" s="239" t="s">
        <v>159</v>
      </c>
      <c r="E258" s="240" t="s">
        <v>1</v>
      </c>
      <c r="F258" s="241" t="s">
        <v>302</v>
      </c>
      <c r="G258" s="238"/>
      <c r="H258" s="242">
        <v>202.40000000000001</v>
      </c>
      <c r="I258" s="243"/>
      <c r="J258" s="238"/>
      <c r="K258" s="238"/>
      <c r="L258" s="244"/>
      <c r="M258" s="245"/>
      <c r="N258" s="246"/>
      <c r="O258" s="246"/>
      <c r="P258" s="246"/>
      <c r="Q258" s="246"/>
      <c r="R258" s="246"/>
      <c r="S258" s="246"/>
      <c r="T258" s="247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8" t="s">
        <v>159</v>
      </c>
      <c r="AU258" s="248" t="s">
        <v>89</v>
      </c>
      <c r="AV258" s="13" t="s">
        <v>89</v>
      </c>
      <c r="AW258" s="13" t="s">
        <v>35</v>
      </c>
      <c r="AX258" s="13" t="s">
        <v>79</v>
      </c>
      <c r="AY258" s="248" t="s">
        <v>148</v>
      </c>
    </row>
    <row r="259" s="13" customFormat="1">
      <c r="A259" s="13"/>
      <c r="B259" s="237"/>
      <c r="C259" s="238"/>
      <c r="D259" s="239" t="s">
        <v>159</v>
      </c>
      <c r="E259" s="240" t="s">
        <v>1</v>
      </c>
      <c r="F259" s="241" t="s">
        <v>303</v>
      </c>
      <c r="G259" s="238"/>
      <c r="H259" s="242">
        <v>63.200000000000003</v>
      </c>
      <c r="I259" s="243"/>
      <c r="J259" s="238"/>
      <c r="K259" s="238"/>
      <c r="L259" s="244"/>
      <c r="M259" s="245"/>
      <c r="N259" s="246"/>
      <c r="O259" s="246"/>
      <c r="P259" s="246"/>
      <c r="Q259" s="246"/>
      <c r="R259" s="246"/>
      <c r="S259" s="246"/>
      <c r="T259" s="247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8" t="s">
        <v>159</v>
      </c>
      <c r="AU259" s="248" t="s">
        <v>89</v>
      </c>
      <c r="AV259" s="13" t="s">
        <v>89</v>
      </c>
      <c r="AW259" s="13" t="s">
        <v>35</v>
      </c>
      <c r="AX259" s="13" t="s">
        <v>79</v>
      </c>
      <c r="AY259" s="248" t="s">
        <v>148</v>
      </c>
    </row>
    <row r="260" s="14" customFormat="1">
      <c r="A260" s="14"/>
      <c r="B260" s="249"/>
      <c r="C260" s="250"/>
      <c r="D260" s="239" t="s">
        <v>159</v>
      </c>
      <c r="E260" s="251" t="s">
        <v>1</v>
      </c>
      <c r="F260" s="252" t="s">
        <v>163</v>
      </c>
      <c r="G260" s="250"/>
      <c r="H260" s="253">
        <v>265.60000000000002</v>
      </c>
      <c r="I260" s="254"/>
      <c r="J260" s="250"/>
      <c r="K260" s="250"/>
      <c r="L260" s="255"/>
      <c r="M260" s="256"/>
      <c r="N260" s="257"/>
      <c r="O260" s="257"/>
      <c r="P260" s="257"/>
      <c r="Q260" s="257"/>
      <c r="R260" s="257"/>
      <c r="S260" s="257"/>
      <c r="T260" s="258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9" t="s">
        <v>159</v>
      </c>
      <c r="AU260" s="259" t="s">
        <v>89</v>
      </c>
      <c r="AV260" s="14" t="s">
        <v>155</v>
      </c>
      <c r="AW260" s="14" t="s">
        <v>35</v>
      </c>
      <c r="AX260" s="14" t="s">
        <v>87</v>
      </c>
      <c r="AY260" s="259" t="s">
        <v>148</v>
      </c>
    </row>
    <row r="261" s="2" customFormat="1" ht="37.8" customHeight="1">
      <c r="A261" s="38"/>
      <c r="B261" s="39"/>
      <c r="C261" s="219" t="s">
        <v>304</v>
      </c>
      <c r="D261" s="219" t="s">
        <v>150</v>
      </c>
      <c r="E261" s="220" t="s">
        <v>305</v>
      </c>
      <c r="F261" s="221" t="s">
        <v>306</v>
      </c>
      <c r="G261" s="222" t="s">
        <v>153</v>
      </c>
      <c r="H261" s="223">
        <v>2498.1849999999999</v>
      </c>
      <c r="I261" s="224"/>
      <c r="J261" s="225">
        <f>ROUND(I261*H261,2)</f>
        <v>0</v>
      </c>
      <c r="K261" s="221" t="s">
        <v>154</v>
      </c>
      <c r="L261" s="44"/>
      <c r="M261" s="226" t="s">
        <v>1</v>
      </c>
      <c r="N261" s="227" t="s">
        <v>44</v>
      </c>
      <c r="O261" s="91"/>
      <c r="P261" s="228">
        <f>O261*H261</f>
        <v>0</v>
      </c>
      <c r="Q261" s="228">
        <v>0.00058</v>
      </c>
      <c r="R261" s="228">
        <f>Q261*H261</f>
        <v>1.4489472999999999</v>
      </c>
      <c r="S261" s="228">
        <v>0</v>
      </c>
      <c r="T261" s="229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30" t="s">
        <v>155</v>
      </c>
      <c r="AT261" s="230" t="s">
        <v>150</v>
      </c>
      <c r="AU261" s="230" t="s">
        <v>89</v>
      </c>
      <c r="AY261" s="17" t="s">
        <v>148</v>
      </c>
      <c r="BE261" s="231">
        <f>IF(N261="základní",J261,0)</f>
        <v>0</v>
      </c>
      <c r="BF261" s="231">
        <f>IF(N261="snížená",J261,0)</f>
        <v>0</v>
      </c>
      <c r="BG261" s="231">
        <f>IF(N261="zákl. přenesená",J261,0)</f>
        <v>0</v>
      </c>
      <c r="BH261" s="231">
        <f>IF(N261="sníž. přenesená",J261,0)</f>
        <v>0</v>
      </c>
      <c r="BI261" s="231">
        <f>IF(N261="nulová",J261,0)</f>
        <v>0</v>
      </c>
      <c r="BJ261" s="17" t="s">
        <v>87</v>
      </c>
      <c r="BK261" s="231">
        <f>ROUND(I261*H261,2)</f>
        <v>0</v>
      </c>
      <c r="BL261" s="17" t="s">
        <v>155</v>
      </c>
      <c r="BM261" s="230" t="s">
        <v>307</v>
      </c>
    </row>
    <row r="262" s="2" customFormat="1">
      <c r="A262" s="38"/>
      <c r="B262" s="39"/>
      <c r="C262" s="40"/>
      <c r="D262" s="232" t="s">
        <v>157</v>
      </c>
      <c r="E262" s="40"/>
      <c r="F262" s="233" t="s">
        <v>308</v>
      </c>
      <c r="G262" s="40"/>
      <c r="H262" s="40"/>
      <c r="I262" s="234"/>
      <c r="J262" s="40"/>
      <c r="K262" s="40"/>
      <c r="L262" s="44"/>
      <c r="M262" s="235"/>
      <c r="N262" s="236"/>
      <c r="O262" s="91"/>
      <c r="P262" s="91"/>
      <c r="Q262" s="91"/>
      <c r="R262" s="91"/>
      <c r="S262" s="91"/>
      <c r="T262" s="92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T262" s="17" t="s">
        <v>157</v>
      </c>
      <c r="AU262" s="17" t="s">
        <v>89</v>
      </c>
    </row>
    <row r="263" s="13" customFormat="1">
      <c r="A263" s="13"/>
      <c r="B263" s="237"/>
      <c r="C263" s="238"/>
      <c r="D263" s="239" t="s">
        <v>159</v>
      </c>
      <c r="E263" s="240" t="s">
        <v>1</v>
      </c>
      <c r="F263" s="241" t="s">
        <v>309</v>
      </c>
      <c r="G263" s="238"/>
      <c r="H263" s="242">
        <v>19.966000000000001</v>
      </c>
      <c r="I263" s="243"/>
      <c r="J263" s="238"/>
      <c r="K263" s="238"/>
      <c r="L263" s="244"/>
      <c r="M263" s="245"/>
      <c r="N263" s="246"/>
      <c r="O263" s="246"/>
      <c r="P263" s="246"/>
      <c r="Q263" s="246"/>
      <c r="R263" s="246"/>
      <c r="S263" s="246"/>
      <c r="T263" s="247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8" t="s">
        <v>159</v>
      </c>
      <c r="AU263" s="248" t="s">
        <v>89</v>
      </c>
      <c r="AV263" s="13" t="s">
        <v>89</v>
      </c>
      <c r="AW263" s="13" t="s">
        <v>35</v>
      </c>
      <c r="AX263" s="13" t="s">
        <v>79</v>
      </c>
      <c r="AY263" s="248" t="s">
        <v>148</v>
      </c>
    </row>
    <row r="264" s="13" customFormat="1">
      <c r="A264" s="13"/>
      <c r="B264" s="237"/>
      <c r="C264" s="238"/>
      <c r="D264" s="239" t="s">
        <v>159</v>
      </c>
      <c r="E264" s="240" t="s">
        <v>1</v>
      </c>
      <c r="F264" s="241" t="s">
        <v>310</v>
      </c>
      <c r="G264" s="238"/>
      <c r="H264" s="242">
        <v>365.12299999999999</v>
      </c>
      <c r="I264" s="243"/>
      <c r="J264" s="238"/>
      <c r="K264" s="238"/>
      <c r="L264" s="244"/>
      <c r="M264" s="245"/>
      <c r="N264" s="246"/>
      <c r="O264" s="246"/>
      <c r="P264" s="246"/>
      <c r="Q264" s="246"/>
      <c r="R264" s="246"/>
      <c r="S264" s="246"/>
      <c r="T264" s="247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8" t="s">
        <v>159</v>
      </c>
      <c r="AU264" s="248" t="s">
        <v>89</v>
      </c>
      <c r="AV264" s="13" t="s">
        <v>89</v>
      </c>
      <c r="AW264" s="13" t="s">
        <v>35</v>
      </c>
      <c r="AX264" s="13" t="s">
        <v>79</v>
      </c>
      <c r="AY264" s="248" t="s">
        <v>148</v>
      </c>
    </row>
    <row r="265" s="13" customFormat="1">
      <c r="A265" s="13"/>
      <c r="B265" s="237"/>
      <c r="C265" s="238"/>
      <c r="D265" s="239" t="s">
        <v>159</v>
      </c>
      <c r="E265" s="240" t="s">
        <v>1</v>
      </c>
      <c r="F265" s="241" t="s">
        <v>311</v>
      </c>
      <c r="G265" s="238"/>
      <c r="H265" s="242">
        <v>419.98500000000001</v>
      </c>
      <c r="I265" s="243"/>
      <c r="J265" s="238"/>
      <c r="K265" s="238"/>
      <c r="L265" s="244"/>
      <c r="M265" s="245"/>
      <c r="N265" s="246"/>
      <c r="O265" s="246"/>
      <c r="P265" s="246"/>
      <c r="Q265" s="246"/>
      <c r="R265" s="246"/>
      <c r="S265" s="246"/>
      <c r="T265" s="247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8" t="s">
        <v>159</v>
      </c>
      <c r="AU265" s="248" t="s">
        <v>89</v>
      </c>
      <c r="AV265" s="13" t="s">
        <v>89</v>
      </c>
      <c r="AW265" s="13" t="s">
        <v>35</v>
      </c>
      <c r="AX265" s="13" t="s">
        <v>79</v>
      </c>
      <c r="AY265" s="248" t="s">
        <v>148</v>
      </c>
    </row>
    <row r="266" s="13" customFormat="1">
      <c r="A266" s="13"/>
      <c r="B266" s="237"/>
      <c r="C266" s="238"/>
      <c r="D266" s="239" t="s">
        <v>159</v>
      </c>
      <c r="E266" s="240" t="s">
        <v>1</v>
      </c>
      <c r="F266" s="241" t="s">
        <v>312</v>
      </c>
      <c r="G266" s="238"/>
      <c r="H266" s="242">
        <v>394.67000000000002</v>
      </c>
      <c r="I266" s="243"/>
      <c r="J266" s="238"/>
      <c r="K266" s="238"/>
      <c r="L266" s="244"/>
      <c r="M266" s="245"/>
      <c r="N266" s="246"/>
      <c r="O266" s="246"/>
      <c r="P266" s="246"/>
      <c r="Q266" s="246"/>
      <c r="R266" s="246"/>
      <c r="S266" s="246"/>
      <c r="T266" s="247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8" t="s">
        <v>159</v>
      </c>
      <c r="AU266" s="248" t="s">
        <v>89</v>
      </c>
      <c r="AV266" s="13" t="s">
        <v>89</v>
      </c>
      <c r="AW266" s="13" t="s">
        <v>35</v>
      </c>
      <c r="AX266" s="13" t="s">
        <v>79</v>
      </c>
      <c r="AY266" s="248" t="s">
        <v>148</v>
      </c>
    </row>
    <row r="267" s="13" customFormat="1">
      <c r="A267" s="13"/>
      <c r="B267" s="237"/>
      <c r="C267" s="238"/>
      <c r="D267" s="239" t="s">
        <v>159</v>
      </c>
      <c r="E267" s="240" t="s">
        <v>1</v>
      </c>
      <c r="F267" s="241" t="s">
        <v>313</v>
      </c>
      <c r="G267" s="238"/>
      <c r="H267" s="242">
        <v>418.90300000000002</v>
      </c>
      <c r="I267" s="243"/>
      <c r="J267" s="238"/>
      <c r="K267" s="238"/>
      <c r="L267" s="244"/>
      <c r="M267" s="245"/>
      <c r="N267" s="246"/>
      <c r="O267" s="246"/>
      <c r="P267" s="246"/>
      <c r="Q267" s="246"/>
      <c r="R267" s="246"/>
      <c r="S267" s="246"/>
      <c r="T267" s="247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8" t="s">
        <v>159</v>
      </c>
      <c r="AU267" s="248" t="s">
        <v>89</v>
      </c>
      <c r="AV267" s="13" t="s">
        <v>89</v>
      </c>
      <c r="AW267" s="13" t="s">
        <v>35</v>
      </c>
      <c r="AX267" s="13" t="s">
        <v>79</v>
      </c>
      <c r="AY267" s="248" t="s">
        <v>148</v>
      </c>
    </row>
    <row r="268" s="13" customFormat="1">
      <c r="A268" s="13"/>
      <c r="B268" s="237"/>
      <c r="C268" s="238"/>
      <c r="D268" s="239" t="s">
        <v>159</v>
      </c>
      <c r="E268" s="240" t="s">
        <v>1</v>
      </c>
      <c r="F268" s="241" t="s">
        <v>314</v>
      </c>
      <c r="G268" s="238"/>
      <c r="H268" s="242">
        <v>362.94</v>
      </c>
      <c r="I268" s="243"/>
      <c r="J268" s="238"/>
      <c r="K268" s="238"/>
      <c r="L268" s="244"/>
      <c r="M268" s="245"/>
      <c r="N268" s="246"/>
      <c r="O268" s="246"/>
      <c r="P268" s="246"/>
      <c r="Q268" s="246"/>
      <c r="R268" s="246"/>
      <c r="S268" s="246"/>
      <c r="T268" s="247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8" t="s">
        <v>159</v>
      </c>
      <c r="AU268" s="248" t="s">
        <v>89</v>
      </c>
      <c r="AV268" s="13" t="s">
        <v>89</v>
      </c>
      <c r="AW268" s="13" t="s">
        <v>35</v>
      </c>
      <c r="AX268" s="13" t="s">
        <v>79</v>
      </c>
      <c r="AY268" s="248" t="s">
        <v>148</v>
      </c>
    </row>
    <row r="269" s="13" customFormat="1">
      <c r="A269" s="13"/>
      <c r="B269" s="237"/>
      <c r="C269" s="238"/>
      <c r="D269" s="239" t="s">
        <v>159</v>
      </c>
      <c r="E269" s="240" t="s">
        <v>1</v>
      </c>
      <c r="F269" s="241" t="s">
        <v>315</v>
      </c>
      <c r="G269" s="238"/>
      <c r="H269" s="242">
        <v>227.74000000000001</v>
      </c>
      <c r="I269" s="243"/>
      <c r="J269" s="238"/>
      <c r="K269" s="238"/>
      <c r="L269" s="244"/>
      <c r="M269" s="245"/>
      <c r="N269" s="246"/>
      <c r="O269" s="246"/>
      <c r="P269" s="246"/>
      <c r="Q269" s="246"/>
      <c r="R269" s="246"/>
      <c r="S269" s="246"/>
      <c r="T269" s="247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8" t="s">
        <v>159</v>
      </c>
      <c r="AU269" s="248" t="s">
        <v>89</v>
      </c>
      <c r="AV269" s="13" t="s">
        <v>89</v>
      </c>
      <c r="AW269" s="13" t="s">
        <v>35</v>
      </c>
      <c r="AX269" s="13" t="s">
        <v>79</v>
      </c>
      <c r="AY269" s="248" t="s">
        <v>148</v>
      </c>
    </row>
    <row r="270" s="13" customFormat="1">
      <c r="A270" s="13"/>
      <c r="B270" s="237"/>
      <c r="C270" s="238"/>
      <c r="D270" s="239" t="s">
        <v>159</v>
      </c>
      <c r="E270" s="240" t="s">
        <v>1</v>
      </c>
      <c r="F270" s="241" t="s">
        <v>316</v>
      </c>
      <c r="G270" s="238"/>
      <c r="H270" s="242">
        <v>238.16999999999999</v>
      </c>
      <c r="I270" s="243"/>
      <c r="J270" s="238"/>
      <c r="K270" s="238"/>
      <c r="L270" s="244"/>
      <c r="M270" s="245"/>
      <c r="N270" s="246"/>
      <c r="O270" s="246"/>
      <c r="P270" s="246"/>
      <c r="Q270" s="246"/>
      <c r="R270" s="246"/>
      <c r="S270" s="246"/>
      <c r="T270" s="247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8" t="s">
        <v>159</v>
      </c>
      <c r="AU270" s="248" t="s">
        <v>89</v>
      </c>
      <c r="AV270" s="13" t="s">
        <v>89</v>
      </c>
      <c r="AW270" s="13" t="s">
        <v>35</v>
      </c>
      <c r="AX270" s="13" t="s">
        <v>79</v>
      </c>
      <c r="AY270" s="248" t="s">
        <v>148</v>
      </c>
    </row>
    <row r="271" s="13" customFormat="1">
      <c r="A271" s="13"/>
      <c r="B271" s="237"/>
      <c r="C271" s="238"/>
      <c r="D271" s="239" t="s">
        <v>159</v>
      </c>
      <c r="E271" s="240" t="s">
        <v>1</v>
      </c>
      <c r="F271" s="241" t="s">
        <v>317</v>
      </c>
      <c r="G271" s="238"/>
      <c r="H271" s="242">
        <v>50.688000000000002</v>
      </c>
      <c r="I271" s="243"/>
      <c r="J271" s="238"/>
      <c r="K271" s="238"/>
      <c r="L271" s="244"/>
      <c r="M271" s="245"/>
      <c r="N271" s="246"/>
      <c r="O271" s="246"/>
      <c r="P271" s="246"/>
      <c r="Q271" s="246"/>
      <c r="R271" s="246"/>
      <c r="S271" s="246"/>
      <c r="T271" s="247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8" t="s">
        <v>159</v>
      </c>
      <c r="AU271" s="248" t="s">
        <v>89</v>
      </c>
      <c r="AV271" s="13" t="s">
        <v>89</v>
      </c>
      <c r="AW271" s="13" t="s">
        <v>35</v>
      </c>
      <c r="AX271" s="13" t="s">
        <v>79</v>
      </c>
      <c r="AY271" s="248" t="s">
        <v>148</v>
      </c>
    </row>
    <row r="272" s="14" customFormat="1">
      <c r="A272" s="14"/>
      <c r="B272" s="249"/>
      <c r="C272" s="250"/>
      <c r="D272" s="239" t="s">
        <v>159</v>
      </c>
      <c r="E272" s="251" t="s">
        <v>1</v>
      </c>
      <c r="F272" s="252" t="s">
        <v>163</v>
      </c>
      <c r="G272" s="250"/>
      <c r="H272" s="253">
        <v>2498.1849999999999</v>
      </c>
      <c r="I272" s="254"/>
      <c r="J272" s="250"/>
      <c r="K272" s="250"/>
      <c r="L272" s="255"/>
      <c r="M272" s="256"/>
      <c r="N272" s="257"/>
      <c r="O272" s="257"/>
      <c r="P272" s="257"/>
      <c r="Q272" s="257"/>
      <c r="R272" s="257"/>
      <c r="S272" s="257"/>
      <c r="T272" s="258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59" t="s">
        <v>159</v>
      </c>
      <c r="AU272" s="259" t="s">
        <v>89</v>
      </c>
      <c r="AV272" s="14" t="s">
        <v>155</v>
      </c>
      <c r="AW272" s="14" t="s">
        <v>35</v>
      </c>
      <c r="AX272" s="14" t="s">
        <v>87</v>
      </c>
      <c r="AY272" s="259" t="s">
        <v>148</v>
      </c>
    </row>
    <row r="273" s="2" customFormat="1" ht="37.8" customHeight="1">
      <c r="A273" s="38"/>
      <c r="B273" s="39"/>
      <c r="C273" s="219" t="s">
        <v>318</v>
      </c>
      <c r="D273" s="219" t="s">
        <v>150</v>
      </c>
      <c r="E273" s="220" t="s">
        <v>319</v>
      </c>
      <c r="F273" s="221" t="s">
        <v>320</v>
      </c>
      <c r="G273" s="222" t="s">
        <v>153</v>
      </c>
      <c r="H273" s="223">
        <v>1608.9400000000001</v>
      </c>
      <c r="I273" s="224"/>
      <c r="J273" s="225">
        <f>ROUND(I273*H273,2)</f>
        <v>0</v>
      </c>
      <c r="K273" s="221" t="s">
        <v>154</v>
      </c>
      <c r="L273" s="44"/>
      <c r="M273" s="226" t="s">
        <v>1</v>
      </c>
      <c r="N273" s="227" t="s">
        <v>44</v>
      </c>
      <c r="O273" s="91"/>
      <c r="P273" s="228">
        <f>O273*H273</f>
        <v>0</v>
      </c>
      <c r="Q273" s="228">
        <v>0.00059000000000000003</v>
      </c>
      <c r="R273" s="228">
        <f>Q273*H273</f>
        <v>0.94927460000000008</v>
      </c>
      <c r="S273" s="228">
        <v>0</v>
      </c>
      <c r="T273" s="229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30" t="s">
        <v>155</v>
      </c>
      <c r="AT273" s="230" t="s">
        <v>150</v>
      </c>
      <c r="AU273" s="230" t="s">
        <v>89</v>
      </c>
      <c r="AY273" s="17" t="s">
        <v>148</v>
      </c>
      <c r="BE273" s="231">
        <f>IF(N273="základní",J273,0)</f>
        <v>0</v>
      </c>
      <c r="BF273" s="231">
        <f>IF(N273="snížená",J273,0)</f>
        <v>0</v>
      </c>
      <c r="BG273" s="231">
        <f>IF(N273="zákl. přenesená",J273,0)</f>
        <v>0</v>
      </c>
      <c r="BH273" s="231">
        <f>IF(N273="sníž. přenesená",J273,0)</f>
        <v>0</v>
      </c>
      <c r="BI273" s="231">
        <f>IF(N273="nulová",J273,0)</f>
        <v>0</v>
      </c>
      <c r="BJ273" s="17" t="s">
        <v>87</v>
      </c>
      <c r="BK273" s="231">
        <f>ROUND(I273*H273,2)</f>
        <v>0</v>
      </c>
      <c r="BL273" s="17" t="s">
        <v>155</v>
      </c>
      <c r="BM273" s="230" t="s">
        <v>321</v>
      </c>
    </row>
    <row r="274" s="2" customFormat="1">
      <c r="A274" s="38"/>
      <c r="B274" s="39"/>
      <c r="C274" s="40"/>
      <c r="D274" s="232" t="s">
        <v>157</v>
      </c>
      <c r="E274" s="40"/>
      <c r="F274" s="233" t="s">
        <v>322</v>
      </c>
      <c r="G274" s="40"/>
      <c r="H274" s="40"/>
      <c r="I274" s="234"/>
      <c r="J274" s="40"/>
      <c r="K274" s="40"/>
      <c r="L274" s="44"/>
      <c r="M274" s="235"/>
      <c r="N274" s="236"/>
      <c r="O274" s="91"/>
      <c r="P274" s="91"/>
      <c r="Q274" s="91"/>
      <c r="R274" s="91"/>
      <c r="S274" s="91"/>
      <c r="T274" s="92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T274" s="17" t="s">
        <v>157</v>
      </c>
      <c r="AU274" s="17" t="s">
        <v>89</v>
      </c>
    </row>
    <row r="275" s="13" customFormat="1">
      <c r="A275" s="13"/>
      <c r="B275" s="237"/>
      <c r="C275" s="238"/>
      <c r="D275" s="239" t="s">
        <v>159</v>
      </c>
      <c r="E275" s="240" t="s">
        <v>1</v>
      </c>
      <c r="F275" s="241" t="s">
        <v>323</v>
      </c>
      <c r="G275" s="238"/>
      <c r="H275" s="242">
        <v>76.284999999999997</v>
      </c>
      <c r="I275" s="243"/>
      <c r="J275" s="238"/>
      <c r="K275" s="238"/>
      <c r="L275" s="244"/>
      <c r="M275" s="245"/>
      <c r="N275" s="246"/>
      <c r="O275" s="246"/>
      <c r="P275" s="246"/>
      <c r="Q275" s="246"/>
      <c r="R275" s="246"/>
      <c r="S275" s="246"/>
      <c r="T275" s="247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8" t="s">
        <v>159</v>
      </c>
      <c r="AU275" s="248" t="s">
        <v>89</v>
      </c>
      <c r="AV275" s="13" t="s">
        <v>89</v>
      </c>
      <c r="AW275" s="13" t="s">
        <v>35</v>
      </c>
      <c r="AX275" s="13" t="s">
        <v>79</v>
      </c>
      <c r="AY275" s="248" t="s">
        <v>148</v>
      </c>
    </row>
    <row r="276" s="13" customFormat="1">
      <c r="A276" s="13"/>
      <c r="B276" s="237"/>
      <c r="C276" s="238"/>
      <c r="D276" s="239" t="s">
        <v>159</v>
      </c>
      <c r="E276" s="240" t="s">
        <v>1</v>
      </c>
      <c r="F276" s="241" t="s">
        <v>324</v>
      </c>
      <c r="G276" s="238"/>
      <c r="H276" s="242">
        <v>294.92000000000002</v>
      </c>
      <c r="I276" s="243"/>
      <c r="J276" s="238"/>
      <c r="K276" s="238"/>
      <c r="L276" s="244"/>
      <c r="M276" s="245"/>
      <c r="N276" s="246"/>
      <c r="O276" s="246"/>
      <c r="P276" s="246"/>
      <c r="Q276" s="246"/>
      <c r="R276" s="246"/>
      <c r="S276" s="246"/>
      <c r="T276" s="247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8" t="s">
        <v>159</v>
      </c>
      <c r="AU276" s="248" t="s">
        <v>89</v>
      </c>
      <c r="AV276" s="13" t="s">
        <v>89</v>
      </c>
      <c r="AW276" s="13" t="s">
        <v>35</v>
      </c>
      <c r="AX276" s="13" t="s">
        <v>79</v>
      </c>
      <c r="AY276" s="248" t="s">
        <v>148</v>
      </c>
    </row>
    <row r="277" s="13" customFormat="1">
      <c r="A277" s="13"/>
      <c r="B277" s="237"/>
      <c r="C277" s="238"/>
      <c r="D277" s="239" t="s">
        <v>159</v>
      </c>
      <c r="E277" s="240" t="s">
        <v>1</v>
      </c>
      <c r="F277" s="241" t="s">
        <v>325</v>
      </c>
      <c r="G277" s="238"/>
      <c r="H277" s="242">
        <v>327.43799999999999</v>
      </c>
      <c r="I277" s="243"/>
      <c r="J277" s="238"/>
      <c r="K277" s="238"/>
      <c r="L277" s="244"/>
      <c r="M277" s="245"/>
      <c r="N277" s="246"/>
      <c r="O277" s="246"/>
      <c r="P277" s="246"/>
      <c r="Q277" s="246"/>
      <c r="R277" s="246"/>
      <c r="S277" s="246"/>
      <c r="T277" s="247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8" t="s">
        <v>159</v>
      </c>
      <c r="AU277" s="248" t="s">
        <v>89</v>
      </c>
      <c r="AV277" s="13" t="s">
        <v>89</v>
      </c>
      <c r="AW277" s="13" t="s">
        <v>35</v>
      </c>
      <c r="AX277" s="13" t="s">
        <v>79</v>
      </c>
      <c r="AY277" s="248" t="s">
        <v>148</v>
      </c>
    </row>
    <row r="278" s="13" customFormat="1">
      <c r="A278" s="13"/>
      <c r="B278" s="237"/>
      <c r="C278" s="238"/>
      <c r="D278" s="239" t="s">
        <v>159</v>
      </c>
      <c r="E278" s="240" t="s">
        <v>1</v>
      </c>
      <c r="F278" s="241" t="s">
        <v>326</v>
      </c>
      <c r="G278" s="238"/>
      <c r="H278" s="242">
        <v>910.29700000000003</v>
      </c>
      <c r="I278" s="243"/>
      <c r="J278" s="238"/>
      <c r="K278" s="238"/>
      <c r="L278" s="244"/>
      <c r="M278" s="245"/>
      <c r="N278" s="246"/>
      <c r="O278" s="246"/>
      <c r="P278" s="246"/>
      <c r="Q278" s="246"/>
      <c r="R278" s="246"/>
      <c r="S278" s="246"/>
      <c r="T278" s="247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8" t="s">
        <v>159</v>
      </c>
      <c r="AU278" s="248" t="s">
        <v>89</v>
      </c>
      <c r="AV278" s="13" t="s">
        <v>89</v>
      </c>
      <c r="AW278" s="13" t="s">
        <v>35</v>
      </c>
      <c r="AX278" s="13" t="s">
        <v>79</v>
      </c>
      <c r="AY278" s="248" t="s">
        <v>148</v>
      </c>
    </row>
    <row r="279" s="14" customFormat="1">
      <c r="A279" s="14"/>
      <c r="B279" s="249"/>
      <c r="C279" s="250"/>
      <c r="D279" s="239" t="s">
        <v>159</v>
      </c>
      <c r="E279" s="251" t="s">
        <v>1</v>
      </c>
      <c r="F279" s="252" t="s">
        <v>163</v>
      </c>
      <c r="G279" s="250"/>
      <c r="H279" s="253">
        <v>1608.9400000000001</v>
      </c>
      <c r="I279" s="254"/>
      <c r="J279" s="250"/>
      <c r="K279" s="250"/>
      <c r="L279" s="255"/>
      <c r="M279" s="256"/>
      <c r="N279" s="257"/>
      <c r="O279" s="257"/>
      <c r="P279" s="257"/>
      <c r="Q279" s="257"/>
      <c r="R279" s="257"/>
      <c r="S279" s="257"/>
      <c r="T279" s="258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9" t="s">
        <v>159</v>
      </c>
      <c r="AU279" s="259" t="s">
        <v>89</v>
      </c>
      <c r="AV279" s="14" t="s">
        <v>155</v>
      </c>
      <c r="AW279" s="14" t="s">
        <v>35</v>
      </c>
      <c r="AX279" s="14" t="s">
        <v>87</v>
      </c>
      <c r="AY279" s="259" t="s">
        <v>148</v>
      </c>
    </row>
    <row r="280" s="2" customFormat="1" ht="37.8" customHeight="1">
      <c r="A280" s="38"/>
      <c r="B280" s="39"/>
      <c r="C280" s="219" t="s">
        <v>8</v>
      </c>
      <c r="D280" s="219" t="s">
        <v>150</v>
      </c>
      <c r="E280" s="220" t="s">
        <v>327</v>
      </c>
      <c r="F280" s="221" t="s">
        <v>328</v>
      </c>
      <c r="G280" s="222" t="s">
        <v>153</v>
      </c>
      <c r="H280" s="223">
        <v>2498.1849999999999</v>
      </c>
      <c r="I280" s="224"/>
      <c r="J280" s="225">
        <f>ROUND(I280*H280,2)</f>
        <v>0</v>
      </c>
      <c r="K280" s="221" t="s">
        <v>154</v>
      </c>
      <c r="L280" s="44"/>
      <c r="M280" s="226" t="s">
        <v>1</v>
      </c>
      <c r="N280" s="227" t="s">
        <v>44</v>
      </c>
      <c r="O280" s="91"/>
      <c r="P280" s="228">
        <f>O280*H280</f>
        <v>0</v>
      </c>
      <c r="Q280" s="228">
        <v>0</v>
      </c>
      <c r="R280" s="228">
        <f>Q280*H280</f>
        <v>0</v>
      </c>
      <c r="S280" s="228">
        <v>0</v>
      </c>
      <c r="T280" s="229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30" t="s">
        <v>155</v>
      </c>
      <c r="AT280" s="230" t="s">
        <v>150</v>
      </c>
      <c r="AU280" s="230" t="s">
        <v>89</v>
      </c>
      <c r="AY280" s="17" t="s">
        <v>148</v>
      </c>
      <c r="BE280" s="231">
        <f>IF(N280="základní",J280,0)</f>
        <v>0</v>
      </c>
      <c r="BF280" s="231">
        <f>IF(N280="snížená",J280,0)</f>
        <v>0</v>
      </c>
      <c r="BG280" s="231">
        <f>IF(N280="zákl. přenesená",J280,0)</f>
        <v>0</v>
      </c>
      <c r="BH280" s="231">
        <f>IF(N280="sníž. přenesená",J280,0)</f>
        <v>0</v>
      </c>
      <c r="BI280" s="231">
        <f>IF(N280="nulová",J280,0)</f>
        <v>0</v>
      </c>
      <c r="BJ280" s="17" t="s">
        <v>87</v>
      </c>
      <c r="BK280" s="231">
        <f>ROUND(I280*H280,2)</f>
        <v>0</v>
      </c>
      <c r="BL280" s="17" t="s">
        <v>155</v>
      </c>
      <c r="BM280" s="230" t="s">
        <v>329</v>
      </c>
    </row>
    <row r="281" s="2" customFormat="1">
      <c r="A281" s="38"/>
      <c r="B281" s="39"/>
      <c r="C281" s="40"/>
      <c r="D281" s="232" t="s">
        <v>157</v>
      </c>
      <c r="E281" s="40"/>
      <c r="F281" s="233" t="s">
        <v>330</v>
      </c>
      <c r="G281" s="40"/>
      <c r="H281" s="40"/>
      <c r="I281" s="234"/>
      <c r="J281" s="40"/>
      <c r="K281" s="40"/>
      <c r="L281" s="44"/>
      <c r="M281" s="235"/>
      <c r="N281" s="236"/>
      <c r="O281" s="91"/>
      <c r="P281" s="91"/>
      <c r="Q281" s="91"/>
      <c r="R281" s="91"/>
      <c r="S281" s="91"/>
      <c r="T281" s="92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T281" s="17" t="s">
        <v>157</v>
      </c>
      <c r="AU281" s="17" t="s">
        <v>89</v>
      </c>
    </row>
    <row r="282" s="2" customFormat="1" ht="37.8" customHeight="1">
      <c r="A282" s="38"/>
      <c r="B282" s="39"/>
      <c r="C282" s="219" t="s">
        <v>331</v>
      </c>
      <c r="D282" s="219" t="s">
        <v>150</v>
      </c>
      <c r="E282" s="220" t="s">
        <v>332</v>
      </c>
      <c r="F282" s="221" t="s">
        <v>333</v>
      </c>
      <c r="G282" s="222" t="s">
        <v>153</v>
      </c>
      <c r="H282" s="223">
        <v>1608.9400000000001</v>
      </c>
      <c r="I282" s="224"/>
      <c r="J282" s="225">
        <f>ROUND(I282*H282,2)</f>
        <v>0</v>
      </c>
      <c r="K282" s="221" t="s">
        <v>154</v>
      </c>
      <c r="L282" s="44"/>
      <c r="M282" s="226" t="s">
        <v>1</v>
      </c>
      <c r="N282" s="227" t="s">
        <v>44</v>
      </c>
      <c r="O282" s="91"/>
      <c r="P282" s="228">
        <f>O282*H282</f>
        <v>0</v>
      </c>
      <c r="Q282" s="228">
        <v>0</v>
      </c>
      <c r="R282" s="228">
        <f>Q282*H282</f>
        <v>0</v>
      </c>
      <c r="S282" s="228">
        <v>0</v>
      </c>
      <c r="T282" s="229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30" t="s">
        <v>155</v>
      </c>
      <c r="AT282" s="230" t="s">
        <v>150</v>
      </c>
      <c r="AU282" s="230" t="s">
        <v>89</v>
      </c>
      <c r="AY282" s="17" t="s">
        <v>148</v>
      </c>
      <c r="BE282" s="231">
        <f>IF(N282="základní",J282,0)</f>
        <v>0</v>
      </c>
      <c r="BF282" s="231">
        <f>IF(N282="snížená",J282,0)</f>
        <v>0</v>
      </c>
      <c r="BG282" s="231">
        <f>IF(N282="zákl. přenesená",J282,0)</f>
        <v>0</v>
      </c>
      <c r="BH282" s="231">
        <f>IF(N282="sníž. přenesená",J282,0)</f>
        <v>0</v>
      </c>
      <c r="BI282" s="231">
        <f>IF(N282="nulová",J282,0)</f>
        <v>0</v>
      </c>
      <c r="BJ282" s="17" t="s">
        <v>87</v>
      </c>
      <c r="BK282" s="231">
        <f>ROUND(I282*H282,2)</f>
        <v>0</v>
      </c>
      <c r="BL282" s="17" t="s">
        <v>155</v>
      </c>
      <c r="BM282" s="230" t="s">
        <v>334</v>
      </c>
    </row>
    <row r="283" s="2" customFormat="1">
      <c r="A283" s="38"/>
      <c r="B283" s="39"/>
      <c r="C283" s="40"/>
      <c r="D283" s="232" t="s">
        <v>157</v>
      </c>
      <c r="E283" s="40"/>
      <c r="F283" s="233" t="s">
        <v>335</v>
      </c>
      <c r="G283" s="40"/>
      <c r="H283" s="40"/>
      <c r="I283" s="234"/>
      <c r="J283" s="40"/>
      <c r="K283" s="40"/>
      <c r="L283" s="44"/>
      <c r="M283" s="235"/>
      <c r="N283" s="236"/>
      <c r="O283" s="91"/>
      <c r="P283" s="91"/>
      <c r="Q283" s="91"/>
      <c r="R283" s="91"/>
      <c r="S283" s="91"/>
      <c r="T283" s="92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T283" s="17" t="s">
        <v>157</v>
      </c>
      <c r="AU283" s="17" t="s">
        <v>89</v>
      </c>
    </row>
    <row r="284" s="2" customFormat="1" ht="62.7" customHeight="1">
      <c r="A284" s="38"/>
      <c r="B284" s="39"/>
      <c r="C284" s="219" t="s">
        <v>336</v>
      </c>
      <c r="D284" s="219" t="s">
        <v>150</v>
      </c>
      <c r="E284" s="220" t="s">
        <v>337</v>
      </c>
      <c r="F284" s="221" t="s">
        <v>338</v>
      </c>
      <c r="G284" s="222" t="s">
        <v>251</v>
      </c>
      <c r="H284" s="223">
        <v>3787.8679999999999</v>
      </c>
      <c r="I284" s="224"/>
      <c r="J284" s="225">
        <f>ROUND(I284*H284,2)</f>
        <v>0</v>
      </c>
      <c r="K284" s="221" t="s">
        <v>154</v>
      </c>
      <c r="L284" s="44"/>
      <c r="M284" s="226" t="s">
        <v>1</v>
      </c>
      <c r="N284" s="227" t="s">
        <v>44</v>
      </c>
      <c r="O284" s="91"/>
      <c r="P284" s="228">
        <f>O284*H284</f>
        <v>0</v>
      </c>
      <c r="Q284" s="228">
        <v>0</v>
      </c>
      <c r="R284" s="228">
        <f>Q284*H284</f>
        <v>0</v>
      </c>
      <c r="S284" s="228">
        <v>0</v>
      </c>
      <c r="T284" s="229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30" t="s">
        <v>155</v>
      </c>
      <c r="AT284" s="230" t="s">
        <v>150</v>
      </c>
      <c r="AU284" s="230" t="s">
        <v>89</v>
      </c>
      <c r="AY284" s="17" t="s">
        <v>148</v>
      </c>
      <c r="BE284" s="231">
        <f>IF(N284="základní",J284,0)</f>
        <v>0</v>
      </c>
      <c r="BF284" s="231">
        <f>IF(N284="snížená",J284,0)</f>
        <v>0</v>
      </c>
      <c r="BG284" s="231">
        <f>IF(N284="zákl. přenesená",J284,0)</f>
        <v>0</v>
      </c>
      <c r="BH284" s="231">
        <f>IF(N284="sníž. přenesená",J284,0)</f>
        <v>0</v>
      </c>
      <c r="BI284" s="231">
        <f>IF(N284="nulová",J284,0)</f>
        <v>0</v>
      </c>
      <c r="BJ284" s="17" t="s">
        <v>87</v>
      </c>
      <c r="BK284" s="231">
        <f>ROUND(I284*H284,2)</f>
        <v>0</v>
      </c>
      <c r="BL284" s="17" t="s">
        <v>155</v>
      </c>
      <c r="BM284" s="230" t="s">
        <v>339</v>
      </c>
    </row>
    <row r="285" s="2" customFormat="1">
      <c r="A285" s="38"/>
      <c r="B285" s="39"/>
      <c r="C285" s="40"/>
      <c r="D285" s="232" t="s">
        <v>157</v>
      </c>
      <c r="E285" s="40"/>
      <c r="F285" s="233" t="s">
        <v>340</v>
      </c>
      <c r="G285" s="40"/>
      <c r="H285" s="40"/>
      <c r="I285" s="234"/>
      <c r="J285" s="40"/>
      <c r="K285" s="40"/>
      <c r="L285" s="44"/>
      <c r="M285" s="235"/>
      <c r="N285" s="236"/>
      <c r="O285" s="91"/>
      <c r="P285" s="91"/>
      <c r="Q285" s="91"/>
      <c r="R285" s="91"/>
      <c r="S285" s="91"/>
      <c r="T285" s="92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T285" s="17" t="s">
        <v>157</v>
      </c>
      <c r="AU285" s="17" t="s">
        <v>89</v>
      </c>
    </row>
    <row r="286" s="13" customFormat="1">
      <c r="A286" s="13"/>
      <c r="B286" s="237"/>
      <c r="C286" s="238"/>
      <c r="D286" s="239" t="s">
        <v>159</v>
      </c>
      <c r="E286" s="240" t="s">
        <v>1</v>
      </c>
      <c r="F286" s="241" t="s">
        <v>341</v>
      </c>
      <c r="G286" s="238"/>
      <c r="H286" s="242">
        <v>2136.136</v>
      </c>
      <c r="I286" s="243"/>
      <c r="J286" s="238"/>
      <c r="K286" s="238"/>
      <c r="L286" s="244"/>
      <c r="M286" s="245"/>
      <c r="N286" s="246"/>
      <c r="O286" s="246"/>
      <c r="P286" s="246"/>
      <c r="Q286" s="246"/>
      <c r="R286" s="246"/>
      <c r="S286" s="246"/>
      <c r="T286" s="247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8" t="s">
        <v>159</v>
      </c>
      <c r="AU286" s="248" t="s">
        <v>89</v>
      </c>
      <c r="AV286" s="13" t="s">
        <v>89</v>
      </c>
      <c r="AW286" s="13" t="s">
        <v>35</v>
      </c>
      <c r="AX286" s="13" t="s">
        <v>79</v>
      </c>
      <c r="AY286" s="248" t="s">
        <v>148</v>
      </c>
    </row>
    <row r="287" s="13" customFormat="1">
      <c r="A287" s="13"/>
      <c r="B287" s="237"/>
      <c r="C287" s="238"/>
      <c r="D287" s="239" t="s">
        <v>159</v>
      </c>
      <c r="E287" s="240" t="s">
        <v>1</v>
      </c>
      <c r="F287" s="241" t="s">
        <v>342</v>
      </c>
      <c r="G287" s="238"/>
      <c r="H287" s="242">
        <v>1651.732</v>
      </c>
      <c r="I287" s="243"/>
      <c r="J287" s="238"/>
      <c r="K287" s="238"/>
      <c r="L287" s="244"/>
      <c r="M287" s="245"/>
      <c r="N287" s="246"/>
      <c r="O287" s="246"/>
      <c r="P287" s="246"/>
      <c r="Q287" s="246"/>
      <c r="R287" s="246"/>
      <c r="S287" s="246"/>
      <c r="T287" s="247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8" t="s">
        <v>159</v>
      </c>
      <c r="AU287" s="248" t="s">
        <v>89</v>
      </c>
      <c r="AV287" s="13" t="s">
        <v>89</v>
      </c>
      <c r="AW287" s="13" t="s">
        <v>35</v>
      </c>
      <c r="AX287" s="13" t="s">
        <v>79</v>
      </c>
      <c r="AY287" s="248" t="s">
        <v>148</v>
      </c>
    </row>
    <row r="288" s="14" customFormat="1">
      <c r="A288" s="14"/>
      <c r="B288" s="249"/>
      <c r="C288" s="250"/>
      <c r="D288" s="239" t="s">
        <v>159</v>
      </c>
      <c r="E288" s="251" t="s">
        <v>1</v>
      </c>
      <c r="F288" s="252" t="s">
        <v>163</v>
      </c>
      <c r="G288" s="250"/>
      <c r="H288" s="253">
        <v>3787.8679999999999</v>
      </c>
      <c r="I288" s="254"/>
      <c r="J288" s="250"/>
      <c r="K288" s="250"/>
      <c r="L288" s="255"/>
      <c r="M288" s="256"/>
      <c r="N288" s="257"/>
      <c r="O288" s="257"/>
      <c r="P288" s="257"/>
      <c r="Q288" s="257"/>
      <c r="R288" s="257"/>
      <c r="S288" s="257"/>
      <c r="T288" s="258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9" t="s">
        <v>159</v>
      </c>
      <c r="AU288" s="259" t="s">
        <v>89</v>
      </c>
      <c r="AV288" s="14" t="s">
        <v>155</v>
      </c>
      <c r="AW288" s="14" t="s">
        <v>35</v>
      </c>
      <c r="AX288" s="14" t="s">
        <v>87</v>
      </c>
      <c r="AY288" s="259" t="s">
        <v>148</v>
      </c>
    </row>
    <row r="289" s="2" customFormat="1" ht="62.7" customHeight="1">
      <c r="A289" s="38"/>
      <c r="B289" s="39"/>
      <c r="C289" s="219" t="s">
        <v>343</v>
      </c>
      <c r="D289" s="219" t="s">
        <v>150</v>
      </c>
      <c r="E289" s="220" t="s">
        <v>344</v>
      </c>
      <c r="F289" s="221" t="s">
        <v>345</v>
      </c>
      <c r="G289" s="222" t="s">
        <v>251</v>
      </c>
      <c r="H289" s="223">
        <v>420.87099999999998</v>
      </c>
      <c r="I289" s="224"/>
      <c r="J289" s="225">
        <f>ROUND(I289*H289,2)</f>
        <v>0</v>
      </c>
      <c r="K289" s="221" t="s">
        <v>154</v>
      </c>
      <c r="L289" s="44"/>
      <c r="M289" s="226" t="s">
        <v>1</v>
      </c>
      <c r="N289" s="227" t="s">
        <v>44</v>
      </c>
      <c r="O289" s="91"/>
      <c r="P289" s="228">
        <f>O289*H289</f>
        <v>0</v>
      </c>
      <c r="Q289" s="228">
        <v>0</v>
      </c>
      <c r="R289" s="228">
        <f>Q289*H289</f>
        <v>0</v>
      </c>
      <c r="S289" s="228">
        <v>0</v>
      </c>
      <c r="T289" s="229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30" t="s">
        <v>155</v>
      </c>
      <c r="AT289" s="230" t="s">
        <v>150</v>
      </c>
      <c r="AU289" s="230" t="s">
        <v>89</v>
      </c>
      <c r="AY289" s="17" t="s">
        <v>148</v>
      </c>
      <c r="BE289" s="231">
        <f>IF(N289="základní",J289,0)</f>
        <v>0</v>
      </c>
      <c r="BF289" s="231">
        <f>IF(N289="snížená",J289,0)</f>
        <v>0</v>
      </c>
      <c r="BG289" s="231">
        <f>IF(N289="zákl. přenesená",J289,0)</f>
        <v>0</v>
      </c>
      <c r="BH289" s="231">
        <f>IF(N289="sníž. přenesená",J289,0)</f>
        <v>0</v>
      </c>
      <c r="BI289" s="231">
        <f>IF(N289="nulová",J289,0)</f>
        <v>0</v>
      </c>
      <c r="BJ289" s="17" t="s">
        <v>87</v>
      </c>
      <c r="BK289" s="231">
        <f>ROUND(I289*H289,2)</f>
        <v>0</v>
      </c>
      <c r="BL289" s="17" t="s">
        <v>155</v>
      </c>
      <c r="BM289" s="230" t="s">
        <v>346</v>
      </c>
    </row>
    <row r="290" s="2" customFormat="1">
      <c r="A290" s="38"/>
      <c r="B290" s="39"/>
      <c r="C290" s="40"/>
      <c r="D290" s="232" t="s">
        <v>157</v>
      </c>
      <c r="E290" s="40"/>
      <c r="F290" s="233" t="s">
        <v>347</v>
      </c>
      <c r="G290" s="40"/>
      <c r="H290" s="40"/>
      <c r="I290" s="234"/>
      <c r="J290" s="40"/>
      <c r="K290" s="40"/>
      <c r="L290" s="44"/>
      <c r="M290" s="235"/>
      <c r="N290" s="236"/>
      <c r="O290" s="91"/>
      <c r="P290" s="91"/>
      <c r="Q290" s="91"/>
      <c r="R290" s="91"/>
      <c r="S290" s="91"/>
      <c r="T290" s="92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T290" s="17" t="s">
        <v>157</v>
      </c>
      <c r="AU290" s="17" t="s">
        <v>89</v>
      </c>
    </row>
    <row r="291" s="13" customFormat="1">
      <c r="A291" s="13"/>
      <c r="B291" s="237"/>
      <c r="C291" s="238"/>
      <c r="D291" s="239" t="s">
        <v>159</v>
      </c>
      <c r="E291" s="240" t="s">
        <v>1</v>
      </c>
      <c r="F291" s="241" t="s">
        <v>348</v>
      </c>
      <c r="G291" s="238"/>
      <c r="H291" s="242">
        <v>237.34700000000001</v>
      </c>
      <c r="I291" s="243"/>
      <c r="J291" s="238"/>
      <c r="K291" s="238"/>
      <c r="L291" s="244"/>
      <c r="M291" s="245"/>
      <c r="N291" s="246"/>
      <c r="O291" s="246"/>
      <c r="P291" s="246"/>
      <c r="Q291" s="246"/>
      <c r="R291" s="246"/>
      <c r="S291" s="246"/>
      <c r="T291" s="247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8" t="s">
        <v>159</v>
      </c>
      <c r="AU291" s="248" t="s">
        <v>89</v>
      </c>
      <c r="AV291" s="13" t="s">
        <v>89</v>
      </c>
      <c r="AW291" s="13" t="s">
        <v>35</v>
      </c>
      <c r="AX291" s="13" t="s">
        <v>79</v>
      </c>
      <c r="AY291" s="248" t="s">
        <v>148</v>
      </c>
    </row>
    <row r="292" s="13" customFormat="1">
      <c r="A292" s="13"/>
      <c r="B292" s="237"/>
      <c r="C292" s="238"/>
      <c r="D292" s="239" t="s">
        <v>159</v>
      </c>
      <c r="E292" s="240" t="s">
        <v>1</v>
      </c>
      <c r="F292" s="241" t="s">
        <v>349</v>
      </c>
      <c r="G292" s="238"/>
      <c r="H292" s="242">
        <v>183.524</v>
      </c>
      <c r="I292" s="243"/>
      <c r="J292" s="238"/>
      <c r="K292" s="238"/>
      <c r="L292" s="244"/>
      <c r="M292" s="245"/>
      <c r="N292" s="246"/>
      <c r="O292" s="246"/>
      <c r="P292" s="246"/>
      <c r="Q292" s="246"/>
      <c r="R292" s="246"/>
      <c r="S292" s="246"/>
      <c r="T292" s="247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8" t="s">
        <v>159</v>
      </c>
      <c r="AU292" s="248" t="s">
        <v>89</v>
      </c>
      <c r="AV292" s="13" t="s">
        <v>89</v>
      </c>
      <c r="AW292" s="13" t="s">
        <v>35</v>
      </c>
      <c r="AX292" s="13" t="s">
        <v>79</v>
      </c>
      <c r="AY292" s="248" t="s">
        <v>148</v>
      </c>
    </row>
    <row r="293" s="14" customFormat="1">
      <c r="A293" s="14"/>
      <c r="B293" s="249"/>
      <c r="C293" s="250"/>
      <c r="D293" s="239" t="s">
        <v>159</v>
      </c>
      <c r="E293" s="251" t="s">
        <v>1</v>
      </c>
      <c r="F293" s="252" t="s">
        <v>163</v>
      </c>
      <c r="G293" s="250"/>
      <c r="H293" s="253">
        <v>420.87099999999998</v>
      </c>
      <c r="I293" s="254"/>
      <c r="J293" s="250"/>
      <c r="K293" s="250"/>
      <c r="L293" s="255"/>
      <c r="M293" s="256"/>
      <c r="N293" s="257"/>
      <c r="O293" s="257"/>
      <c r="P293" s="257"/>
      <c r="Q293" s="257"/>
      <c r="R293" s="257"/>
      <c r="S293" s="257"/>
      <c r="T293" s="258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9" t="s">
        <v>159</v>
      </c>
      <c r="AU293" s="259" t="s">
        <v>89</v>
      </c>
      <c r="AV293" s="14" t="s">
        <v>155</v>
      </c>
      <c r="AW293" s="14" t="s">
        <v>35</v>
      </c>
      <c r="AX293" s="14" t="s">
        <v>87</v>
      </c>
      <c r="AY293" s="259" t="s">
        <v>148</v>
      </c>
    </row>
    <row r="294" s="2" customFormat="1" ht="62.7" customHeight="1">
      <c r="A294" s="38"/>
      <c r="B294" s="39"/>
      <c r="C294" s="219" t="s">
        <v>350</v>
      </c>
      <c r="D294" s="219" t="s">
        <v>150</v>
      </c>
      <c r="E294" s="220" t="s">
        <v>351</v>
      </c>
      <c r="F294" s="221" t="s">
        <v>352</v>
      </c>
      <c r="G294" s="222" t="s">
        <v>251</v>
      </c>
      <c r="H294" s="223">
        <v>484.404</v>
      </c>
      <c r="I294" s="224"/>
      <c r="J294" s="225">
        <f>ROUND(I294*H294,2)</f>
        <v>0</v>
      </c>
      <c r="K294" s="221" t="s">
        <v>154</v>
      </c>
      <c r="L294" s="44"/>
      <c r="M294" s="226" t="s">
        <v>1</v>
      </c>
      <c r="N294" s="227" t="s">
        <v>44</v>
      </c>
      <c r="O294" s="91"/>
      <c r="P294" s="228">
        <f>O294*H294</f>
        <v>0</v>
      </c>
      <c r="Q294" s="228">
        <v>0</v>
      </c>
      <c r="R294" s="228">
        <f>Q294*H294</f>
        <v>0</v>
      </c>
      <c r="S294" s="228">
        <v>0</v>
      </c>
      <c r="T294" s="229">
        <f>S294*H294</f>
        <v>0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230" t="s">
        <v>155</v>
      </c>
      <c r="AT294" s="230" t="s">
        <v>150</v>
      </c>
      <c r="AU294" s="230" t="s">
        <v>89</v>
      </c>
      <c r="AY294" s="17" t="s">
        <v>148</v>
      </c>
      <c r="BE294" s="231">
        <f>IF(N294="základní",J294,0)</f>
        <v>0</v>
      </c>
      <c r="BF294" s="231">
        <f>IF(N294="snížená",J294,0)</f>
        <v>0</v>
      </c>
      <c r="BG294" s="231">
        <f>IF(N294="zákl. přenesená",J294,0)</f>
        <v>0</v>
      </c>
      <c r="BH294" s="231">
        <f>IF(N294="sníž. přenesená",J294,0)</f>
        <v>0</v>
      </c>
      <c r="BI294" s="231">
        <f>IF(N294="nulová",J294,0)</f>
        <v>0</v>
      </c>
      <c r="BJ294" s="17" t="s">
        <v>87</v>
      </c>
      <c r="BK294" s="231">
        <f>ROUND(I294*H294,2)</f>
        <v>0</v>
      </c>
      <c r="BL294" s="17" t="s">
        <v>155</v>
      </c>
      <c r="BM294" s="230" t="s">
        <v>353</v>
      </c>
    </row>
    <row r="295" s="2" customFormat="1">
      <c r="A295" s="38"/>
      <c r="B295" s="39"/>
      <c r="C295" s="40"/>
      <c r="D295" s="232" t="s">
        <v>157</v>
      </c>
      <c r="E295" s="40"/>
      <c r="F295" s="233" t="s">
        <v>354</v>
      </c>
      <c r="G295" s="40"/>
      <c r="H295" s="40"/>
      <c r="I295" s="234"/>
      <c r="J295" s="40"/>
      <c r="K295" s="40"/>
      <c r="L295" s="44"/>
      <c r="M295" s="235"/>
      <c r="N295" s="236"/>
      <c r="O295" s="91"/>
      <c r="P295" s="91"/>
      <c r="Q295" s="91"/>
      <c r="R295" s="91"/>
      <c r="S295" s="91"/>
      <c r="T295" s="92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T295" s="17" t="s">
        <v>157</v>
      </c>
      <c r="AU295" s="17" t="s">
        <v>89</v>
      </c>
    </row>
    <row r="296" s="13" customFormat="1">
      <c r="A296" s="13"/>
      <c r="B296" s="237"/>
      <c r="C296" s="238"/>
      <c r="D296" s="239" t="s">
        <v>159</v>
      </c>
      <c r="E296" s="240" t="s">
        <v>1</v>
      </c>
      <c r="F296" s="241" t="s">
        <v>355</v>
      </c>
      <c r="G296" s="238"/>
      <c r="H296" s="242">
        <v>484.404</v>
      </c>
      <c r="I296" s="243"/>
      <c r="J296" s="238"/>
      <c r="K296" s="238"/>
      <c r="L296" s="244"/>
      <c r="M296" s="245"/>
      <c r="N296" s="246"/>
      <c r="O296" s="246"/>
      <c r="P296" s="246"/>
      <c r="Q296" s="246"/>
      <c r="R296" s="246"/>
      <c r="S296" s="246"/>
      <c r="T296" s="247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8" t="s">
        <v>159</v>
      </c>
      <c r="AU296" s="248" t="s">
        <v>89</v>
      </c>
      <c r="AV296" s="13" t="s">
        <v>89</v>
      </c>
      <c r="AW296" s="13" t="s">
        <v>35</v>
      </c>
      <c r="AX296" s="13" t="s">
        <v>87</v>
      </c>
      <c r="AY296" s="248" t="s">
        <v>148</v>
      </c>
    </row>
    <row r="297" s="2" customFormat="1" ht="62.7" customHeight="1">
      <c r="A297" s="38"/>
      <c r="B297" s="39"/>
      <c r="C297" s="219" t="s">
        <v>356</v>
      </c>
      <c r="D297" s="219" t="s">
        <v>150</v>
      </c>
      <c r="E297" s="220" t="s">
        <v>357</v>
      </c>
      <c r="F297" s="221" t="s">
        <v>358</v>
      </c>
      <c r="G297" s="222" t="s">
        <v>251</v>
      </c>
      <c r="H297" s="223">
        <v>53.823</v>
      </c>
      <c r="I297" s="224"/>
      <c r="J297" s="225">
        <f>ROUND(I297*H297,2)</f>
        <v>0</v>
      </c>
      <c r="K297" s="221" t="s">
        <v>154</v>
      </c>
      <c r="L297" s="44"/>
      <c r="M297" s="226" t="s">
        <v>1</v>
      </c>
      <c r="N297" s="227" t="s">
        <v>44</v>
      </c>
      <c r="O297" s="91"/>
      <c r="P297" s="228">
        <f>O297*H297</f>
        <v>0</v>
      </c>
      <c r="Q297" s="228">
        <v>0</v>
      </c>
      <c r="R297" s="228">
        <f>Q297*H297</f>
        <v>0</v>
      </c>
      <c r="S297" s="228">
        <v>0</v>
      </c>
      <c r="T297" s="229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230" t="s">
        <v>155</v>
      </c>
      <c r="AT297" s="230" t="s">
        <v>150</v>
      </c>
      <c r="AU297" s="230" t="s">
        <v>89</v>
      </c>
      <c r="AY297" s="17" t="s">
        <v>148</v>
      </c>
      <c r="BE297" s="231">
        <f>IF(N297="základní",J297,0)</f>
        <v>0</v>
      </c>
      <c r="BF297" s="231">
        <f>IF(N297="snížená",J297,0)</f>
        <v>0</v>
      </c>
      <c r="BG297" s="231">
        <f>IF(N297="zákl. přenesená",J297,0)</f>
        <v>0</v>
      </c>
      <c r="BH297" s="231">
        <f>IF(N297="sníž. přenesená",J297,0)</f>
        <v>0</v>
      </c>
      <c r="BI297" s="231">
        <f>IF(N297="nulová",J297,0)</f>
        <v>0</v>
      </c>
      <c r="BJ297" s="17" t="s">
        <v>87</v>
      </c>
      <c r="BK297" s="231">
        <f>ROUND(I297*H297,2)</f>
        <v>0</v>
      </c>
      <c r="BL297" s="17" t="s">
        <v>155</v>
      </c>
      <c r="BM297" s="230" t="s">
        <v>359</v>
      </c>
    </row>
    <row r="298" s="2" customFormat="1">
      <c r="A298" s="38"/>
      <c r="B298" s="39"/>
      <c r="C298" s="40"/>
      <c r="D298" s="232" t="s">
        <v>157</v>
      </c>
      <c r="E298" s="40"/>
      <c r="F298" s="233" t="s">
        <v>360</v>
      </c>
      <c r="G298" s="40"/>
      <c r="H298" s="40"/>
      <c r="I298" s="234"/>
      <c r="J298" s="40"/>
      <c r="K298" s="40"/>
      <c r="L298" s="44"/>
      <c r="M298" s="235"/>
      <c r="N298" s="236"/>
      <c r="O298" s="91"/>
      <c r="P298" s="91"/>
      <c r="Q298" s="91"/>
      <c r="R298" s="91"/>
      <c r="S298" s="91"/>
      <c r="T298" s="92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T298" s="17" t="s">
        <v>157</v>
      </c>
      <c r="AU298" s="17" t="s">
        <v>89</v>
      </c>
    </row>
    <row r="299" s="13" customFormat="1">
      <c r="A299" s="13"/>
      <c r="B299" s="237"/>
      <c r="C299" s="238"/>
      <c r="D299" s="239" t="s">
        <v>159</v>
      </c>
      <c r="E299" s="240" t="s">
        <v>1</v>
      </c>
      <c r="F299" s="241" t="s">
        <v>361</v>
      </c>
      <c r="G299" s="238"/>
      <c r="H299" s="242">
        <v>53.823</v>
      </c>
      <c r="I299" s="243"/>
      <c r="J299" s="238"/>
      <c r="K299" s="238"/>
      <c r="L299" s="244"/>
      <c r="M299" s="245"/>
      <c r="N299" s="246"/>
      <c r="O299" s="246"/>
      <c r="P299" s="246"/>
      <c r="Q299" s="246"/>
      <c r="R299" s="246"/>
      <c r="S299" s="246"/>
      <c r="T299" s="247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8" t="s">
        <v>159</v>
      </c>
      <c r="AU299" s="248" t="s">
        <v>89</v>
      </c>
      <c r="AV299" s="13" t="s">
        <v>89</v>
      </c>
      <c r="AW299" s="13" t="s">
        <v>35</v>
      </c>
      <c r="AX299" s="13" t="s">
        <v>87</v>
      </c>
      <c r="AY299" s="248" t="s">
        <v>148</v>
      </c>
    </row>
    <row r="300" s="2" customFormat="1" ht="44.25" customHeight="1">
      <c r="A300" s="38"/>
      <c r="B300" s="39"/>
      <c r="C300" s="219" t="s">
        <v>7</v>
      </c>
      <c r="D300" s="219" t="s">
        <v>150</v>
      </c>
      <c r="E300" s="220" t="s">
        <v>362</v>
      </c>
      <c r="F300" s="221" t="s">
        <v>363</v>
      </c>
      <c r="G300" s="222" t="s">
        <v>364</v>
      </c>
      <c r="H300" s="223">
        <v>1390.6120000000001</v>
      </c>
      <c r="I300" s="224"/>
      <c r="J300" s="225">
        <f>ROUND(I300*H300,2)</f>
        <v>0</v>
      </c>
      <c r="K300" s="221" t="s">
        <v>154</v>
      </c>
      <c r="L300" s="44"/>
      <c r="M300" s="226" t="s">
        <v>1</v>
      </c>
      <c r="N300" s="227" t="s">
        <v>44</v>
      </c>
      <c r="O300" s="91"/>
      <c r="P300" s="228">
        <f>O300*H300</f>
        <v>0</v>
      </c>
      <c r="Q300" s="228">
        <v>0</v>
      </c>
      <c r="R300" s="228">
        <f>Q300*H300</f>
        <v>0</v>
      </c>
      <c r="S300" s="228">
        <v>0</v>
      </c>
      <c r="T300" s="229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30" t="s">
        <v>155</v>
      </c>
      <c r="AT300" s="230" t="s">
        <v>150</v>
      </c>
      <c r="AU300" s="230" t="s">
        <v>89</v>
      </c>
      <c r="AY300" s="17" t="s">
        <v>148</v>
      </c>
      <c r="BE300" s="231">
        <f>IF(N300="základní",J300,0)</f>
        <v>0</v>
      </c>
      <c r="BF300" s="231">
        <f>IF(N300="snížená",J300,0)</f>
        <v>0</v>
      </c>
      <c r="BG300" s="231">
        <f>IF(N300="zákl. přenesená",J300,0)</f>
        <v>0</v>
      </c>
      <c r="BH300" s="231">
        <f>IF(N300="sníž. přenesená",J300,0)</f>
        <v>0</v>
      </c>
      <c r="BI300" s="231">
        <f>IF(N300="nulová",J300,0)</f>
        <v>0</v>
      </c>
      <c r="BJ300" s="17" t="s">
        <v>87</v>
      </c>
      <c r="BK300" s="231">
        <f>ROUND(I300*H300,2)</f>
        <v>0</v>
      </c>
      <c r="BL300" s="17" t="s">
        <v>155</v>
      </c>
      <c r="BM300" s="230" t="s">
        <v>365</v>
      </c>
    </row>
    <row r="301" s="2" customFormat="1">
      <c r="A301" s="38"/>
      <c r="B301" s="39"/>
      <c r="C301" s="40"/>
      <c r="D301" s="232" t="s">
        <v>157</v>
      </c>
      <c r="E301" s="40"/>
      <c r="F301" s="233" t="s">
        <v>366</v>
      </c>
      <c r="G301" s="40"/>
      <c r="H301" s="40"/>
      <c r="I301" s="234"/>
      <c r="J301" s="40"/>
      <c r="K301" s="40"/>
      <c r="L301" s="44"/>
      <c r="M301" s="235"/>
      <c r="N301" s="236"/>
      <c r="O301" s="91"/>
      <c r="P301" s="91"/>
      <c r="Q301" s="91"/>
      <c r="R301" s="91"/>
      <c r="S301" s="91"/>
      <c r="T301" s="92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T301" s="17" t="s">
        <v>157</v>
      </c>
      <c r="AU301" s="17" t="s">
        <v>89</v>
      </c>
    </row>
    <row r="302" s="13" customFormat="1">
      <c r="A302" s="13"/>
      <c r="B302" s="237"/>
      <c r="C302" s="238"/>
      <c r="D302" s="239" t="s">
        <v>159</v>
      </c>
      <c r="E302" s="240" t="s">
        <v>1</v>
      </c>
      <c r="F302" s="241" t="s">
        <v>367</v>
      </c>
      <c r="G302" s="238"/>
      <c r="H302" s="242">
        <v>898.83900000000006</v>
      </c>
      <c r="I302" s="243"/>
      <c r="J302" s="238"/>
      <c r="K302" s="238"/>
      <c r="L302" s="244"/>
      <c r="M302" s="245"/>
      <c r="N302" s="246"/>
      <c r="O302" s="246"/>
      <c r="P302" s="246"/>
      <c r="Q302" s="246"/>
      <c r="R302" s="246"/>
      <c r="S302" s="246"/>
      <c r="T302" s="247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8" t="s">
        <v>159</v>
      </c>
      <c r="AU302" s="248" t="s">
        <v>89</v>
      </c>
      <c r="AV302" s="13" t="s">
        <v>89</v>
      </c>
      <c r="AW302" s="13" t="s">
        <v>35</v>
      </c>
      <c r="AX302" s="13" t="s">
        <v>79</v>
      </c>
      <c r="AY302" s="248" t="s">
        <v>148</v>
      </c>
    </row>
    <row r="303" s="13" customFormat="1">
      <c r="A303" s="13"/>
      <c r="B303" s="237"/>
      <c r="C303" s="238"/>
      <c r="D303" s="239" t="s">
        <v>159</v>
      </c>
      <c r="E303" s="240" t="s">
        <v>1</v>
      </c>
      <c r="F303" s="241" t="s">
        <v>368</v>
      </c>
      <c r="G303" s="238"/>
      <c r="H303" s="242">
        <v>491.77300000000002</v>
      </c>
      <c r="I303" s="243"/>
      <c r="J303" s="238"/>
      <c r="K303" s="238"/>
      <c r="L303" s="244"/>
      <c r="M303" s="245"/>
      <c r="N303" s="246"/>
      <c r="O303" s="246"/>
      <c r="P303" s="246"/>
      <c r="Q303" s="246"/>
      <c r="R303" s="246"/>
      <c r="S303" s="246"/>
      <c r="T303" s="247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8" t="s">
        <v>159</v>
      </c>
      <c r="AU303" s="248" t="s">
        <v>89</v>
      </c>
      <c r="AV303" s="13" t="s">
        <v>89</v>
      </c>
      <c r="AW303" s="13" t="s">
        <v>35</v>
      </c>
      <c r="AX303" s="13" t="s">
        <v>79</v>
      </c>
      <c r="AY303" s="248" t="s">
        <v>148</v>
      </c>
    </row>
    <row r="304" s="14" customFormat="1">
      <c r="A304" s="14"/>
      <c r="B304" s="249"/>
      <c r="C304" s="250"/>
      <c r="D304" s="239" t="s">
        <v>159</v>
      </c>
      <c r="E304" s="251" t="s">
        <v>1</v>
      </c>
      <c r="F304" s="252" t="s">
        <v>163</v>
      </c>
      <c r="G304" s="250"/>
      <c r="H304" s="253">
        <v>1390.6120000000001</v>
      </c>
      <c r="I304" s="254"/>
      <c r="J304" s="250"/>
      <c r="K304" s="250"/>
      <c r="L304" s="255"/>
      <c r="M304" s="256"/>
      <c r="N304" s="257"/>
      <c r="O304" s="257"/>
      <c r="P304" s="257"/>
      <c r="Q304" s="257"/>
      <c r="R304" s="257"/>
      <c r="S304" s="257"/>
      <c r="T304" s="258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9" t="s">
        <v>159</v>
      </c>
      <c r="AU304" s="259" t="s">
        <v>89</v>
      </c>
      <c r="AV304" s="14" t="s">
        <v>155</v>
      </c>
      <c r="AW304" s="14" t="s">
        <v>35</v>
      </c>
      <c r="AX304" s="14" t="s">
        <v>87</v>
      </c>
      <c r="AY304" s="259" t="s">
        <v>148</v>
      </c>
    </row>
    <row r="305" s="2" customFormat="1" ht="37.8" customHeight="1">
      <c r="A305" s="38"/>
      <c r="B305" s="39"/>
      <c r="C305" s="219" t="s">
        <v>369</v>
      </c>
      <c r="D305" s="219" t="s">
        <v>150</v>
      </c>
      <c r="E305" s="220" t="s">
        <v>370</v>
      </c>
      <c r="F305" s="221" t="s">
        <v>371</v>
      </c>
      <c r="G305" s="222" t="s">
        <v>251</v>
      </c>
      <c r="H305" s="223">
        <v>2373.4830000000002</v>
      </c>
      <c r="I305" s="224"/>
      <c r="J305" s="225">
        <f>ROUND(I305*H305,2)</f>
        <v>0</v>
      </c>
      <c r="K305" s="221" t="s">
        <v>154</v>
      </c>
      <c r="L305" s="44"/>
      <c r="M305" s="226" t="s">
        <v>1</v>
      </c>
      <c r="N305" s="227" t="s">
        <v>44</v>
      </c>
      <c r="O305" s="91"/>
      <c r="P305" s="228">
        <f>O305*H305</f>
        <v>0</v>
      </c>
      <c r="Q305" s="228">
        <v>0</v>
      </c>
      <c r="R305" s="228">
        <f>Q305*H305</f>
        <v>0</v>
      </c>
      <c r="S305" s="228">
        <v>0</v>
      </c>
      <c r="T305" s="229">
        <f>S305*H305</f>
        <v>0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230" t="s">
        <v>155</v>
      </c>
      <c r="AT305" s="230" t="s">
        <v>150</v>
      </c>
      <c r="AU305" s="230" t="s">
        <v>89</v>
      </c>
      <c r="AY305" s="17" t="s">
        <v>148</v>
      </c>
      <c r="BE305" s="231">
        <f>IF(N305="základní",J305,0)</f>
        <v>0</v>
      </c>
      <c r="BF305" s="231">
        <f>IF(N305="snížená",J305,0)</f>
        <v>0</v>
      </c>
      <c r="BG305" s="231">
        <f>IF(N305="zákl. přenesená",J305,0)</f>
        <v>0</v>
      </c>
      <c r="BH305" s="231">
        <f>IF(N305="sníž. přenesená",J305,0)</f>
        <v>0</v>
      </c>
      <c r="BI305" s="231">
        <f>IF(N305="nulová",J305,0)</f>
        <v>0</v>
      </c>
      <c r="BJ305" s="17" t="s">
        <v>87</v>
      </c>
      <c r="BK305" s="231">
        <f>ROUND(I305*H305,2)</f>
        <v>0</v>
      </c>
      <c r="BL305" s="17" t="s">
        <v>155</v>
      </c>
      <c r="BM305" s="230" t="s">
        <v>372</v>
      </c>
    </row>
    <row r="306" s="2" customFormat="1">
      <c r="A306" s="38"/>
      <c r="B306" s="39"/>
      <c r="C306" s="40"/>
      <c r="D306" s="232" t="s">
        <v>157</v>
      </c>
      <c r="E306" s="40"/>
      <c r="F306" s="233" t="s">
        <v>373</v>
      </c>
      <c r="G306" s="40"/>
      <c r="H306" s="40"/>
      <c r="I306" s="234"/>
      <c r="J306" s="40"/>
      <c r="K306" s="40"/>
      <c r="L306" s="44"/>
      <c r="M306" s="235"/>
      <c r="N306" s="236"/>
      <c r="O306" s="91"/>
      <c r="P306" s="91"/>
      <c r="Q306" s="91"/>
      <c r="R306" s="91"/>
      <c r="S306" s="91"/>
      <c r="T306" s="92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T306" s="17" t="s">
        <v>157</v>
      </c>
      <c r="AU306" s="17" t="s">
        <v>89</v>
      </c>
    </row>
    <row r="307" s="13" customFormat="1">
      <c r="A307" s="13"/>
      <c r="B307" s="237"/>
      <c r="C307" s="238"/>
      <c r="D307" s="239" t="s">
        <v>159</v>
      </c>
      <c r="E307" s="240" t="s">
        <v>1</v>
      </c>
      <c r="F307" s="241" t="s">
        <v>374</v>
      </c>
      <c r="G307" s="238"/>
      <c r="H307" s="242">
        <v>2373.4830000000002</v>
      </c>
      <c r="I307" s="243"/>
      <c r="J307" s="238"/>
      <c r="K307" s="238"/>
      <c r="L307" s="244"/>
      <c r="M307" s="245"/>
      <c r="N307" s="246"/>
      <c r="O307" s="246"/>
      <c r="P307" s="246"/>
      <c r="Q307" s="246"/>
      <c r="R307" s="246"/>
      <c r="S307" s="246"/>
      <c r="T307" s="247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8" t="s">
        <v>159</v>
      </c>
      <c r="AU307" s="248" t="s">
        <v>89</v>
      </c>
      <c r="AV307" s="13" t="s">
        <v>89</v>
      </c>
      <c r="AW307" s="13" t="s">
        <v>35</v>
      </c>
      <c r="AX307" s="13" t="s">
        <v>87</v>
      </c>
      <c r="AY307" s="248" t="s">
        <v>148</v>
      </c>
    </row>
    <row r="308" s="2" customFormat="1" ht="44.25" customHeight="1">
      <c r="A308" s="38"/>
      <c r="B308" s="39"/>
      <c r="C308" s="219" t="s">
        <v>375</v>
      </c>
      <c r="D308" s="219" t="s">
        <v>150</v>
      </c>
      <c r="E308" s="220" t="s">
        <v>376</v>
      </c>
      <c r="F308" s="221" t="s">
        <v>377</v>
      </c>
      <c r="G308" s="222" t="s">
        <v>251</v>
      </c>
      <c r="H308" s="223">
        <v>1835.2560000000001</v>
      </c>
      <c r="I308" s="224"/>
      <c r="J308" s="225">
        <f>ROUND(I308*H308,2)</f>
        <v>0</v>
      </c>
      <c r="K308" s="221" t="s">
        <v>154</v>
      </c>
      <c r="L308" s="44"/>
      <c r="M308" s="226" t="s">
        <v>1</v>
      </c>
      <c r="N308" s="227" t="s">
        <v>44</v>
      </c>
      <c r="O308" s="91"/>
      <c r="P308" s="228">
        <f>O308*H308</f>
        <v>0</v>
      </c>
      <c r="Q308" s="228">
        <v>0</v>
      </c>
      <c r="R308" s="228">
        <f>Q308*H308</f>
        <v>0</v>
      </c>
      <c r="S308" s="228">
        <v>0</v>
      </c>
      <c r="T308" s="229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230" t="s">
        <v>155</v>
      </c>
      <c r="AT308" s="230" t="s">
        <v>150</v>
      </c>
      <c r="AU308" s="230" t="s">
        <v>89</v>
      </c>
      <c r="AY308" s="17" t="s">
        <v>148</v>
      </c>
      <c r="BE308" s="231">
        <f>IF(N308="základní",J308,0)</f>
        <v>0</v>
      </c>
      <c r="BF308" s="231">
        <f>IF(N308="snížená",J308,0)</f>
        <v>0</v>
      </c>
      <c r="BG308" s="231">
        <f>IF(N308="zákl. přenesená",J308,0)</f>
        <v>0</v>
      </c>
      <c r="BH308" s="231">
        <f>IF(N308="sníž. přenesená",J308,0)</f>
        <v>0</v>
      </c>
      <c r="BI308" s="231">
        <f>IF(N308="nulová",J308,0)</f>
        <v>0</v>
      </c>
      <c r="BJ308" s="17" t="s">
        <v>87</v>
      </c>
      <c r="BK308" s="231">
        <f>ROUND(I308*H308,2)</f>
        <v>0</v>
      </c>
      <c r="BL308" s="17" t="s">
        <v>155</v>
      </c>
      <c r="BM308" s="230" t="s">
        <v>378</v>
      </c>
    </row>
    <row r="309" s="2" customFormat="1">
      <c r="A309" s="38"/>
      <c r="B309" s="39"/>
      <c r="C309" s="40"/>
      <c r="D309" s="232" t="s">
        <v>157</v>
      </c>
      <c r="E309" s="40"/>
      <c r="F309" s="233" t="s">
        <v>379</v>
      </c>
      <c r="G309" s="40"/>
      <c r="H309" s="40"/>
      <c r="I309" s="234"/>
      <c r="J309" s="40"/>
      <c r="K309" s="40"/>
      <c r="L309" s="44"/>
      <c r="M309" s="235"/>
      <c r="N309" s="236"/>
      <c r="O309" s="91"/>
      <c r="P309" s="91"/>
      <c r="Q309" s="91"/>
      <c r="R309" s="91"/>
      <c r="S309" s="91"/>
      <c r="T309" s="92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T309" s="17" t="s">
        <v>157</v>
      </c>
      <c r="AU309" s="17" t="s">
        <v>89</v>
      </c>
    </row>
    <row r="310" s="13" customFormat="1">
      <c r="A310" s="13"/>
      <c r="B310" s="237"/>
      <c r="C310" s="238"/>
      <c r="D310" s="239" t="s">
        <v>159</v>
      </c>
      <c r="E310" s="240" t="s">
        <v>1</v>
      </c>
      <c r="F310" s="241" t="s">
        <v>380</v>
      </c>
      <c r="G310" s="238"/>
      <c r="H310" s="242">
        <v>2373.4830000000002</v>
      </c>
      <c r="I310" s="243"/>
      <c r="J310" s="238"/>
      <c r="K310" s="238"/>
      <c r="L310" s="244"/>
      <c r="M310" s="245"/>
      <c r="N310" s="246"/>
      <c r="O310" s="246"/>
      <c r="P310" s="246"/>
      <c r="Q310" s="246"/>
      <c r="R310" s="246"/>
      <c r="S310" s="246"/>
      <c r="T310" s="247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8" t="s">
        <v>159</v>
      </c>
      <c r="AU310" s="248" t="s">
        <v>89</v>
      </c>
      <c r="AV310" s="13" t="s">
        <v>89</v>
      </c>
      <c r="AW310" s="13" t="s">
        <v>35</v>
      </c>
      <c r="AX310" s="13" t="s">
        <v>79</v>
      </c>
      <c r="AY310" s="248" t="s">
        <v>148</v>
      </c>
    </row>
    <row r="311" s="13" customFormat="1">
      <c r="A311" s="13"/>
      <c r="B311" s="237"/>
      <c r="C311" s="238"/>
      <c r="D311" s="239" t="s">
        <v>159</v>
      </c>
      <c r="E311" s="240" t="s">
        <v>1</v>
      </c>
      <c r="F311" s="241" t="s">
        <v>381</v>
      </c>
      <c r="G311" s="238"/>
      <c r="H311" s="242">
        <v>-348.00599999999997</v>
      </c>
      <c r="I311" s="243"/>
      <c r="J311" s="238"/>
      <c r="K311" s="238"/>
      <c r="L311" s="244"/>
      <c r="M311" s="245"/>
      <c r="N311" s="246"/>
      <c r="O311" s="246"/>
      <c r="P311" s="246"/>
      <c r="Q311" s="246"/>
      <c r="R311" s="246"/>
      <c r="S311" s="246"/>
      <c r="T311" s="247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8" t="s">
        <v>159</v>
      </c>
      <c r="AU311" s="248" t="s">
        <v>89</v>
      </c>
      <c r="AV311" s="13" t="s">
        <v>89</v>
      </c>
      <c r="AW311" s="13" t="s">
        <v>35</v>
      </c>
      <c r="AX311" s="13" t="s">
        <v>79</v>
      </c>
      <c r="AY311" s="248" t="s">
        <v>148</v>
      </c>
    </row>
    <row r="312" s="13" customFormat="1">
      <c r="A312" s="13"/>
      <c r="B312" s="237"/>
      <c r="C312" s="238"/>
      <c r="D312" s="239" t="s">
        <v>159</v>
      </c>
      <c r="E312" s="240" t="s">
        <v>1</v>
      </c>
      <c r="F312" s="241" t="s">
        <v>382</v>
      </c>
      <c r="G312" s="238"/>
      <c r="H312" s="242">
        <v>-85.259</v>
      </c>
      <c r="I312" s="243"/>
      <c r="J312" s="238"/>
      <c r="K312" s="238"/>
      <c r="L312" s="244"/>
      <c r="M312" s="245"/>
      <c r="N312" s="246"/>
      <c r="O312" s="246"/>
      <c r="P312" s="246"/>
      <c r="Q312" s="246"/>
      <c r="R312" s="246"/>
      <c r="S312" s="246"/>
      <c r="T312" s="247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8" t="s">
        <v>159</v>
      </c>
      <c r="AU312" s="248" t="s">
        <v>89</v>
      </c>
      <c r="AV312" s="13" t="s">
        <v>89</v>
      </c>
      <c r="AW312" s="13" t="s">
        <v>35</v>
      </c>
      <c r="AX312" s="13" t="s">
        <v>79</v>
      </c>
      <c r="AY312" s="248" t="s">
        <v>148</v>
      </c>
    </row>
    <row r="313" s="13" customFormat="1">
      <c r="A313" s="13"/>
      <c r="B313" s="237"/>
      <c r="C313" s="238"/>
      <c r="D313" s="239" t="s">
        <v>159</v>
      </c>
      <c r="E313" s="240" t="s">
        <v>1</v>
      </c>
      <c r="F313" s="241" t="s">
        <v>383</v>
      </c>
      <c r="G313" s="238"/>
      <c r="H313" s="242">
        <v>-68.841999999999999</v>
      </c>
      <c r="I313" s="243"/>
      <c r="J313" s="238"/>
      <c r="K313" s="238"/>
      <c r="L313" s="244"/>
      <c r="M313" s="245"/>
      <c r="N313" s="246"/>
      <c r="O313" s="246"/>
      <c r="P313" s="246"/>
      <c r="Q313" s="246"/>
      <c r="R313" s="246"/>
      <c r="S313" s="246"/>
      <c r="T313" s="247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8" t="s">
        <v>159</v>
      </c>
      <c r="AU313" s="248" t="s">
        <v>89</v>
      </c>
      <c r="AV313" s="13" t="s">
        <v>89</v>
      </c>
      <c r="AW313" s="13" t="s">
        <v>35</v>
      </c>
      <c r="AX313" s="13" t="s">
        <v>79</v>
      </c>
      <c r="AY313" s="248" t="s">
        <v>148</v>
      </c>
    </row>
    <row r="314" s="13" customFormat="1">
      <c r="A314" s="13"/>
      <c r="B314" s="237"/>
      <c r="C314" s="238"/>
      <c r="D314" s="239" t="s">
        <v>159</v>
      </c>
      <c r="E314" s="240" t="s">
        <v>1</v>
      </c>
      <c r="F314" s="241" t="s">
        <v>384</v>
      </c>
      <c r="G314" s="238"/>
      <c r="H314" s="242">
        <v>-36.119999999999997</v>
      </c>
      <c r="I314" s="243"/>
      <c r="J314" s="238"/>
      <c r="K314" s="238"/>
      <c r="L314" s="244"/>
      <c r="M314" s="245"/>
      <c r="N314" s="246"/>
      <c r="O314" s="246"/>
      <c r="P314" s="246"/>
      <c r="Q314" s="246"/>
      <c r="R314" s="246"/>
      <c r="S314" s="246"/>
      <c r="T314" s="247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8" t="s">
        <v>159</v>
      </c>
      <c r="AU314" s="248" t="s">
        <v>89</v>
      </c>
      <c r="AV314" s="13" t="s">
        <v>89</v>
      </c>
      <c r="AW314" s="13" t="s">
        <v>35</v>
      </c>
      <c r="AX314" s="13" t="s">
        <v>79</v>
      </c>
      <c r="AY314" s="248" t="s">
        <v>148</v>
      </c>
    </row>
    <row r="315" s="14" customFormat="1">
      <c r="A315" s="14"/>
      <c r="B315" s="249"/>
      <c r="C315" s="250"/>
      <c r="D315" s="239" t="s">
        <v>159</v>
      </c>
      <c r="E315" s="251" t="s">
        <v>1</v>
      </c>
      <c r="F315" s="252" t="s">
        <v>163</v>
      </c>
      <c r="G315" s="250"/>
      <c r="H315" s="253">
        <v>1835.2560000000001</v>
      </c>
      <c r="I315" s="254"/>
      <c r="J315" s="250"/>
      <c r="K315" s="250"/>
      <c r="L315" s="255"/>
      <c r="M315" s="256"/>
      <c r="N315" s="257"/>
      <c r="O315" s="257"/>
      <c r="P315" s="257"/>
      <c r="Q315" s="257"/>
      <c r="R315" s="257"/>
      <c r="S315" s="257"/>
      <c r="T315" s="258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9" t="s">
        <v>159</v>
      </c>
      <c r="AU315" s="259" t="s">
        <v>89</v>
      </c>
      <c r="AV315" s="14" t="s">
        <v>155</v>
      </c>
      <c r="AW315" s="14" t="s">
        <v>35</v>
      </c>
      <c r="AX315" s="14" t="s">
        <v>87</v>
      </c>
      <c r="AY315" s="259" t="s">
        <v>148</v>
      </c>
    </row>
    <row r="316" s="2" customFormat="1" ht="66.75" customHeight="1">
      <c r="A316" s="38"/>
      <c r="B316" s="39"/>
      <c r="C316" s="219" t="s">
        <v>385</v>
      </c>
      <c r="D316" s="219" t="s">
        <v>150</v>
      </c>
      <c r="E316" s="220" t="s">
        <v>386</v>
      </c>
      <c r="F316" s="221" t="s">
        <v>387</v>
      </c>
      <c r="G316" s="222" t="s">
        <v>251</v>
      </c>
      <c r="H316" s="223">
        <v>348.00599999999997</v>
      </c>
      <c r="I316" s="224"/>
      <c r="J316" s="225">
        <f>ROUND(I316*H316,2)</f>
        <v>0</v>
      </c>
      <c r="K316" s="221" t="s">
        <v>154</v>
      </c>
      <c r="L316" s="44"/>
      <c r="M316" s="226" t="s">
        <v>1</v>
      </c>
      <c r="N316" s="227" t="s">
        <v>44</v>
      </c>
      <c r="O316" s="91"/>
      <c r="P316" s="228">
        <f>O316*H316</f>
        <v>0</v>
      </c>
      <c r="Q316" s="228">
        <v>0</v>
      </c>
      <c r="R316" s="228">
        <f>Q316*H316</f>
        <v>0</v>
      </c>
      <c r="S316" s="228">
        <v>0</v>
      </c>
      <c r="T316" s="229">
        <f>S316*H316</f>
        <v>0</v>
      </c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230" t="s">
        <v>155</v>
      </c>
      <c r="AT316" s="230" t="s">
        <v>150</v>
      </c>
      <c r="AU316" s="230" t="s">
        <v>89</v>
      </c>
      <c r="AY316" s="17" t="s">
        <v>148</v>
      </c>
      <c r="BE316" s="231">
        <f>IF(N316="základní",J316,0)</f>
        <v>0</v>
      </c>
      <c r="BF316" s="231">
        <f>IF(N316="snížená",J316,0)</f>
        <v>0</v>
      </c>
      <c r="BG316" s="231">
        <f>IF(N316="zákl. přenesená",J316,0)</f>
        <v>0</v>
      </c>
      <c r="BH316" s="231">
        <f>IF(N316="sníž. přenesená",J316,0)</f>
        <v>0</v>
      </c>
      <c r="BI316" s="231">
        <f>IF(N316="nulová",J316,0)</f>
        <v>0</v>
      </c>
      <c r="BJ316" s="17" t="s">
        <v>87</v>
      </c>
      <c r="BK316" s="231">
        <f>ROUND(I316*H316,2)</f>
        <v>0</v>
      </c>
      <c r="BL316" s="17" t="s">
        <v>155</v>
      </c>
      <c r="BM316" s="230" t="s">
        <v>388</v>
      </c>
    </row>
    <row r="317" s="2" customFormat="1">
      <c r="A317" s="38"/>
      <c r="B317" s="39"/>
      <c r="C317" s="40"/>
      <c r="D317" s="232" t="s">
        <v>157</v>
      </c>
      <c r="E317" s="40"/>
      <c r="F317" s="233" t="s">
        <v>389</v>
      </c>
      <c r="G317" s="40"/>
      <c r="H317" s="40"/>
      <c r="I317" s="234"/>
      <c r="J317" s="40"/>
      <c r="K317" s="40"/>
      <c r="L317" s="44"/>
      <c r="M317" s="235"/>
      <c r="N317" s="236"/>
      <c r="O317" s="91"/>
      <c r="P317" s="91"/>
      <c r="Q317" s="91"/>
      <c r="R317" s="91"/>
      <c r="S317" s="91"/>
      <c r="T317" s="92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T317" s="17" t="s">
        <v>157</v>
      </c>
      <c r="AU317" s="17" t="s">
        <v>89</v>
      </c>
    </row>
    <row r="318" s="13" customFormat="1">
      <c r="A318" s="13"/>
      <c r="B318" s="237"/>
      <c r="C318" s="238"/>
      <c r="D318" s="239" t="s">
        <v>159</v>
      </c>
      <c r="E318" s="240" t="s">
        <v>1</v>
      </c>
      <c r="F318" s="241" t="s">
        <v>390</v>
      </c>
      <c r="G318" s="238"/>
      <c r="H318" s="242">
        <v>169.209</v>
      </c>
      <c r="I318" s="243"/>
      <c r="J318" s="238"/>
      <c r="K318" s="238"/>
      <c r="L318" s="244"/>
      <c r="M318" s="245"/>
      <c r="N318" s="246"/>
      <c r="O318" s="246"/>
      <c r="P318" s="246"/>
      <c r="Q318" s="246"/>
      <c r="R318" s="246"/>
      <c r="S318" s="246"/>
      <c r="T318" s="247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8" t="s">
        <v>159</v>
      </c>
      <c r="AU318" s="248" t="s">
        <v>89</v>
      </c>
      <c r="AV318" s="13" t="s">
        <v>89</v>
      </c>
      <c r="AW318" s="13" t="s">
        <v>35</v>
      </c>
      <c r="AX318" s="13" t="s">
        <v>79</v>
      </c>
      <c r="AY318" s="248" t="s">
        <v>148</v>
      </c>
    </row>
    <row r="319" s="13" customFormat="1">
      <c r="A319" s="13"/>
      <c r="B319" s="237"/>
      <c r="C319" s="238"/>
      <c r="D319" s="239" t="s">
        <v>159</v>
      </c>
      <c r="E319" s="240" t="s">
        <v>1</v>
      </c>
      <c r="F319" s="241" t="s">
        <v>391</v>
      </c>
      <c r="G319" s="238"/>
      <c r="H319" s="242">
        <v>39.527999999999999</v>
      </c>
      <c r="I319" s="243"/>
      <c r="J319" s="238"/>
      <c r="K319" s="238"/>
      <c r="L319" s="244"/>
      <c r="M319" s="245"/>
      <c r="N319" s="246"/>
      <c r="O319" s="246"/>
      <c r="P319" s="246"/>
      <c r="Q319" s="246"/>
      <c r="R319" s="246"/>
      <c r="S319" s="246"/>
      <c r="T319" s="247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8" t="s">
        <v>159</v>
      </c>
      <c r="AU319" s="248" t="s">
        <v>89</v>
      </c>
      <c r="AV319" s="13" t="s">
        <v>89</v>
      </c>
      <c r="AW319" s="13" t="s">
        <v>35</v>
      </c>
      <c r="AX319" s="13" t="s">
        <v>79</v>
      </c>
      <c r="AY319" s="248" t="s">
        <v>148</v>
      </c>
    </row>
    <row r="320" s="13" customFormat="1">
      <c r="A320" s="13"/>
      <c r="B320" s="237"/>
      <c r="C320" s="238"/>
      <c r="D320" s="239" t="s">
        <v>159</v>
      </c>
      <c r="E320" s="240" t="s">
        <v>1</v>
      </c>
      <c r="F320" s="241" t="s">
        <v>392</v>
      </c>
      <c r="G320" s="238"/>
      <c r="H320" s="242">
        <v>34.195</v>
      </c>
      <c r="I320" s="243"/>
      <c r="J320" s="238"/>
      <c r="K320" s="238"/>
      <c r="L320" s="244"/>
      <c r="M320" s="245"/>
      <c r="N320" s="246"/>
      <c r="O320" s="246"/>
      <c r="P320" s="246"/>
      <c r="Q320" s="246"/>
      <c r="R320" s="246"/>
      <c r="S320" s="246"/>
      <c r="T320" s="247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8" t="s">
        <v>159</v>
      </c>
      <c r="AU320" s="248" t="s">
        <v>89</v>
      </c>
      <c r="AV320" s="13" t="s">
        <v>89</v>
      </c>
      <c r="AW320" s="13" t="s">
        <v>35</v>
      </c>
      <c r="AX320" s="13" t="s">
        <v>79</v>
      </c>
      <c r="AY320" s="248" t="s">
        <v>148</v>
      </c>
    </row>
    <row r="321" s="13" customFormat="1">
      <c r="A321" s="13"/>
      <c r="B321" s="237"/>
      <c r="C321" s="238"/>
      <c r="D321" s="239" t="s">
        <v>159</v>
      </c>
      <c r="E321" s="240" t="s">
        <v>1</v>
      </c>
      <c r="F321" s="241" t="s">
        <v>393</v>
      </c>
      <c r="G321" s="238"/>
      <c r="H321" s="242">
        <v>1.05</v>
      </c>
      <c r="I321" s="243"/>
      <c r="J321" s="238"/>
      <c r="K321" s="238"/>
      <c r="L321" s="244"/>
      <c r="M321" s="245"/>
      <c r="N321" s="246"/>
      <c r="O321" s="246"/>
      <c r="P321" s="246"/>
      <c r="Q321" s="246"/>
      <c r="R321" s="246"/>
      <c r="S321" s="246"/>
      <c r="T321" s="247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8" t="s">
        <v>159</v>
      </c>
      <c r="AU321" s="248" t="s">
        <v>89</v>
      </c>
      <c r="AV321" s="13" t="s">
        <v>89</v>
      </c>
      <c r="AW321" s="13" t="s">
        <v>35</v>
      </c>
      <c r="AX321" s="13" t="s">
        <v>79</v>
      </c>
      <c r="AY321" s="248" t="s">
        <v>148</v>
      </c>
    </row>
    <row r="322" s="13" customFormat="1">
      <c r="A322" s="13"/>
      <c r="B322" s="237"/>
      <c r="C322" s="238"/>
      <c r="D322" s="239" t="s">
        <v>159</v>
      </c>
      <c r="E322" s="240" t="s">
        <v>1</v>
      </c>
      <c r="F322" s="241" t="s">
        <v>394</v>
      </c>
      <c r="G322" s="238"/>
      <c r="H322" s="242">
        <v>32.520000000000003</v>
      </c>
      <c r="I322" s="243"/>
      <c r="J322" s="238"/>
      <c r="K322" s="238"/>
      <c r="L322" s="244"/>
      <c r="M322" s="245"/>
      <c r="N322" s="246"/>
      <c r="O322" s="246"/>
      <c r="P322" s="246"/>
      <c r="Q322" s="246"/>
      <c r="R322" s="246"/>
      <c r="S322" s="246"/>
      <c r="T322" s="247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8" t="s">
        <v>159</v>
      </c>
      <c r="AU322" s="248" t="s">
        <v>89</v>
      </c>
      <c r="AV322" s="13" t="s">
        <v>89</v>
      </c>
      <c r="AW322" s="13" t="s">
        <v>35</v>
      </c>
      <c r="AX322" s="13" t="s">
        <v>79</v>
      </c>
      <c r="AY322" s="248" t="s">
        <v>148</v>
      </c>
    </row>
    <row r="323" s="13" customFormat="1">
      <c r="A323" s="13"/>
      <c r="B323" s="237"/>
      <c r="C323" s="238"/>
      <c r="D323" s="239" t="s">
        <v>159</v>
      </c>
      <c r="E323" s="240" t="s">
        <v>1</v>
      </c>
      <c r="F323" s="241" t="s">
        <v>395</v>
      </c>
      <c r="G323" s="238"/>
      <c r="H323" s="242">
        <v>1.04</v>
      </c>
      <c r="I323" s="243"/>
      <c r="J323" s="238"/>
      <c r="K323" s="238"/>
      <c r="L323" s="244"/>
      <c r="M323" s="245"/>
      <c r="N323" s="246"/>
      <c r="O323" s="246"/>
      <c r="P323" s="246"/>
      <c r="Q323" s="246"/>
      <c r="R323" s="246"/>
      <c r="S323" s="246"/>
      <c r="T323" s="247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8" t="s">
        <v>159</v>
      </c>
      <c r="AU323" s="248" t="s">
        <v>89</v>
      </c>
      <c r="AV323" s="13" t="s">
        <v>89</v>
      </c>
      <c r="AW323" s="13" t="s">
        <v>35</v>
      </c>
      <c r="AX323" s="13" t="s">
        <v>79</v>
      </c>
      <c r="AY323" s="248" t="s">
        <v>148</v>
      </c>
    </row>
    <row r="324" s="13" customFormat="1">
      <c r="A324" s="13"/>
      <c r="B324" s="237"/>
      <c r="C324" s="238"/>
      <c r="D324" s="239" t="s">
        <v>159</v>
      </c>
      <c r="E324" s="240" t="s">
        <v>1</v>
      </c>
      <c r="F324" s="241" t="s">
        <v>396</v>
      </c>
      <c r="G324" s="238"/>
      <c r="H324" s="242">
        <v>41.802999999999997</v>
      </c>
      <c r="I324" s="243"/>
      <c r="J324" s="238"/>
      <c r="K324" s="238"/>
      <c r="L324" s="244"/>
      <c r="M324" s="245"/>
      <c r="N324" s="246"/>
      <c r="O324" s="246"/>
      <c r="P324" s="246"/>
      <c r="Q324" s="246"/>
      <c r="R324" s="246"/>
      <c r="S324" s="246"/>
      <c r="T324" s="247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8" t="s">
        <v>159</v>
      </c>
      <c r="AU324" s="248" t="s">
        <v>89</v>
      </c>
      <c r="AV324" s="13" t="s">
        <v>89</v>
      </c>
      <c r="AW324" s="13" t="s">
        <v>35</v>
      </c>
      <c r="AX324" s="13" t="s">
        <v>79</v>
      </c>
      <c r="AY324" s="248" t="s">
        <v>148</v>
      </c>
    </row>
    <row r="325" s="13" customFormat="1">
      <c r="A325" s="13"/>
      <c r="B325" s="237"/>
      <c r="C325" s="238"/>
      <c r="D325" s="239" t="s">
        <v>159</v>
      </c>
      <c r="E325" s="240" t="s">
        <v>1</v>
      </c>
      <c r="F325" s="241" t="s">
        <v>397</v>
      </c>
      <c r="G325" s="238"/>
      <c r="H325" s="242">
        <v>32.039999999999999</v>
      </c>
      <c r="I325" s="243"/>
      <c r="J325" s="238"/>
      <c r="K325" s="238"/>
      <c r="L325" s="244"/>
      <c r="M325" s="245"/>
      <c r="N325" s="246"/>
      <c r="O325" s="246"/>
      <c r="P325" s="246"/>
      <c r="Q325" s="246"/>
      <c r="R325" s="246"/>
      <c r="S325" s="246"/>
      <c r="T325" s="247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8" t="s">
        <v>159</v>
      </c>
      <c r="AU325" s="248" t="s">
        <v>89</v>
      </c>
      <c r="AV325" s="13" t="s">
        <v>89</v>
      </c>
      <c r="AW325" s="13" t="s">
        <v>35</v>
      </c>
      <c r="AX325" s="13" t="s">
        <v>79</v>
      </c>
      <c r="AY325" s="248" t="s">
        <v>148</v>
      </c>
    </row>
    <row r="326" s="13" customFormat="1">
      <c r="A326" s="13"/>
      <c r="B326" s="237"/>
      <c r="C326" s="238"/>
      <c r="D326" s="239" t="s">
        <v>159</v>
      </c>
      <c r="E326" s="240" t="s">
        <v>1</v>
      </c>
      <c r="F326" s="241" t="s">
        <v>180</v>
      </c>
      <c r="G326" s="238"/>
      <c r="H326" s="242">
        <v>61.200000000000003</v>
      </c>
      <c r="I326" s="243"/>
      <c r="J326" s="238"/>
      <c r="K326" s="238"/>
      <c r="L326" s="244"/>
      <c r="M326" s="245"/>
      <c r="N326" s="246"/>
      <c r="O326" s="246"/>
      <c r="P326" s="246"/>
      <c r="Q326" s="246"/>
      <c r="R326" s="246"/>
      <c r="S326" s="246"/>
      <c r="T326" s="247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8" t="s">
        <v>159</v>
      </c>
      <c r="AU326" s="248" t="s">
        <v>89</v>
      </c>
      <c r="AV326" s="13" t="s">
        <v>89</v>
      </c>
      <c r="AW326" s="13" t="s">
        <v>35</v>
      </c>
      <c r="AX326" s="13" t="s">
        <v>79</v>
      </c>
      <c r="AY326" s="248" t="s">
        <v>148</v>
      </c>
    </row>
    <row r="327" s="13" customFormat="1">
      <c r="A327" s="13"/>
      <c r="B327" s="237"/>
      <c r="C327" s="238"/>
      <c r="D327" s="239" t="s">
        <v>159</v>
      </c>
      <c r="E327" s="240" t="s">
        <v>1</v>
      </c>
      <c r="F327" s="241" t="s">
        <v>398</v>
      </c>
      <c r="G327" s="238"/>
      <c r="H327" s="242">
        <v>4.2629999999999999</v>
      </c>
      <c r="I327" s="243"/>
      <c r="J327" s="238"/>
      <c r="K327" s="238"/>
      <c r="L327" s="244"/>
      <c r="M327" s="245"/>
      <c r="N327" s="246"/>
      <c r="O327" s="246"/>
      <c r="P327" s="246"/>
      <c r="Q327" s="246"/>
      <c r="R327" s="246"/>
      <c r="S327" s="246"/>
      <c r="T327" s="247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8" t="s">
        <v>159</v>
      </c>
      <c r="AU327" s="248" t="s">
        <v>89</v>
      </c>
      <c r="AV327" s="13" t="s">
        <v>89</v>
      </c>
      <c r="AW327" s="13" t="s">
        <v>35</v>
      </c>
      <c r="AX327" s="13" t="s">
        <v>79</v>
      </c>
      <c r="AY327" s="248" t="s">
        <v>148</v>
      </c>
    </row>
    <row r="328" s="13" customFormat="1">
      <c r="A328" s="13"/>
      <c r="B328" s="237"/>
      <c r="C328" s="238"/>
      <c r="D328" s="239" t="s">
        <v>159</v>
      </c>
      <c r="E328" s="240" t="s">
        <v>1</v>
      </c>
      <c r="F328" s="241" t="s">
        <v>383</v>
      </c>
      <c r="G328" s="238"/>
      <c r="H328" s="242">
        <v>-68.841999999999999</v>
      </c>
      <c r="I328" s="243"/>
      <c r="J328" s="238"/>
      <c r="K328" s="238"/>
      <c r="L328" s="244"/>
      <c r="M328" s="245"/>
      <c r="N328" s="246"/>
      <c r="O328" s="246"/>
      <c r="P328" s="246"/>
      <c r="Q328" s="246"/>
      <c r="R328" s="246"/>
      <c r="S328" s="246"/>
      <c r="T328" s="247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8" t="s">
        <v>159</v>
      </c>
      <c r="AU328" s="248" t="s">
        <v>89</v>
      </c>
      <c r="AV328" s="13" t="s">
        <v>89</v>
      </c>
      <c r="AW328" s="13" t="s">
        <v>35</v>
      </c>
      <c r="AX328" s="13" t="s">
        <v>79</v>
      </c>
      <c r="AY328" s="248" t="s">
        <v>148</v>
      </c>
    </row>
    <row r="329" s="14" customFormat="1">
      <c r="A329" s="14"/>
      <c r="B329" s="249"/>
      <c r="C329" s="250"/>
      <c r="D329" s="239" t="s">
        <v>159</v>
      </c>
      <c r="E329" s="251" t="s">
        <v>399</v>
      </c>
      <c r="F329" s="252" t="s">
        <v>163</v>
      </c>
      <c r="G329" s="250"/>
      <c r="H329" s="253">
        <v>348.00599999999997</v>
      </c>
      <c r="I329" s="254"/>
      <c r="J329" s="250"/>
      <c r="K329" s="250"/>
      <c r="L329" s="255"/>
      <c r="M329" s="256"/>
      <c r="N329" s="257"/>
      <c r="O329" s="257"/>
      <c r="P329" s="257"/>
      <c r="Q329" s="257"/>
      <c r="R329" s="257"/>
      <c r="S329" s="257"/>
      <c r="T329" s="258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9" t="s">
        <v>159</v>
      </c>
      <c r="AU329" s="259" t="s">
        <v>89</v>
      </c>
      <c r="AV329" s="14" t="s">
        <v>155</v>
      </c>
      <c r="AW329" s="14" t="s">
        <v>35</v>
      </c>
      <c r="AX329" s="14" t="s">
        <v>87</v>
      </c>
      <c r="AY329" s="259" t="s">
        <v>148</v>
      </c>
    </row>
    <row r="330" s="2" customFormat="1" ht="16.5" customHeight="1">
      <c r="A330" s="38"/>
      <c r="B330" s="39"/>
      <c r="C330" s="270" t="s">
        <v>400</v>
      </c>
      <c r="D330" s="270" t="s">
        <v>401</v>
      </c>
      <c r="E330" s="271" t="s">
        <v>402</v>
      </c>
      <c r="F330" s="272" t="s">
        <v>403</v>
      </c>
      <c r="G330" s="273" t="s">
        <v>364</v>
      </c>
      <c r="H330" s="274">
        <v>696.01199999999994</v>
      </c>
      <c r="I330" s="275"/>
      <c r="J330" s="276">
        <f>ROUND(I330*H330,2)</f>
        <v>0</v>
      </c>
      <c r="K330" s="272" t="s">
        <v>154</v>
      </c>
      <c r="L330" s="277"/>
      <c r="M330" s="278" t="s">
        <v>1</v>
      </c>
      <c r="N330" s="279" t="s">
        <v>44</v>
      </c>
      <c r="O330" s="91"/>
      <c r="P330" s="228">
        <f>O330*H330</f>
        <v>0</v>
      </c>
      <c r="Q330" s="228">
        <v>1</v>
      </c>
      <c r="R330" s="228">
        <f>Q330*H330</f>
        <v>696.01199999999994</v>
      </c>
      <c r="S330" s="228">
        <v>0</v>
      </c>
      <c r="T330" s="229">
        <f>S330*H330</f>
        <v>0</v>
      </c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R330" s="230" t="s">
        <v>229</v>
      </c>
      <c r="AT330" s="230" t="s">
        <v>401</v>
      </c>
      <c r="AU330" s="230" t="s">
        <v>89</v>
      </c>
      <c r="AY330" s="17" t="s">
        <v>148</v>
      </c>
      <c r="BE330" s="231">
        <f>IF(N330="základní",J330,0)</f>
        <v>0</v>
      </c>
      <c r="BF330" s="231">
        <f>IF(N330="snížená",J330,0)</f>
        <v>0</v>
      </c>
      <c r="BG330" s="231">
        <f>IF(N330="zákl. přenesená",J330,0)</f>
        <v>0</v>
      </c>
      <c r="BH330" s="231">
        <f>IF(N330="sníž. přenesená",J330,0)</f>
        <v>0</v>
      </c>
      <c r="BI330" s="231">
        <f>IF(N330="nulová",J330,0)</f>
        <v>0</v>
      </c>
      <c r="BJ330" s="17" t="s">
        <v>87</v>
      </c>
      <c r="BK330" s="231">
        <f>ROUND(I330*H330,2)</f>
        <v>0</v>
      </c>
      <c r="BL330" s="17" t="s">
        <v>155</v>
      </c>
      <c r="BM330" s="230" t="s">
        <v>404</v>
      </c>
    </row>
    <row r="331" s="13" customFormat="1">
      <c r="A331" s="13"/>
      <c r="B331" s="237"/>
      <c r="C331" s="238"/>
      <c r="D331" s="239" t="s">
        <v>159</v>
      </c>
      <c r="E331" s="238"/>
      <c r="F331" s="241" t="s">
        <v>405</v>
      </c>
      <c r="G331" s="238"/>
      <c r="H331" s="242">
        <v>696.01199999999994</v>
      </c>
      <c r="I331" s="243"/>
      <c r="J331" s="238"/>
      <c r="K331" s="238"/>
      <c r="L331" s="244"/>
      <c r="M331" s="245"/>
      <c r="N331" s="246"/>
      <c r="O331" s="246"/>
      <c r="P331" s="246"/>
      <c r="Q331" s="246"/>
      <c r="R331" s="246"/>
      <c r="S331" s="246"/>
      <c r="T331" s="247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8" t="s">
        <v>159</v>
      </c>
      <c r="AU331" s="248" t="s">
        <v>89</v>
      </c>
      <c r="AV331" s="13" t="s">
        <v>89</v>
      </c>
      <c r="AW331" s="13" t="s">
        <v>4</v>
      </c>
      <c r="AX331" s="13" t="s">
        <v>87</v>
      </c>
      <c r="AY331" s="248" t="s">
        <v>148</v>
      </c>
    </row>
    <row r="332" s="12" customFormat="1" ht="22.8" customHeight="1">
      <c r="A332" s="12"/>
      <c r="B332" s="203"/>
      <c r="C332" s="204"/>
      <c r="D332" s="205" t="s">
        <v>78</v>
      </c>
      <c r="E332" s="217" t="s">
        <v>171</v>
      </c>
      <c r="F332" s="217" t="s">
        <v>406</v>
      </c>
      <c r="G332" s="204"/>
      <c r="H332" s="204"/>
      <c r="I332" s="207"/>
      <c r="J332" s="218">
        <f>BK332</f>
        <v>0</v>
      </c>
      <c r="K332" s="204"/>
      <c r="L332" s="209"/>
      <c r="M332" s="210"/>
      <c r="N332" s="211"/>
      <c r="O332" s="211"/>
      <c r="P332" s="212">
        <f>SUM(P333:P335)</f>
        <v>0</v>
      </c>
      <c r="Q332" s="211"/>
      <c r="R332" s="212">
        <f>SUM(R333:R335)</f>
        <v>0</v>
      </c>
      <c r="S332" s="211"/>
      <c r="T332" s="213">
        <f>SUM(T333:T335)</f>
        <v>0</v>
      </c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R332" s="214" t="s">
        <v>87</v>
      </c>
      <c r="AT332" s="215" t="s">
        <v>78</v>
      </c>
      <c r="AU332" s="215" t="s">
        <v>87</v>
      </c>
      <c r="AY332" s="214" t="s">
        <v>148</v>
      </c>
      <c r="BK332" s="216">
        <f>SUM(BK333:BK335)</f>
        <v>0</v>
      </c>
    </row>
    <row r="333" s="2" customFormat="1" ht="24.15" customHeight="1">
      <c r="A333" s="38"/>
      <c r="B333" s="39"/>
      <c r="C333" s="219" t="s">
        <v>407</v>
      </c>
      <c r="D333" s="219" t="s">
        <v>150</v>
      </c>
      <c r="E333" s="220" t="s">
        <v>408</v>
      </c>
      <c r="F333" s="221" t="s">
        <v>409</v>
      </c>
      <c r="G333" s="222" t="s">
        <v>232</v>
      </c>
      <c r="H333" s="223">
        <v>714.95000000000005</v>
      </c>
      <c r="I333" s="224"/>
      <c r="J333" s="225">
        <f>ROUND(I333*H333,2)</f>
        <v>0</v>
      </c>
      <c r="K333" s="221" t="s">
        <v>154</v>
      </c>
      <c r="L333" s="44"/>
      <c r="M333" s="226" t="s">
        <v>1</v>
      </c>
      <c r="N333" s="227" t="s">
        <v>44</v>
      </c>
      <c r="O333" s="91"/>
      <c r="P333" s="228">
        <f>O333*H333</f>
        <v>0</v>
      </c>
      <c r="Q333" s="228">
        <v>0</v>
      </c>
      <c r="R333" s="228">
        <f>Q333*H333</f>
        <v>0</v>
      </c>
      <c r="S333" s="228">
        <v>0</v>
      </c>
      <c r="T333" s="229">
        <f>S333*H333</f>
        <v>0</v>
      </c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R333" s="230" t="s">
        <v>155</v>
      </c>
      <c r="AT333" s="230" t="s">
        <v>150</v>
      </c>
      <c r="AU333" s="230" t="s">
        <v>89</v>
      </c>
      <c r="AY333" s="17" t="s">
        <v>148</v>
      </c>
      <c r="BE333" s="231">
        <f>IF(N333="základní",J333,0)</f>
        <v>0</v>
      </c>
      <c r="BF333" s="231">
        <f>IF(N333="snížená",J333,0)</f>
        <v>0</v>
      </c>
      <c r="BG333" s="231">
        <f>IF(N333="zákl. přenesená",J333,0)</f>
        <v>0</v>
      </c>
      <c r="BH333" s="231">
        <f>IF(N333="sníž. přenesená",J333,0)</f>
        <v>0</v>
      </c>
      <c r="BI333" s="231">
        <f>IF(N333="nulová",J333,0)</f>
        <v>0</v>
      </c>
      <c r="BJ333" s="17" t="s">
        <v>87</v>
      </c>
      <c r="BK333" s="231">
        <f>ROUND(I333*H333,2)</f>
        <v>0</v>
      </c>
      <c r="BL333" s="17" t="s">
        <v>155</v>
      </c>
      <c r="BM333" s="230" t="s">
        <v>410</v>
      </c>
    </row>
    <row r="334" s="2" customFormat="1">
      <c r="A334" s="38"/>
      <c r="B334" s="39"/>
      <c r="C334" s="40"/>
      <c r="D334" s="232" t="s">
        <v>157</v>
      </c>
      <c r="E334" s="40"/>
      <c r="F334" s="233" t="s">
        <v>411</v>
      </c>
      <c r="G334" s="40"/>
      <c r="H334" s="40"/>
      <c r="I334" s="234"/>
      <c r="J334" s="40"/>
      <c r="K334" s="40"/>
      <c r="L334" s="44"/>
      <c r="M334" s="235"/>
      <c r="N334" s="236"/>
      <c r="O334" s="91"/>
      <c r="P334" s="91"/>
      <c r="Q334" s="91"/>
      <c r="R334" s="91"/>
      <c r="S334" s="91"/>
      <c r="T334" s="92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T334" s="17" t="s">
        <v>157</v>
      </c>
      <c r="AU334" s="17" t="s">
        <v>89</v>
      </c>
    </row>
    <row r="335" s="13" customFormat="1">
      <c r="A335" s="13"/>
      <c r="B335" s="237"/>
      <c r="C335" s="238"/>
      <c r="D335" s="239" t="s">
        <v>159</v>
      </c>
      <c r="E335" s="240" t="s">
        <v>1</v>
      </c>
      <c r="F335" s="241" t="s">
        <v>412</v>
      </c>
      <c r="G335" s="238"/>
      <c r="H335" s="242">
        <v>714.95000000000005</v>
      </c>
      <c r="I335" s="243"/>
      <c r="J335" s="238"/>
      <c r="K335" s="238"/>
      <c r="L335" s="244"/>
      <c r="M335" s="245"/>
      <c r="N335" s="246"/>
      <c r="O335" s="246"/>
      <c r="P335" s="246"/>
      <c r="Q335" s="246"/>
      <c r="R335" s="246"/>
      <c r="S335" s="246"/>
      <c r="T335" s="247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8" t="s">
        <v>159</v>
      </c>
      <c r="AU335" s="248" t="s">
        <v>89</v>
      </c>
      <c r="AV335" s="13" t="s">
        <v>89</v>
      </c>
      <c r="AW335" s="13" t="s">
        <v>35</v>
      </c>
      <c r="AX335" s="13" t="s">
        <v>87</v>
      </c>
      <c r="AY335" s="248" t="s">
        <v>148</v>
      </c>
    </row>
    <row r="336" s="12" customFormat="1" ht="22.8" customHeight="1">
      <c r="A336" s="12"/>
      <c r="B336" s="203"/>
      <c r="C336" s="204"/>
      <c r="D336" s="205" t="s">
        <v>78</v>
      </c>
      <c r="E336" s="217" t="s">
        <v>155</v>
      </c>
      <c r="F336" s="217" t="s">
        <v>413</v>
      </c>
      <c r="G336" s="204"/>
      <c r="H336" s="204"/>
      <c r="I336" s="207"/>
      <c r="J336" s="218">
        <f>BK336</f>
        <v>0</v>
      </c>
      <c r="K336" s="204"/>
      <c r="L336" s="209"/>
      <c r="M336" s="210"/>
      <c r="N336" s="211"/>
      <c r="O336" s="211"/>
      <c r="P336" s="212">
        <f>SUM(P337:P345)</f>
        <v>0</v>
      </c>
      <c r="Q336" s="211"/>
      <c r="R336" s="212">
        <f>SUM(R337:R345)</f>
        <v>4.08744</v>
      </c>
      <c r="S336" s="211"/>
      <c r="T336" s="213">
        <f>SUM(T337:T345)</f>
        <v>0</v>
      </c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R336" s="214" t="s">
        <v>87</v>
      </c>
      <c r="AT336" s="215" t="s">
        <v>78</v>
      </c>
      <c r="AU336" s="215" t="s">
        <v>87</v>
      </c>
      <c r="AY336" s="214" t="s">
        <v>148</v>
      </c>
      <c r="BK336" s="216">
        <f>SUM(BK337:BK345)</f>
        <v>0</v>
      </c>
    </row>
    <row r="337" s="2" customFormat="1" ht="33" customHeight="1">
      <c r="A337" s="38"/>
      <c r="B337" s="39"/>
      <c r="C337" s="219" t="s">
        <v>414</v>
      </c>
      <c r="D337" s="219" t="s">
        <v>150</v>
      </c>
      <c r="E337" s="220" t="s">
        <v>415</v>
      </c>
      <c r="F337" s="221" t="s">
        <v>416</v>
      </c>
      <c r="G337" s="222" t="s">
        <v>251</v>
      </c>
      <c r="H337" s="223">
        <v>85.259</v>
      </c>
      <c r="I337" s="224"/>
      <c r="J337" s="225">
        <f>ROUND(I337*H337,2)</f>
        <v>0</v>
      </c>
      <c r="K337" s="221" t="s">
        <v>154</v>
      </c>
      <c r="L337" s="44"/>
      <c r="M337" s="226" t="s">
        <v>1</v>
      </c>
      <c r="N337" s="227" t="s">
        <v>44</v>
      </c>
      <c r="O337" s="91"/>
      <c r="P337" s="228">
        <f>O337*H337</f>
        <v>0</v>
      </c>
      <c r="Q337" s="228">
        <v>0</v>
      </c>
      <c r="R337" s="228">
        <f>Q337*H337</f>
        <v>0</v>
      </c>
      <c r="S337" s="228">
        <v>0</v>
      </c>
      <c r="T337" s="229">
        <f>S337*H337</f>
        <v>0</v>
      </c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R337" s="230" t="s">
        <v>155</v>
      </c>
      <c r="AT337" s="230" t="s">
        <v>150</v>
      </c>
      <c r="AU337" s="230" t="s">
        <v>89</v>
      </c>
      <c r="AY337" s="17" t="s">
        <v>148</v>
      </c>
      <c r="BE337" s="231">
        <f>IF(N337="základní",J337,0)</f>
        <v>0</v>
      </c>
      <c r="BF337" s="231">
        <f>IF(N337="snížená",J337,0)</f>
        <v>0</v>
      </c>
      <c r="BG337" s="231">
        <f>IF(N337="zákl. přenesená",J337,0)</f>
        <v>0</v>
      </c>
      <c r="BH337" s="231">
        <f>IF(N337="sníž. přenesená",J337,0)</f>
        <v>0</v>
      </c>
      <c r="BI337" s="231">
        <f>IF(N337="nulová",J337,0)</f>
        <v>0</v>
      </c>
      <c r="BJ337" s="17" t="s">
        <v>87</v>
      </c>
      <c r="BK337" s="231">
        <f>ROUND(I337*H337,2)</f>
        <v>0</v>
      </c>
      <c r="BL337" s="17" t="s">
        <v>155</v>
      </c>
      <c r="BM337" s="230" t="s">
        <v>417</v>
      </c>
    </row>
    <row r="338" s="2" customFormat="1">
      <c r="A338" s="38"/>
      <c r="B338" s="39"/>
      <c r="C338" s="40"/>
      <c r="D338" s="232" t="s">
        <v>157</v>
      </c>
      <c r="E338" s="40"/>
      <c r="F338" s="233" t="s">
        <v>418</v>
      </c>
      <c r="G338" s="40"/>
      <c r="H338" s="40"/>
      <c r="I338" s="234"/>
      <c r="J338" s="40"/>
      <c r="K338" s="40"/>
      <c r="L338" s="44"/>
      <c r="M338" s="235"/>
      <c r="N338" s="236"/>
      <c r="O338" s="91"/>
      <c r="P338" s="91"/>
      <c r="Q338" s="91"/>
      <c r="R338" s="91"/>
      <c r="S338" s="91"/>
      <c r="T338" s="92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T338" s="17" t="s">
        <v>157</v>
      </c>
      <c r="AU338" s="17" t="s">
        <v>89</v>
      </c>
    </row>
    <row r="339" s="13" customFormat="1">
      <c r="A339" s="13"/>
      <c r="B339" s="237"/>
      <c r="C339" s="238"/>
      <c r="D339" s="239" t="s">
        <v>159</v>
      </c>
      <c r="E339" s="240" t="s">
        <v>419</v>
      </c>
      <c r="F339" s="241" t="s">
        <v>420</v>
      </c>
      <c r="G339" s="238"/>
      <c r="H339" s="242">
        <v>85.259</v>
      </c>
      <c r="I339" s="243"/>
      <c r="J339" s="238"/>
      <c r="K339" s="238"/>
      <c r="L339" s="244"/>
      <c r="M339" s="245"/>
      <c r="N339" s="246"/>
      <c r="O339" s="246"/>
      <c r="P339" s="246"/>
      <c r="Q339" s="246"/>
      <c r="R339" s="246"/>
      <c r="S339" s="246"/>
      <c r="T339" s="247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8" t="s">
        <v>159</v>
      </c>
      <c r="AU339" s="248" t="s">
        <v>89</v>
      </c>
      <c r="AV339" s="13" t="s">
        <v>89</v>
      </c>
      <c r="AW339" s="13" t="s">
        <v>35</v>
      </c>
      <c r="AX339" s="13" t="s">
        <v>87</v>
      </c>
      <c r="AY339" s="248" t="s">
        <v>148</v>
      </c>
    </row>
    <row r="340" s="2" customFormat="1" ht="24.15" customHeight="1">
      <c r="A340" s="38"/>
      <c r="B340" s="39"/>
      <c r="C340" s="219" t="s">
        <v>421</v>
      </c>
      <c r="D340" s="219" t="s">
        <v>150</v>
      </c>
      <c r="E340" s="220" t="s">
        <v>422</v>
      </c>
      <c r="F340" s="221" t="s">
        <v>423</v>
      </c>
      <c r="G340" s="222" t="s">
        <v>424</v>
      </c>
      <c r="H340" s="223">
        <v>32</v>
      </c>
      <c r="I340" s="224"/>
      <c r="J340" s="225">
        <f>ROUND(I340*H340,2)</f>
        <v>0</v>
      </c>
      <c r="K340" s="221" t="s">
        <v>154</v>
      </c>
      <c r="L340" s="44"/>
      <c r="M340" s="226" t="s">
        <v>1</v>
      </c>
      <c r="N340" s="227" t="s">
        <v>44</v>
      </c>
      <c r="O340" s="91"/>
      <c r="P340" s="228">
        <f>O340*H340</f>
        <v>0</v>
      </c>
      <c r="Q340" s="228">
        <v>0.087419999999999998</v>
      </c>
      <c r="R340" s="228">
        <f>Q340*H340</f>
        <v>2.7974399999999999</v>
      </c>
      <c r="S340" s="228">
        <v>0</v>
      </c>
      <c r="T340" s="229">
        <f>S340*H340</f>
        <v>0</v>
      </c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R340" s="230" t="s">
        <v>155</v>
      </c>
      <c r="AT340" s="230" t="s">
        <v>150</v>
      </c>
      <c r="AU340" s="230" t="s">
        <v>89</v>
      </c>
      <c r="AY340" s="17" t="s">
        <v>148</v>
      </c>
      <c r="BE340" s="231">
        <f>IF(N340="základní",J340,0)</f>
        <v>0</v>
      </c>
      <c r="BF340" s="231">
        <f>IF(N340="snížená",J340,0)</f>
        <v>0</v>
      </c>
      <c r="BG340" s="231">
        <f>IF(N340="zákl. přenesená",J340,0)</f>
        <v>0</v>
      </c>
      <c r="BH340" s="231">
        <f>IF(N340="sníž. přenesená",J340,0)</f>
        <v>0</v>
      </c>
      <c r="BI340" s="231">
        <f>IF(N340="nulová",J340,0)</f>
        <v>0</v>
      </c>
      <c r="BJ340" s="17" t="s">
        <v>87</v>
      </c>
      <c r="BK340" s="231">
        <f>ROUND(I340*H340,2)</f>
        <v>0</v>
      </c>
      <c r="BL340" s="17" t="s">
        <v>155</v>
      </c>
      <c r="BM340" s="230" t="s">
        <v>425</v>
      </c>
    </row>
    <row r="341" s="2" customFormat="1">
      <c r="A341" s="38"/>
      <c r="B341" s="39"/>
      <c r="C341" s="40"/>
      <c r="D341" s="232" t="s">
        <v>157</v>
      </c>
      <c r="E341" s="40"/>
      <c r="F341" s="233" t="s">
        <v>426</v>
      </c>
      <c r="G341" s="40"/>
      <c r="H341" s="40"/>
      <c r="I341" s="234"/>
      <c r="J341" s="40"/>
      <c r="K341" s="40"/>
      <c r="L341" s="44"/>
      <c r="M341" s="235"/>
      <c r="N341" s="236"/>
      <c r="O341" s="91"/>
      <c r="P341" s="91"/>
      <c r="Q341" s="91"/>
      <c r="R341" s="91"/>
      <c r="S341" s="91"/>
      <c r="T341" s="92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T341" s="17" t="s">
        <v>157</v>
      </c>
      <c r="AU341" s="17" t="s">
        <v>89</v>
      </c>
    </row>
    <row r="342" s="2" customFormat="1" ht="24.15" customHeight="1">
      <c r="A342" s="38"/>
      <c r="B342" s="39"/>
      <c r="C342" s="270" t="s">
        <v>427</v>
      </c>
      <c r="D342" s="270" t="s">
        <v>401</v>
      </c>
      <c r="E342" s="271" t="s">
        <v>428</v>
      </c>
      <c r="F342" s="272" t="s">
        <v>429</v>
      </c>
      <c r="G342" s="273" t="s">
        <v>424</v>
      </c>
      <c r="H342" s="274">
        <v>8</v>
      </c>
      <c r="I342" s="275"/>
      <c r="J342" s="276">
        <f>ROUND(I342*H342,2)</f>
        <v>0</v>
      </c>
      <c r="K342" s="272" t="s">
        <v>154</v>
      </c>
      <c r="L342" s="277"/>
      <c r="M342" s="278" t="s">
        <v>1</v>
      </c>
      <c r="N342" s="279" t="s">
        <v>44</v>
      </c>
      <c r="O342" s="91"/>
      <c r="P342" s="228">
        <f>O342*H342</f>
        <v>0</v>
      </c>
      <c r="Q342" s="228">
        <v>0.021000000000000001</v>
      </c>
      <c r="R342" s="228">
        <f>Q342*H342</f>
        <v>0.16800000000000001</v>
      </c>
      <c r="S342" s="228">
        <v>0</v>
      </c>
      <c r="T342" s="229">
        <f>S342*H342</f>
        <v>0</v>
      </c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R342" s="230" t="s">
        <v>229</v>
      </c>
      <c r="AT342" s="230" t="s">
        <v>401</v>
      </c>
      <c r="AU342" s="230" t="s">
        <v>89</v>
      </c>
      <c r="AY342" s="17" t="s">
        <v>148</v>
      </c>
      <c r="BE342" s="231">
        <f>IF(N342="základní",J342,0)</f>
        <v>0</v>
      </c>
      <c r="BF342" s="231">
        <f>IF(N342="snížená",J342,0)</f>
        <v>0</v>
      </c>
      <c r="BG342" s="231">
        <f>IF(N342="zákl. přenesená",J342,0)</f>
        <v>0</v>
      </c>
      <c r="BH342" s="231">
        <f>IF(N342="sníž. přenesená",J342,0)</f>
        <v>0</v>
      </c>
      <c r="BI342" s="231">
        <f>IF(N342="nulová",J342,0)</f>
        <v>0</v>
      </c>
      <c r="BJ342" s="17" t="s">
        <v>87</v>
      </c>
      <c r="BK342" s="231">
        <f>ROUND(I342*H342,2)</f>
        <v>0</v>
      </c>
      <c r="BL342" s="17" t="s">
        <v>155</v>
      </c>
      <c r="BM342" s="230" t="s">
        <v>430</v>
      </c>
    </row>
    <row r="343" s="2" customFormat="1" ht="24.15" customHeight="1">
      <c r="A343" s="38"/>
      <c r="B343" s="39"/>
      <c r="C343" s="270" t="s">
        <v>431</v>
      </c>
      <c r="D343" s="270" t="s">
        <v>401</v>
      </c>
      <c r="E343" s="271" t="s">
        <v>432</v>
      </c>
      <c r="F343" s="272" t="s">
        <v>433</v>
      </c>
      <c r="G343" s="273" t="s">
        <v>424</v>
      </c>
      <c r="H343" s="274">
        <v>6</v>
      </c>
      <c r="I343" s="275"/>
      <c r="J343" s="276">
        <f>ROUND(I343*H343,2)</f>
        <v>0</v>
      </c>
      <c r="K343" s="272" t="s">
        <v>154</v>
      </c>
      <c r="L343" s="277"/>
      <c r="M343" s="278" t="s">
        <v>1</v>
      </c>
      <c r="N343" s="279" t="s">
        <v>44</v>
      </c>
      <c r="O343" s="91"/>
      <c r="P343" s="228">
        <f>O343*H343</f>
        <v>0</v>
      </c>
      <c r="Q343" s="228">
        <v>0.032000000000000001</v>
      </c>
      <c r="R343" s="228">
        <f>Q343*H343</f>
        <v>0.192</v>
      </c>
      <c r="S343" s="228">
        <v>0</v>
      </c>
      <c r="T343" s="229">
        <f>S343*H343</f>
        <v>0</v>
      </c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R343" s="230" t="s">
        <v>229</v>
      </c>
      <c r="AT343" s="230" t="s">
        <v>401</v>
      </c>
      <c r="AU343" s="230" t="s">
        <v>89</v>
      </c>
      <c r="AY343" s="17" t="s">
        <v>148</v>
      </c>
      <c r="BE343" s="231">
        <f>IF(N343="základní",J343,0)</f>
        <v>0</v>
      </c>
      <c r="BF343" s="231">
        <f>IF(N343="snížená",J343,0)</f>
        <v>0</v>
      </c>
      <c r="BG343" s="231">
        <f>IF(N343="zákl. přenesená",J343,0)</f>
        <v>0</v>
      </c>
      <c r="BH343" s="231">
        <f>IF(N343="sníž. přenesená",J343,0)</f>
        <v>0</v>
      </c>
      <c r="BI343" s="231">
        <f>IF(N343="nulová",J343,0)</f>
        <v>0</v>
      </c>
      <c r="BJ343" s="17" t="s">
        <v>87</v>
      </c>
      <c r="BK343" s="231">
        <f>ROUND(I343*H343,2)</f>
        <v>0</v>
      </c>
      <c r="BL343" s="17" t="s">
        <v>155</v>
      </c>
      <c r="BM343" s="230" t="s">
        <v>434</v>
      </c>
    </row>
    <row r="344" s="2" customFormat="1" ht="24.15" customHeight="1">
      <c r="A344" s="38"/>
      <c r="B344" s="39"/>
      <c r="C344" s="270" t="s">
        <v>435</v>
      </c>
      <c r="D344" s="270" t="s">
        <v>401</v>
      </c>
      <c r="E344" s="271" t="s">
        <v>436</v>
      </c>
      <c r="F344" s="272" t="s">
        <v>437</v>
      </c>
      <c r="G344" s="273" t="s">
        <v>424</v>
      </c>
      <c r="H344" s="274">
        <v>2</v>
      </c>
      <c r="I344" s="275"/>
      <c r="J344" s="276">
        <f>ROUND(I344*H344,2)</f>
        <v>0</v>
      </c>
      <c r="K344" s="272" t="s">
        <v>154</v>
      </c>
      <c r="L344" s="277"/>
      <c r="M344" s="278" t="s">
        <v>1</v>
      </c>
      <c r="N344" s="279" t="s">
        <v>44</v>
      </c>
      <c r="O344" s="91"/>
      <c r="P344" s="228">
        <f>O344*H344</f>
        <v>0</v>
      </c>
      <c r="Q344" s="228">
        <v>0.041000000000000002</v>
      </c>
      <c r="R344" s="228">
        <f>Q344*H344</f>
        <v>0.082000000000000003</v>
      </c>
      <c r="S344" s="228">
        <v>0</v>
      </c>
      <c r="T344" s="229">
        <f>S344*H344</f>
        <v>0</v>
      </c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230" t="s">
        <v>229</v>
      </c>
      <c r="AT344" s="230" t="s">
        <v>401</v>
      </c>
      <c r="AU344" s="230" t="s">
        <v>89</v>
      </c>
      <c r="AY344" s="17" t="s">
        <v>148</v>
      </c>
      <c r="BE344" s="231">
        <f>IF(N344="základní",J344,0)</f>
        <v>0</v>
      </c>
      <c r="BF344" s="231">
        <f>IF(N344="snížená",J344,0)</f>
        <v>0</v>
      </c>
      <c r="BG344" s="231">
        <f>IF(N344="zákl. přenesená",J344,0)</f>
        <v>0</v>
      </c>
      <c r="BH344" s="231">
        <f>IF(N344="sníž. přenesená",J344,0)</f>
        <v>0</v>
      </c>
      <c r="BI344" s="231">
        <f>IF(N344="nulová",J344,0)</f>
        <v>0</v>
      </c>
      <c r="BJ344" s="17" t="s">
        <v>87</v>
      </c>
      <c r="BK344" s="231">
        <f>ROUND(I344*H344,2)</f>
        <v>0</v>
      </c>
      <c r="BL344" s="17" t="s">
        <v>155</v>
      </c>
      <c r="BM344" s="230" t="s">
        <v>438</v>
      </c>
    </row>
    <row r="345" s="2" customFormat="1" ht="24.15" customHeight="1">
      <c r="A345" s="38"/>
      <c r="B345" s="39"/>
      <c r="C345" s="270" t="s">
        <v>439</v>
      </c>
      <c r="D345" s="270" t="s">
        <v>401</v>
      </c>
      <c r="E345" s="271" t="s">
        <v>440</v>
      </c>
      <c r="F345" s="272" t="s">
        <v>441</v>
      </c>
      <c r="G345" s="273" t="s">
        <v>424</v>
      </c>
      <c r="H345" s="274">
        <v>16</v>
      </c>
      <c r="I345" s="275"/>
      <c r="J345" s="276">
        <f>ROUND(I345*H345,2)</f>
        <v>0</v>
      </c>
      <c r="K345" s="272" t="s">
        <v>154</v>
      </c>
      <c r="L345" s="277"/>
      <c r="M345" s="278" t="s">
        <v>1</v>
      </c>
      <c r="N345" s="279" t="s">
        <v>44</v>
      </c>
      <c r="O345" s="91"/>
      <c r="P345" s="228">
        <f>O345*H345</f>
        <v>0</v>
      </c>
      <c r="Q345" s="228">
        <v>0.052999999999999998</v>
      </c>
      <c r="R345" s="228">
        <f>Q345*H345</f>
        <v>0.84799999999999998</v>
      </c>
      <c r="S345" s="228">
        <v>0</v>
      </c>
      <c r="T345" s="229">
        <f>S345*H345</f>
        <v>0</v>
      </c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R345" s="230" t="s">
        <v>229</v>
      </c>
      <c r="AT345" s="230" t="s">
        <v>401</v>
      </c>
      <c r="AU345" s="230" t="s">
        <v>89</v>
      </c>
      <c r="AY345" s="17" t="s">
        <v>148</v>
      </c>
      <c r="BE345" s="231">
        <f>IF(N345="základní",J345,0)</f>
        <v>0</v>
      </c>
      <c r="BF345" s="231">
        <f>IF(N345="snížená",J345,0)</f>
        <v>0</v>
      </c>
      <c r="BG345" s="231">
        <f>IF(N345="zákl. přenesená",J345,0)</f>
        <v>0</v>
      </c>
      <c r="BH345" s="231">
        <f>IF(N345="sníž. přenesená",J345,0)</f>
        <v>0</v>
      </c>
      <c r="BI345" s="231">
        <f>IF(N345="nulová",J345,0)</f>
        <v>0</v>
      </c>
      <c r="BJ345" s="17" t="s">
        <v>87</v>
      </c>
      <c r="BK345" s="231">
        <f>ROUND(I345*H345,2)</f>
        <v>0</v>
      </c>
      <c r="BL345" s="17" t="s">
        <v>155</v>
      </c>
      <c r="BM345" s="230" t="s">
        <v>442</v>
      </c>
    </row>
    <row r="346" s="12" customFormat="1" ht="22.8" customHeight="1">
      <c r="A346" s="12"/>
      <c r="B346" s="203"/>
      <c r="C346" s="204"/>
      <c r="D346" s="205" t="s">
        <v>78</v>
      </c>
      <c r="E346" s="217" t="s">
        <v>194</v>
      </c>
      <c r="F346" s="217" t="s">
        <v>443</v>
      </c>
      <c r="G346" s="204"/>
      <c r="H346" s="204"/>
      <c r="I346" s="207"/>
      <c r="J346" s="218">
        <f>BK346</f>
        <v>0</v>
      </c>
      <c r="K346" s="204"/>
      <c r="L346" s="209"/>
      <c r="M346" s="210"/>
      <c r="N346" s="211"/>
      <c r="O346" s="211"/>
      <c r="P346" s="212">
        <f>SUM(P347:P373)</f>
        <v>0</v>
      </c>
      <c r="Q346" s="211"/>
      <c r="R346" s="212">
        <f>SUM(R347:R373)</f>
        <v>45.164252839999996</v>
      </c>
      <c r="S346" s="211"/>
      <c r="T346" s="213">
        <f>SUM(T347:T373)</f>
        <v>0</v>
      </c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R346" s="214" t="s">
        <v>87</v>
      </c>
      <c r="AT346" s="215" t="s">
        <v>78</v>
      </c>
      <c r="AU346" s="215" t="s">
        <v>87</v>
      </c>
      <c r="AY346" s="214" t="s">
        <v>148</v>
      </c>
      <c r="BK346" s="216">
        <f>SUM(BK347:BK373)</f>
        <v>0</v>
      </c>
    </row>
    <row r="347" s="2" customFormat="1" ht="37.8" customHeight="1">
      <c r="A347" s="38"/>
      <c r="B347" s="39"/>
      <c r="C347" s="219" t="s">
        <v>444</v>
      </c>
      <c r="D347" s="219" t="s">
        <v>150</v>
      </c>
      <c r="E347" s="220" t="s">
        <v>445</v>
      </c>
      <c r="F347" s="221" t="s">
        <v>446</v>
      </c>
      <c r="G347" s="222" t="s">
        <v>153</v>
      </c>
      <c r="H347" s="223">
        <v>852.59000000000003</v>
      </c>
      <c r="I347" s="224"/>
      <c r="J347" s="225">
        <f>ROUND(I347*H347,2)</f>
        <v>0</v>
      </c>
      <c r="K347" s="221" t="s">
        <v>154</v>
      </c>
      <c r="L347" s="44"/>
      <c r="M347" s="226" t="s">
        <v>1</v>
      </c>
      <c r="N347" s="227" t="s">
        <v>44</v>
      </c>
      <c r="O347" s="91"/>
      <c r="P347" s="228">
        <f>O347*H347</f>
        <v>0</v>
      </c>
      <c r="Q347" s="228">
        <v>0</v>
      </c>
      <c r="R347" s="228">
        <f>Q347*H347</f>
        <v>0</v>
      </c>
      <c r="S347" s="228">
        <v>0</v>
      </c>
      <c r="T347" s="229">
        <f>S347*H347</f>
        <v>0</v>
      </c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R347" s="230" t="s">
        <v>155</v>
      </c>
      <c r="AT347" s="230" t="s">
        <v>150</v>
      </c>
      <c r="AU347" s="230" t="s">
        <v>89</v>
      </c>
      <c r="AY347" s="17" t="s">
        <v>148</v>
      </c>
      <c r="BE347" s="231">
        <f>IF(N347="základní",J347,0)</f>
        <v>0</v>
      </c>
      <c r="BF347" s="231">
        <f>IF(N347="snížená",J347,0)</f>
        <v>0</v>
      </c>
      <c r="BG347" s="231">
        <f>IF(N347="zákl. přenesená",J347,0)</f>
        <v>0</v>
      </c>
      <c r="BH347" s="231">
        <f>IF(N347="sníž. přenesená",J347,0)</f>
        <v>0</v>
      </c>
      <c r="BI347" s="231">
        <f>IF(N347="nulová",J347,0)</f>
        <v>0</v>
      </c>
      <c r="BJ347" s="17" t="s">
        <v>87</v>
      </c>
      <c r="BK347" s="231">
        <f>ROUND(I347*H347,2)</f>
        <v>0</v>
      </c>
      <c r="BL347" s="17" t="s">
        <v>155</v>
      </c>
      <c r="BM347" s="230" t="s">
        <v>447</v>
      </c>
    </row>
    <row r="348" s="2" customFormat="1">
      <c r="A348" s="38"/>
      <c r="B348" s="39"/>
      <c r="C348" s="40"/>
      <c r="D348" s="232" t="s">
        <v>157</v>
      </c>
      <c r="E348" s="40"/>
      <c r="F348" s="233" t="s">
        <v>448</v>
      </c>
      <c r="G348" s="40"/>
      <c r="H348" s="40"/>
      <c r="I348" s="234"/>
      <c r="J348" s="40"/>
      <c r="K348" s="40"/>
      <c r="L348" s="44"/>
      <c r="M348" s="235"/>
      <c r="N348" s="236"/>
      <c r="O348" s="91"/>
      <c r="P348" s="91"/>
      <c r="Q348" s="91"/>
      <c r="R348" s="91"/>
      <c r="S348" s="91"/>
      <c r="T348" s="92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T348" s="17" t="s">
        <v>157</v>
      </c>
      <c r="AU348" s="17" t="s">
        <v>89</v>
      </c>
    </row>
    <row r="349" s="13" customFormat="1">
      <c r="A349" s="13"/>
      <c r="B349" s="237"/>
      <c r="C349" s="238"/>
      <c r="D349" s="239" t="s">
        <v>159</v>
      </c>
      <c r="E349" s="240" t="s">
        <v>1</v>
      </c>
      <c r="F349" s="241" t="s">
        <v>449</v>
      </c>
      <c r="G349" s="238"/>
      <c r="H349" s="242">
        <v>852.59000000000003</v>
      </c>
      <c r="I349" s="243"/>
      <c r="J349" s="238"/>
      <c r="K349" s="238"/>
      <c r="L349" s="244"/>
      <c r="M349" s="245"/>
      <c r="N349" s="246"/>
      <c r="O349" s="246"/>
      <c r="P349" s="246"/>
      <c r="Q349" s="246"/>
      <c r="R349" s="246"/>
      <c r="S349" s="246"/>
      <c r="T349" s="247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8" t="s">
        <v>159</v>
      </c>
      <c r="AU349" s="248" t="s">
        <v>89</v>
      </c>
      <c r="AV349" s="13" t="s">
        <v>89</v>
      </c>
      <c r="AW349" s="13" t="s">
        <v>35</v>
      </c>
      <c r="AX349" s="13" t="s">
        <v>87</v>
      </c>
      <c r="AY349" s="248" t="s">
        <v>148</v>
      </c>
    </row>
    <row r="350" s="2" customFormat="1" ht="33" customHeight="1">
      <c r="A350" s="38"/>
      <c r="B350" s="39"/>
      <c r="C350" s="219" t="s">
        <v>450</v>
      </c>
      <c r="D350" s="219" t="s">
        <v>150</v>
      </c>
      <c r="E350" s="220" t="s">
        <v>451</v>
      </c>
      <c r="F350" s="221" t="s">
        <v>452</v>
      </c>
      <c r="G350" s="222" t="s">
        <v>153</v>
      </c>
      <c r="H350" s="223">
        <v>909.28999999999996</v>
      </c>
      <c r="I350" s="224"/>
      <c r="J350" s="225">
        <f>ROUND(I350*H350,2)</f>
        <v>0</v>
      </c>
      <c r="K350" s="221" t="s">
        <v>154</v>
      </c>
      <c r="L350" s="44"/>
      <c r="M350" s="226" t="s">
        <v>1</v>
      </c>
      <c r="N350" s="227" t="s">
        <v>44</v>
      </c>
      <c r="O350" s="91"/>
      <c r="P350" s="228">
        <f>O350*H350</f>
        <v>0</v>
      </c>
      <c r="Q350" s="228">
        <v>0</v>
      </c>
      <c r="R350" s="228">
        <f>Q350*H350</f>
        <v>0</v>
      </c>
      <c r="S350" s="228">
        <v>0</v>
      </c>
      <c r="T350" s="229">
        <f>S350*H350</f>
        <v>0</v>
      </c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R350" s="230" t="s">
        <v>155</v>
      </c>
      <c r="AT350" s="230" t="s">
        <v>150</v>
      </c>
      <c r="AU350" s="230" t="s">
        <v>89</v>
      </c>
      <c r="AY350" s="17" t="s">
        <v>148</v>
      </c>
      <c r="BE350" s="231">
        <f>IF(N350="základní",J350,0)</f>
        <v>0</v>
      </c>
      <c r="BF350" s="231">
        <f>IF(N350="snížená",J350,0)</f>
        <v>0</v>
      </c>
      <c r="BG350" s="231">
        <f>IF(N350="zákl. přenesená",J350,0)</f>
        <v>0</v>
      </c>
      <c r="BH350" s="231">
        <f>IF(N350="sníž. přenesená",J350,0)</f>
        <v>0</v>
      </c>
      <c r="BI350" s="231">
        <f>IF(N350="nulová",J350,0)</f>
        <v>0</v>
      </c>
      <c r="BJ350" s="17" t="s">
        <v>87</v>
      </c>
      <c r="BK350" s="231">
        <f>ROUND(I350*H350,2)</f>
        <v>0</v>
      </c>
      <c r="BL350" s="17" t="s">
        <v>155</v>
      </c>
      <c r="BM350" s="230" t="s">
        <v>453</v>
      </c>
    </row>
    <row r="351" s="2" customFormat="1">
      <c r="A351" s="38"/>
      <c r="B351" s="39"/>
      <c r="C351" s="40"/>
      <c r="D351" s="232" t="s">
        <v>157</v>
      </c>
      <c r="E351" s="40"/>
      <c r="F351" s="233" t="s">
        <v>454</v>
      </c>
      <c r="G351" s="40"/>
      <c r="H351" s="40"/>
      <c r="I351" s="234"/>
      <c r="J351" s="40"/>
      <c r="K351" s="40"/>
      <c r="L351" s="44"/>
      <c r="M351" s="235"/>
      <c r="N351" s="236"/>
      <c r="O351" s="91"/>
      <c r="P351" s="91"/>
      <c r="Q351" s="91"/>
      <c r="R351" s="91"/>
      <c r="S351" s="91"/>
      <c r="T351" s="92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T351" s="17" t="s">
        <v>157</v>
      </c>
      <c r="AU351" s="17" t="s">
        <v>89</v>
      </c>
    </row>
    <row r="352" s="13" customFormat="1">
      <c r="A352" s="13"/>
      <c r="B352" s="237"/>
      <c r="C352" s="238"/>
      <c r="D352" s="239" t="s">
        <v>159</v>
      </c>
      <c r="E352" s="240" t="s">
        <v>1</v>
      </c>
      <c r="F352" s="241" t="s">
        <v>108</v>
      </c>
      <c r="G352" s="238"/>
      <c r="H352" s="242">
        <v>909.28999999999996</v>
      </c>
      <c r="I352" s="243"/>
      <c r="J352" s="238"/>
      <c r="K352" s="238"/>
      <c r="L352" s="244"/>
      <c r="M352" s="245"/>
      <c r="N352" s="246"/>
      <c r="O352" s="246"/>
      <c r="P352" s="246"/>
      <c r="Q352" s="246"/>
      <c r="R352" s="246"/>
      <c r="S352" s="246"/>
      <c r="T352" s="247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8" t="s">
        <v>159</v>
      </c>
      <c r="AU352" s="248" t="s">
        <v>89</v>
      </c>
      <c r="AV352" s="13" t="s">
        <v>89</v>
      </c>
      <c r="AW352" s="13" t="s">
        <v>35</v>
      </c>
      <c r="AX352" s="13" t="s">
        <v>87</v>
      </c>
      <c r="AY352" s="248" t="s">
        <v>148</v>
      </c>
    </row>
    <row r="353" s="2" customFormat="1" ht="49.05" customHeight="1">
      <c r="A353" s="38"/>
      <c r="B353" s="39"/>
      <c r="C353" s="219" t="s">
        <v>455</v>
      </c>
      <c r="D353" s="219" t="s">
        <v>150</v>
      </c>
      <c r="E353" s="220" t="s">
        <v>456</v>
      </c>
      <c r="F353" s="221" t="s">
        <v>457</v>
      </c>
      <c r="G353" s="222" t="s">
        <v>153</v>
      </c>
      <c r="H353" s="223">
        <v>1078.0940000000001</v>
      </c>
      <c r="I353" s="224"/>
      <c r="J353" s="225">
        <f>ROUND(I353*H353,2)</f>
        <v>0</v>
      </c>
      <c r="K353" s="221" t="s">
        <v>154</v>
      </c>
      <c r="L353" s="44"/>
      <c r="M353" s="226" t="s">
        <v>1</v>
      </c>
      <c r="N353" s="227" t="s">
        <v>44</v>
      </c>
      <c r="O353" s="91"/>
      <c r="P353" s="228">
        <f>O353*H353</f>
        <v>0</v>
      </c>
      <c r="Q353" s="228">
        <v>0</v>
      </c>
      <c r="R353" s="228">
        <f>Q353*H353</f>
        <v>0</v>
      </c>
      <c r="S353" s="228">
        <v>0</v>
      </c>
      <c r="T353" s="229">
        <f>S353*H353</f>
        <v>0</v>
      </c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R353" s="230" t="s">
        <v>155</v>
      </c>
      <c r="AT353" s="230" t="s">
        <v>150</v>
      </c>
      <c r="AU353" s="230" t="s">
        <v>89</v>
      </c>
      <c r="AY353" s="17" t="s">
        <v>148</v>
      </c>
      <c r="BE353" s="231">
        <f>IF(N353="základní",J353,0)</f>
        <v>0</v>
      </c>
      <c r="BF353" s="231">
        <f>IF(N353="snížená",J353,0)</f>
        <v>0</v>
      </c>
      <c r="BG353" s="231">
        <f>IF(N353="zákl. přenesená",J353,0)</f>
        <v>0</v>
      </c>
      <c r="BH353" s="231">
        <f>IF(N353="sníž. přenesená",J353,0)</f>
        <v>0</v>
      </c>
      <c r="BI353" s="231">
        <f>IF(N353="nulová",J353,0)</f>
        <v>0</v>
      </c>
      <c r="BJ353" s="17" t="s">
        <v>87</v>
      </c>
      <c r="BK353" s="231">
        <f>ROUND(I353*H353,2)</f>
        <v>0</v>
      </c>
      <c r="BL353" s="17" t="s">
        <v>155</v>
      </c>
      <c r="BM353" s="230" t="s">
        <v>458</v>
      </c>
    </row>
    <row r="354" s="2" customFormat="1">
      <c r="A354" s="38"/>
      <c r="B354" s="39"/>
      <c r="C354" s="40"/>
      <c r="D354" s="232" t="s">
        <v>157</v>
      </c>
      <c r="E354" s="40"/>
      <c r="F354" s="233" t="s">
        <v>459</v>
      </c>
      <c r="G354" s="40"/>
      <c r="H354" s="40"/>
      <c r="I354" s="234"/>
      <c r="J354" s="40"/>
      <c r="K354" s="40"/>
      <c r="L354" s="44"/>
      <c r="M354" s="235"/>
      <c r="N354" s="236"/>
      <c r="O354" s="91"/>
      <c r="P354" s="91"/>
      <c r="Q354" s="91"/>
      <c r="R354" s="91"/>
      <c r="S354" s="91"/>
      <c r="T354" s="92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T354" s="17" t="s">
        <v>157</v>
      </c>
      <c r="AU354" s="17" t="s">
        <v>89</v>
      </c>
    </row>
    <row r="355" s="13" customFormat="1">
      <c r="A355" s="13"/>
      <c r="B355" s="237"/>
      <c r="C355" s="238"/>
      <c r="D355" s="239" t="s">
        <v>159</v>
      </c>
      <c r="E355" s="240" t="s">
        <v>1</v>
      </c>
      <c r="F355" s="241" t="s">
        <v>96</v>
      </c>
      <c r="G355" s="238"/>
      <c r="H355" s="242">
        <v>1078.0940000000001</v>
      </c>
      <c r="I355" s="243"/>
      <c r="J355" s="238"/>
      <c r="K355" s="238"/>
      <c r="L355" s="244"/>
      <c r="M355" s="245"/>
      <c r="N355" s="246"/>
      <c r="O355" s="246"/>
      <c r="P355" s="246"/>
      <c r="Q355" s="246"/>
      <c r="R355" s="246"/>
      <c r="S355" s="246"/>
      <c r="T355" s="247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8" t="s">
        <v>159</v>
      </c>
      <c r="AU355" s="248" t="s">
        <v>89</v>
      </c>
      <c r="AV355" s="13" t="s">
        <v>89</v>
      </c>
      <c r="AW355" s="13" t="s">
        <v>35</v>
      </c>
      <c r="AX355" s="13" t="s">
        <v>87</v>
      </c>
      <c r="AY355" s="248" t="s">
        <v>148</v>
      </c>
    </row>
    <row r="356" s="2" customFormat="1" ht="24.15" customHeight="1">
      <c r="A356" s="38"/>
      <c r="B356" s="39"/>
      <c r="C356" s="219" t="s">
        <v>460</v>
      </c>
      <c r="D356" s="219" t="s">
        <v>150</v>
      </c>
      <c r="E356" s="220" t="s">
        <v>461</v>
      </c>
      <c r="F356" s="221" t="s">
        <v>462</v>
      </c>
      <c r="G356" s="222" t="s">
        <v>153</v>
      </c>
      <c r="H356" s="223">
        <v>852.59000000000003</v>
      </c>
      <c r="I356" s="224"/>
      <c r="J356" s="225">
        <f>ROUND(I356*H356,2)</f>
        <v>0</v>
      </c>
      <c r="K356" s="221" t="s">
        <v>154</v>
      </c>
      <c r="L356" s="44"/>
      <c r="M356" s="226" t="s">
        <v>1</v>
      </c>
      <c r="N356" s="227" t="s">
        <v>44</v>
      </c>
      <c r="O356" s="91"/>
      <c r="P356" s="228">
        <f>O356*H356</f>
        <v>0</v>
      </c>
      <c r="Q356" s="228">
        <v>0</v>
      </c>
      <c r="R356" s="228">
        <f>Q356*H356</f>
        <v>0</v>
      </c>
      <c r="S356" s="228">
        <v>0</v>
      </c>
      <c r="T356" s="229">
        <f>S356*H356</f>
        <v>0</v>
      </c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R356" s="230" t="s">
        <v>155</v>
      </c>
      <c r="AT356" s="230" t="s">
        <v>150</v>
      </c>
      <c r="AU356" s="230" t="s">
        <v>89</v>
      </c>
      <c r="AY356" s="17" t="s">
        <v>148</v>
      </c>
      <c r="BE356" s="231">
        <f>IF(N356="základní",J356,0)</f>
        <v>0</v>
      </c>
      <c r="BF356" s="231">
        <f>IF(N356="snížená",J356,0)</f>
        <v>0</v>
      </c>
      <c r="BG356" s="231">
        <f>IF(N356="zákl. přenesená",J356,0)</f>
        <v>0</v>
      </c>
      <c r="BH356" s="231">
        <f>IF(N356="sníž. přenesená",J356,0)</f>
        <v>0</v>
      </c>
      <c r="BI356" s="231">
        <f>IF(N356="nulová",J356,0)</f>
        <v>0</v>
      </c>
      <c r="BJ356" s="17" t="s">
        <v>87</v>
      </c>
      <c r="BK356" s="231">
        <f>ROUND(I356*H356,2)</f>
        <v>0</v>
      </c>
      <c r="BL356" s="17" t="s">
        <v>155</v>
      </c>
      <c r="BM356" s="230" t="s">
        <v>463</v>
      </c>
    </row>
    <row r="357" s="2" customFormat="1">
      <c r="A357" s="38"/>
      <c r="B357" s="39"/>
      <c r="C357" s="40"/>
      <c r="D357" s="232" t="s">
        <v>157</v>
      </c>
      <c r="E357" s="40"/>
      <c r="F357" s="233" t="s">
        <v>464</v>
      </c>
      <c r="G357" s="40"/>
      <c r="H357" s="40"/>
      <c r="I357" s="234"/>
      <c r="J357" s="40"/>
      <c r="K357" s="40"/>
      <c r="L357" s="44"/>
      <c r="M357" s="235"/>
      <c r="N357" s="236"/>
      <c r="O357" s="91"/>
      <c r="P357" s="91"/>
      <c r="Q357" s="91"/>
      <c r="R357" s="91"/>
      <c r="S357" s="91"/>
      <c r="T357" s="92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T357" s="17" t="s">
        <v>157</v>
      </c>
      <c r="AU357" s="17" t="s">
        <v>89</v>
      </c>
    </row>
    <row r="358" s="13" customFormat="1">
      <c r="A358" s="13"/>
      <c r="B358" s="237"/>
      <c r="C358" s="238"/>
      <c r="D358" s="239" t="s">
        <v>159</v>
      </c>
      <c r="E358" s="240" t="s">
        <v>1</v>
      </c>
      <c r="F358" s="241" t="s">
        <v>449</v>
      </c>
      <c r="G358" s="238"/>
      <c r="H358" s="242">
        <v>852.59000000000003</v>
      </c>
      <c r="I358" s="243"/>
      <c r="J358" s="238"/>
      <c r="K358" s="238"/>
      <c r="L358" s="244"/>
      <c r="M358" s="245"/>
      <c r="N358" s="246"/>
      <c r="O358" s="246"/>
      <c r="P358" s="246"/>
      <c r="Q358" s="246"/>
      <c r="R358" s="246"/>
      <c r="S358" s="246"/>
      <c r="T358" s="247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8" t="s">
        <v>159</v>
      </c>
      <c r="AU358" s="248" t="s">
        <v>89</v>
      </c>
      <c r="AV358" s="13" t="s">
        <v>89</v>
      </c>
      <c r="AW358" s="13" t="s">
        <v>35</v>
      </c>
      <c r="AX358" s="13" t="s">
        <v>87</v>
      </c>
      <c r="AY358" s="248" t="s">
        <v>148</v>
      </c>
    </row>
    <row r="359" s="2" customFormat="1" ht="24.15" customHeight="1">
      <c r="A359" s="38"/>
      <c r="B359" s="39"/>
      <c r="C359" s="219" t="s">
        <v>465</v>
      </c>
      <c r="D359" s="219" t="s">
        <v>150</v>
      </c>
      <c r="E359" s="220" t="s">
        <v>466</v>
      </c>
      <c r="F359" s="221" t="s">
        <v>467</v>
      </c>
      <c r="G359" s="222" t="s">
        <v>153</v>
      </c>
      <c r="H359" s="223">
        <v>1078.0940000000001</v>
      </c>
      <c r="I359" s="224"/>
      <c r="J359" s="225">
        <f>ROUND(I359*H359,2)</f>
        <v>0</v>
      </c>
      <c r="K359" s="221" t="s">
        <v>154</v>
      </c>
      <c r="L359" s="44"/>
      <c r="M359" s="226" t="s">
        <v>1</v>
      </c>
      <c r="N359" s="227" t="s">
        <v>44</v>
      </c>
      <c r="O359" s="91"/>
      <c r="P359" s="228">
        <f>O359*H359</f>
        <v>0</v>
      </c>
      <c r="Q359" s="228">
        <v>0</v>
      </c>
      <c r="R359" s="228">
        <f>Q359*H359</f>
        <v>0</v>
      </c>
      <c r="S359" s="228">
        <v>0</v>
      </c>
      <c r="T359" s="229">
        <f>S359*H359</f>
        <v>0</v>
      </c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R359" s="230" t="s">
        <v>155</v>
      </c>
      <c r="AT359" s="230" t="s">
        <v>150</v>
      </c>
      <c r="AU359" s="230" t="s">
        <v>89</v>
      </c>
      <c r="AY359" s="17" t="s">
        <v>148</v>
      </c>
      <c r="BE359" s="231">
        <f>IF(N359="základní",J359,0)</f>
        <v>0</v>
      </c>
      <c r="BF359" s="231">
        <f>IF(N359="snížená",J359,0)</f>
        <v>0</v>
      </c>
      <c r="BG359" s="231">
        <f>IF(N359="zákl. přenesená",J359,0)</f>
        <v>0</v>
      </c>
      <c r="BH359" s="231">
        <f>IF(N359="sníž. přenesená",J359,0)</f>
        <v>0</v>
      </c>
      <c r="BI359" s="231">
        <f>IF(N359="nulová",J359,0)</f>
        <v>0</v>
      </c>
      <c r="BJ359" s="17" t="s">
        <v>87</v>
      </c>
      <c r="BK359" s="231">
        <f>ROUND(I359*H359,2)</f>
        <v>0</v>
      </c>
      <c r="BL359" s="17" t="s">
        <v>155</v>
      </c>
      <c r="BM359" s="230" t="s">
        <v>468</v>
      </c>
    </row>
    <row r="360" s="2" customFormat="1">
      <c r="A360" s="38"/>
      <c r="B360" s="39"/>
      <c r="C360" s="40"/>
      <c r="D360" s="232" t="s">
        <v>157</v>
      </c>
      <c r="E360" s="40"/>
      <c r="F360" s="233" t="s">
        <v>469</v>
      </c>
      <c r="G360" s="40"/>
      <c r="H360" s="40"/>
      <c r="I360" s="234"/>
      <c r="J360" s="40"/>
      <c r="K360" s="40"/>
      <c r="L360" s="44"/>
      <c r="M360" s="235"/>
      <c r="N360" s="236"/>
      <c r="O360" s="91"/>
      <c r="P360" s="91"/>
      <c r="Q360" s="91"/>
      <c r="R360" s="91"/>
      <c r="S360" s="91"/>
      <c r="T360" s="92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T360" s="17" t="s">
        <v>157</v>
      </c>
      <c r="AU360" s="17" t="s">
        <v>89</v>
      </c>
    </row>
    <row r="361" s="13" customFormat="1">
      <c r="A361" s="13"/>
      <c r="B361" s="237"/>
      <c r="C361" s="238"/>
      <c r="D361" s="239" t="s">
        <v>159</v>
      </c>
      <c r="E361" s="240" t="s">
        <v>1</v>
      </c>
      <c r="F361" s="241" t="s">
        <v>96</v>
      </c>
      <c r="G361" s="238"/>
      <c r="H361" s="242">
        <v>1078.0940000000001</v>
      </c>
      <c r="I361" s="243"/>
      <c r="J361" s="238"/>
      <c r="K361" s="238"/>
      <c r="L361" s="244"/>
      <c r="M361" s="245"/>
      <c r="N361" s="246"/>
      <c r="O361" s="246"/>
      <c r="P361" s="246"/>
      <c r="Q361" s="246"/>
      <c r="R361" s="246"/>
      <c r="S361" s="246"/>
      <c r="T361" s="247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48" t="s">
        <v>159</v>
      </c>
      <c r="AU361" s="248" t="s">
        <v>89</v>
      </c>
      <c r="AV361" s="13" t="s">
        <v>89</v>
      </c>
      <c r="AW361" s="13" t="s">
        <v>35</v>
      </c>
      <c r="AX361" s="13" t="s">
        <v>87</v>
      </c>
      <c r="AY361" s="248" t="s">
        <v>148</v>
      </c>
    </row>
    <row r="362" s="2" customFormat="1" ht="37.8" customHeight="1">
      <c r="A362" s="38"/>
      <c r="B362" s="39"/>
      <c r="C362" s="219" t="s">
        <v>470</v>
      </c>
      <c r="D362" s="219" t="s">
        <v>150</v>
      </c>
      <c r="E362" s="220" t="s">
        <v>471</v>
      </c>
      <c r="F362" s="221" t="s">
        <v>472</v>
      </c>
      <c r="G362" s="222" t="s">
        <v>153</v>
      </c>
      <c r="H362" s="223">
        <v>1078.0940000000001</v>
      </c>
      <c r="I362" s="224"/>
      <c r="J362" s="225">
        <f>ROUND(I362*H362,2)</f>
        <v>0</v>
      </c>
      <c r="K362" s="221" t="s">
        <v>154</v>
      </c>
      <c r="L362" s="44"/>
      <c r="M362" s="226" t="s">
        <v>1</v>
      </c>
      <c r="N362" s="227" t="s">
        <v>44</v>
      </c>
      <c r="O362" s="91"/>
      <c r="P362" s="228">
        <f>O362*H362</f>
        <v>0</v>
      </c>
      <c r="Q362" s="228">
        <v>0</v>
      </c>
      <c r="R362" s="228">
        <f>Q362*H362</f>
        <v>0</v>
      </c>
      <c r="S362" s="228">
        <v>0</v>
      </c>
      <c r="T362" s="229">
        <f>S362*H362</f>
        <v>0</v>
      </c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R362" s="230" t="s">
        <v>155</v>
      </c>
      <c r="AT362" s="230" t="s">
        <v>150</v>
      </c>
      <c r="AU362" s="230" t="s">
        <v>89</v>
      </c>
      <c r="AY362" s="17" t="s">
        <v>148</v>
      </c>
      <c r="BE362" s="231">
        <f>IF(N362="základní",J362,0)</f>
        <v>0</v>
      </c>
      <c r="BF362" s="231">
        <f>IF(N362="snížená",J362,0)</f>
        <v>0</v>
      </c>
      <c r="BG362" s="231">
        <f>IF(N362="zákl. přenesená",J362,0)</f>
        <v>0</v>
      </c>
      <c r="BH362" s="231">
        <f>IF(N362="sníž. přenesená",J362,0)</f>
        <v>0</v>
      </c>
      <c r="BI362" s="231">
        <f>IF(N362="nulová",J362,0)</f>
        <v>0</v>
      </c>
      <c r="BJ362" s="17" t="s">
        <v>87</v>
      </c>
      <c r="BK362" s="231">
        <f>ROUND(I362*H362,2)</f>
        <v>0</v>
      </c>
      <c r="BL362" s="17" t="s">
        <v>155</v>
      </c>
      <c r="BM362" s="230" t="s">
        <v>473</v>
      </c>
    </row>
    <row r="363" s="2" customFormat="1">
      <c r="A363" s="38"/>
      <c r="B363" s="39"/>
      <c r="C363" s="40"/>
      <c r="D363" s="232" t="s">
        <v>157</v>
      </c>
      <c r="E363" s="40"/>
      <c r="F363" s="233" t="s">
        <v>474</v>
      </c>
      <c r="G363" s="40"/>
      <c r="H363" s="40"/>
      <c r="I363" s="234"/>
      <c r="J363" s="40"/>
      <c r="K363" s="40"/>
      <c r="L363" s="44"/>
      <c r="M363" s="235"/>
      <c r="N363" s="236"/>
      <c r="O363" s="91"/>
      <c r="P363" s="91"/>
      <c r="Q363" s="91"/>
      <c r="R363" s="91"/>
      <c r="S363" s="91"/>
      <c r="T363" s="92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T363" s="17" t="s">
        <v>157</v>
      </c>
      <c r="AU363" s="17" t="s">
        <v>89</v>
      </c>
    </row>
    <row r="364" s="13" customFormat="1">
      <c r="A364" s="13"/>
      <c r="B364" s="237"/>
      <c r="C364" s="238"/>
      <c r="D364" s="239" t="s">
        <v>159</v>
      </c>
      <c r="E364" s="240" t="s">
        <v>1</v>
      </c>
      <c r="F364" s="241" t="s">
        <v>96</v>
      </c>
      <c r="G364" s="238"/>
      <c r="H364" s="242">
        <v>1078.0940000000001</v>
      </c>
      <c r="I364" s="243"/>
      <c r="J364" s="238"/>
      <c r="K364" s="238"/>
      <c r="L364" s="244"/>
      <c r="M364" s="245"/>
      <c r="N364" s="246"/>
      <c r="O364" s="246"/>
      <c r="P364" s="246"/>
      <c r="Q364" s="246"/>
      <c r="R364" s="246"/>
      <c r="S364" s="246"/>
      <c r="T364" s="247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48" t="s">
        <v>159</v>
      </c>
      <c r="AU364" s="248" t="s">
        <v>89</v>
      </c>
      <c r="AV364" s="13" t="s">
        <v>89</v>
      </c>
      <c r="AW364" s="13" t="s">
        <v>35</v>
      </c>
      <c r="AX364" s="13" t="s">
        <v>87</v>
      </c>
      <c r="AY364" s="248" t="s">
        <v>148</v>
      </c>
    </row>
    <row r="365" s="2" customFormat="1" ht="49.05" customHeight="1">
      <c r="A365" s="38"/>
      <c r="B365" s="39"/>
      <c r="C365" s="219" t="s">
        <v>475</v>
      </c>
      <c r="D365" s="219" t="s">
        <v>150</v>
      </c>
      <c r="E365" s="220" t="s">
        <v>476</v>
      </c>
      <c r="F365" s="221" t="s">
        <v>477</v>
      </c>
      <c r="G365" s="222" t="s">
        <v>153</v>
      </c>
      <c r="H365" s="223">
        <v>1078.0940000000001</v>
      </c>
      <c r="I365" s="224"/>
      <c r="J365" s="225">
        <f>ROUND(I365*H365,2)</f>
        <v>0</v>
      </c>
      <c r="K365" s="221" t="s">
        <v>154</v>
      </c>
      <c r="L365" s="44"/>
      <c r="M365" s="226" t="s">
        <v>1</v>
      </c>
      <c r="N365" s="227" t="s">
        <v>44</v>
      </c>
      <c r="O365" s="91"/>
      <c r="P365" s="228">
        <f>O365*H365</f>
        <v>0</v>
      </c>
      <c r="Q365" s="228">
        <v>0.0066</v>
      </c>
      <c r="R365" s="228">
        <f>Q365*H365</f>
        <v>7.1154204000000005</v>
      </c>
      <c r="S365" s="228">
        <v>0</v>
      </c>
      <c r="T365" s="229">
        <f>S365*H365</f>
        <v>0</v>
      </c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R365" s="230" t="s">
        <v>155</v>
      </c>
      <c r="AT365" s="230" t="s">
        <v>150</v>
      </c>
      <c r="AU365" s="230" t="s">
        <v>89</v>
      </c>
      <c r="AY365" s="17" t="s">
        <v>148</v>
      </c>
      <c r="BE365" s="231">
        <f>IF(N365="základní",J365,0)</f>
        <v>0</v>
      </c>
      <c r="BF365" s="231">
        <f>IF(N365="snížená",J365,0)</f>
        <v>0</v>
      </c>
      <c r="BG365" s="231">
        <f>IF(N365="zákl. přenesená",J365,0)</f>
        <v>0</v>
      </c>
      <c r="BH365" s="231">
        <f>IF(N365="sníž. přenesená",J365,0)</f>
        <v>0</v>
      </c>
      <c r="BI365" s="231">
        <f>IF(N365="nulová",J365,0)</f>
        <v>0</v>
      </c>
      <c r="BJ365" s="17" t="s">
        <v>87</v>
      </c>
      <c r="BK365" s="231">
        <f>ROUND(I365*H365,2)</f>
        <v>0</v>
      </c>
      <c r="BL365" s="17" t="s">
        <v>155</v>
      </c>
      <c r="BM365" s="230" t="s">
        <v>478</v>
      </c>
    </row>
    <row r="366" s="2" customFormat="1">
      <c r="A366" s="38"/>
      <c r="B366" s="39"/>
      <c r="C366" s="40"/>
      <c r="D366" s="232" t="s">
        <v>157</v>
      </c>
      <c r="E366" s="40"/>
      <c r="F366" s="233" t="s">
        <v>479</v>
      </c>
      <c r="G366" s="40"/>
      <c r="H366" s="40"/>
      <c r="I366" s="234"/>
      <c r="J366" s="40"/>
      <c r="K366" s="40"/>
      <c r="L366" s="44"/>
      <c r="M366" s="235"/>
      <c r="N366" s="236"/>
      <c r="O366" s="91"/>
      <c r="P366" s="91"/>
      <c r="Q366" s="91"/>
      <c r="R366" s="91"/>
      <c r="S366" s="91"/>
      <c r="T366" s="92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T366" s="17" t="s">
        <v>157</v>
      </c>
      <c r="AU366" s="17" t="s">
        <v>89</v>
      </c>
    </row>
    <row r="367" s="13" customFormat="1">
      <c r="A367" s="13"/>
      <c r="B367" s="237"/>
      <c r="C367" s="238"/>
      <c r="D367" s="239" t="s">
        <v>159</v>
      </c>
      <c r="E367" s="240" t="s">
        <v>1</v>
      </c>
      <c r="F367" s="241" t="s">
        <v>96</v>
      </c>
      <c r="G367" s="238"/>
      <c r="H367" s="242">
        <v>1078.0940000000001</v>
      </c>
      <c r="I367" s="243"/>
      <c r="J367" s="238"/>
      <c r="K367" s="238"/>
      <c r="L367" s="244"/>
      <c r="M367" s="245"/>
      <c r="N367" s="246"/>
      <c r="O367" s="246"/>
      <c r="P367" s="246"/>
      <c r="Q367" s="246"/>
      <c r="R367" s="246"/>
      <c r="S367" s="246"/>
      <c r="T367" s="247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8" t="s">
        <v>159</v>
      </c>
      <c r="AU367" s="248" t="s">
        <v>89</v>
      </c>
      <c r="AV367" s="13" t="s">
        <v>89</v>
      </c>
      <c r="AW367" s="13" t="s">
        <v>35</v>
      </c>
      <c r="AX367" s="13" t="s">
        <v>87</v>
      </c>
      <c r="AY367" s="248" t="s">
        <v>148</v>
      </c>
    </row>
    <row r="368" s="2" customFormat="1" ht="55.5" customHeight="1">
      <c r="A368" s="38"/>
      <c r="B368" s="39"/>
      <c r="C368" s="219" t="s">
        <v>480</v>
      </c>
      <c r="D368" s="219" t="s">
        <v>150</v>
      </c>
      <c r="E368" s="220" t="s">
        <v>481</v>
      </c>
      <c r="F368" s="221" t="s">
        <v>482</v>
      </c>
      <c r="G368" s="222" t="s">
        <v>153</v>
      </c>
      <c r="H368" s="223">
        <v>136.606</v>
      </c>
      <c r="I368" s="224"/>
      <c r="J368" s="225">
        <f>ROUND(I368*H368,2)</f>
        <v>0</v>
      </c>
      <c r="K368" s="221" t="s">
        <v>154</v>
      </c>
      <c r="L368" s="44"/>
      <c r="M368" s="226" t="s">
        <v>1</v>
      </c>
      <c r="N368" s="227" t="s">
        <v>44</v>
      </c>
      <c r="O368" s="91"/>
      <c r="P368" s="228">
        <f>O368*H368</f>
        <v>0</v>
      </c>
      <c r="Q368" s="228">
        <v>0.1837</v>
      </c>
      <c r="R368" s="228">
        <f>Q368*H368</f>
        <v>25.0945222</v>
      </c>
      <c r="S368" s="228">
        <v>0</v>
      </c>
      <c r="T368" s="229">
        <f>S368*H368</f>
        <v>0</v>
      </c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R368" s="230" t="s">
        <v>155</v>
      </c>
      <c r="AT368" s="230" t="s">
        <v>150</v>
      </c>
      <c r="AU368" s="230" t="s">
        <v>89</v>
      </c>
      <c r="AY368" s="17" t="s">
        <v>148</v>
      </c>
      <c r="BE368" s="231">
        <f>IF(N368="základní",J368,0)</f>
        <v>0</v>
      </c>
      <c r="BF368" s="231">
        <f>IF(N368="snížená",J368,0)</f>
        <v>0</v>
      </c>
      <c r="BG368" s="231">
        <f>IF(N368="zákl. přenesená",J368,0)</f>
        <v>0</v>
      </c>
      <c r="BH368" s="231">
        <f>IF(N368="sníž. přenesená",J368,0)</f>
        <v>0</v>
      </c>
      <c r="BI368" s="231">
        <f>IF(N368="nulová",J368,0)</f>
        <v>0</v>
      </c>
      <c r="BJ368" s="17" t="s">
        <v>87</v>
      </c>
      <c r="BK368" s="231">
        <f>ROUND(I368*H368,2)</f>
        <v>0</v>
      </c>
      <c r="BL368" s="17" t="s">
        <v>155</v>
      </c>
      <c r="BM368" s="230" t="s">
        <v>483</v>
      </c>
    </row>
    <row r="369" s="2" customFormat="1">
      <c r="A369" s="38"/>
      <c r="B369" s="39"/>
      <c r="C369" s="40"/>
      <c r="D369" s="232" t="s">
        <v>157</v>
      </c>
      <c r="E369" s="40"/>
      <c r="F369" s="233" t="s">
        <v>484</v>
      </c>
      <c r="G369" s="40"/>
      <c r="H369" s="40"/>
      <c r="I369" s="234"/>
      <c r="J369" s="40"/>
      <c r="K369" s="40"/>
      <c r="L369" s="44"/>
      <c r="M369" s="235"/>
      <c r="N369" s="236"/>
      <c r="O369" s="91"/>
      <c r="P369" s="91"/>
      <c r="Q369" s="91"/>
      <c r="R369" s="91"/>
      <c r="S369" s="91"/>
      <c r="T369" s="92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T369" s="17" t="s">
        <v>157</v>
      </c>
      <c r="AU369" s="17" t="s">
        <v>89</v>
      </c>
    </row>
    <row r="370" s="13" customFormat="1">
      <c r="A370" s="13"/>
      <c r="B370" s="237"/>
      <c r="C370" s="238"/>
      <c r="D370" s="239" t="s">
        <v>159</v>
      </c>
      <c r="E370" s="240" t="s">
        <v>1</v>
      </c>
      <c r="F370" s="241" t="s">
        <v>98</v>
      </c>
      <c r="G370" s="238"/>
      <c r="H370" s="242">
        <v>136.606</v>
      </c>
      <c r="I370" s="243"/>
      <c r="J370" s="238"/>
      <c r="K370" s="238"/>
      <c r="L370" s="244"/>
      <c r="M370" s="245"/>
      <c r="N370" s="246"/>
      <c r="O370" s="246"/>
      <c r="P370" s="246"/>
      <c r="Q370" s="246"/>
      <c r="R370" s="246"/>
      <c r="S370" s="246"/>
      <c r="T370" s="247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8" t="s">
        <v>159</v>
      </c>
      <c r="AU370" s="248" t="s">
        <v>89</v>
      </c>
      <c r="AV370" s="13" t="s">
        <v>89</v>
      </c>
      <c r="AW370" s="13" t="s">
        <v>35</v>
      </c>
      <c r="AX370" s="13" t="s">
        <v>87</v>
      </c>
      <c r="AY370" s="248" t="s">
        <v>148</v>
      </c>
    </row>
    <row r="371" s="2" customFormat="1" ht="78" customHeight="1">
      <c r="A371" s="38"/>
      <c r="B371" s="39"/>
      <c r="C371" s="219" t="s">
        <v>485</v>
      </c>
      <c r="D371" s="219" t="s">
        <v>150</v>
      </c>
      <c r="E371" s="220" t="s">
        <v>486</v>
      </c>
      <c r="F371" s="221" t="s">
        <v>487</v>
      </c>
      <c r="G371" s="222" t="s">
        <v>153</v>
      </c>
      <c r="H371" s="223">
        <v>142.952</v>
      </c>
      <c r="I371" s="224"/>
      <c r="J371" s="225">
        <f>ROUND(I371*H371,2)</f>
        <v>0</v>
      </c>
      <c r="K371" s="221" t="s">
        <v>154</v>
      </c>
      <c r="L371" s="44"/>
      <c r="M371" s="226" t="s">
        <v>1</v>
      </c>
      <c r="N371" s="227" t="s">
        <v>44</v>
      </c>
      <c r="O371" s="91"/>
      <c r="P371" s="228">
        <f>O371*H371</f>
        <v>0</v>
      </c>
      <c r="Q371" s="228">
        <v>0.090620000000000006</v>
      </c>
      <c r="R371" s="228">
        <f>Q371*H371</f>
        <v>12.95431024</v>
      </c>
      <c r="S371" s="228">
        <v>0</v>
      </c>
      <c r="T371" s="229">
        <f>S371*H371</f>
        <v>0</v>
      </c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R371" s="230" t="s">
        <v>155</v>
      </c>
      <c r="AT371" s="230" t="s">
        <v>150</v>
      </c>
      <c r="AU371" s="230" t="s">
        <v>89</v>
      </c>
      <c r="AY371" s="17" t="s">
        <v>148</v>
      </c>
      <c r="BE371" s="231">
        <f>IF(N371="základní",J371,0)</f>
        <v>0</v>
      </c>
      <c r="BF371" s="231">
        <f>IF(N371="snížená",J371,0)</f>
        <v>0</v>
      </c>
      <c r="BG371" s="231">
        <f>IF(N371="zákl. přenesená",J371,0)</f>
        <v>0</v>
      </c>
      <c r="BH371" s="231">
        <f>IF(N371="sníž. přenesená",J371,0)</f>
        <v>0</v>
      </c>
      <c r="BI371" s="231">
        <f>IF(N371="nulová",J371,0)</f>
        <v>0</v>
      </c>
      <c r="BJ371" s="17" t="s">
        <v>87</v>
      </c>
      <c r="BK371" s="231">
        <f>ROUND(I371*H371,2)</f>
        <v>0</v>
      </c>
      <c r="BL371" s="17" t="s">
        <v>155</v>
      </c>
      <c r="BM371" s="230" t="s">
        <v>488</v>
      </c>
    </row>
    <row r="372" s="2" customFormat="1">
      <c r="A372" s="38"/>
      <c r="B372" s="39"/>
      <c r="C372" s="40"/>
      <c r="D372" s="232" t="s">
        <v>157</v>
      </c>
      <c r="E372" s="40"/>
      <c r="F372" s="233" t="s">
        <v>489</v>
      </c>
      <c r="G372" s="40"/>
      <c r="H372" s="40"/>
      <c r="I372" s="234"/>
      <c r="J372" s="40"/>
      <c r="K372" s="40"/>
      <c r="L372" s="44"/>
      <c r="M372" s="235"/>
      <c r="N372" s="236"/>
      <c r="O372" s="91"/>
      <c r="P372" s="91"/>
      <c r="Q372" s="91"/>
      <c r="R372" s="91"/>
      <c r="S372" s="91"/>
      <c r="T372" s="92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T372" s="17" t="s">
        <v>157</v>
      </c>
      <c r="AU372" s="17" t="s">
        <v>89</v>
      </c>
    </row>
    <row r="373" s="13" customFormat="1">
      <c r="A373" s="13"/>
      <c r="B373" s="237"/>
      <c r="C373" s="238"/>
      <c r="D373" s="239" t="s">
        <v>159</v>
      </c>
      <c r="E373" s="240" t="s">
        <v>1</v>
      </c>
      <c r="F373" s="241" t="s">
        <v>102</v>
      </c>
      <c r="G373" s="238"/>
      <c r="H373" s="242">
        <v>142.952</v>
      </c>
      <c r="I373" s="243"/>
      <c r="J373" s="238"/>
      <c r="K373" s="238"/>
      <c r="L373" s="244"/>
      <c r="M373" s="245"/>
      <c r="N373" s="246"/>
      <c r="O373" s="246"/>
      <c r="P373" s="246"/>
      <c r="Q373" s="246"/>
      <c r="R373" s="246"/>
      <c r="S373" s="246"/>
      <c r="T373" s="247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8" t="s">
        <v>159</v>
      </c>
      <c r="AU373" s="248" t="s">
        <v>89</v>
      </c>
      <c r="AV373" s="13" t="s">
        <v>89</v>
      </c>
      <c r="AW373" s="13" t="s">
        <v>35</v>
      </c>
      <c r="AX373" s="13" t="s">
        <v>87</v>
      </c>
      <c r="AY373" s="248" t="s">
        <v>148</v>
      </c>
    </row>
    <row r="374" s="12" customFormat="1" ht="22.8" customHeight="1">
      <c r="A374" s="12"/>
      <c r="B374" s="203"/>
      <c r="C374" s="204"/>
      <c r="D374" s="205" t="s">
        <v>78</v>
      </c>
      <c r="E374" s="217" t="s">
        <v>229</v>
      </c>
      <c r="F374" s="217" t="s">
        <v>490</v>
      </c>
      <c r="G374" s="204"/>
      <c r="H374" s="204"/>
      <c r="I374" s="207"/>
      <c r="J374" s="218">
        <f>BK374</f>
        <v>0</v>
      </c>
      <c r="K374" s="204"/>
      <c r="L374" s="209"/>
      <c r="M374" s="210"/>
      <c r="N374" s="211"/>
      <c r="O374" s="211"/>
      <c r="P374" s="212">
        <f>SUM(P375:P476)</f>
        <v>0</v>
      </c>
      <c r="Q374" s="211"/>
      <c r="R374" s="212">
        <f>SUM(R375:R476)</f>
        <v>106.65936095000001</v>
      </c>
      <c r="S374" s="211"/>
      <c r="T374" s="213">
        <f>SUM(T375:T476)</f>
        <v>0</v>
      </c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R374" s="214" t="s">
        <v>87</v>
      </c>
      <c r="AT374" s="215" t="s">
        <v>78</v>
      </c>
      <c r="AU374" s="215" t="s">
        <v>87</v>
      </c>
      <c r="AY374" s="214" t="s">
        <v>148</v>
      </c>
      <c r="BK374" s="216">
        <f>SUM(BK375:BK476)</f>
        <v>0</v>
      </c>
    </row>
    <row r="375" s="2" customFormat="1" ht="44.25" customHeight="1">
      <c r="A375" s="38"/>
      <c r="B375" s="39"/>
      <c r="C375" s="219" t="s">
        <v>491</v>
      </c>
      <c r="D375" s="219" t="s">
        <v>150</v>
      </c>
      <c r="E375" s="220" t="s">
        <v>492</v>
      </c>
      <c r="F375" s="221" t="s">
        <v>493</v>
      </c>
      <c r="G375" s="222" t="s">
        <v>232</v>
      </c>
      <c r="H375" s="223">
        <v>14.08</v>
      </c>
      <c r="I375" s="224"/>
      <c r="J375" s="225">
        <f>ROUND(I375*H375,2)</f>
        <v>0</v>
      </c>
      <c r="K375" s="221" t="s">
        <v>154</v>
      </c>
      <c r="L375" s="44"/>
      <c r="M375" s="226" t="s">
        <v>1</v>
      </c>
      <c r="N375" s="227" t="s">
        <v>44</v>
      </c>
      <c r="O375" s="91"/>
      <c r="P375" s="228">
        <f>O375*H375</f>
        <v>0</v>
      </c>
      <c r="Q375" s="228">
        <v>0.0039300000000000003</v>
      </c>
      <c r="R375" s="228">
        <f>Q375*H375</f>
        <v>0.055334400000000006</v>
      </c>
      <c r="S375" s="228">
        <v>0</v>
      </c>
      <c r="T375" s="229">
        <f>S375*H375</f>
        <v>0</v>
      </c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R375" s="230" t="s">
        <v>155</v>
      </c>
      <c r="AT375" s="230" t="s">
        <v>150</v>
      </c>
      <c r="AU375" s="230" t="s">
        <v>89</v>
      </c>
      <c r="AY375" s="17" t="s">
        <v>148</v>
      </c>
      <c r="BE375" s="231">
        <f>IF(N375="základní",J375,0)</f>
        <v>0</v>
      </c>
      <c r="BF375" s="231">
        <f>IF(N375="snížená",J375,0)</f>
        <v>0</v>
      </c>
      <c r="BG375" s="231">
        <f>IF(N375="zákl. přenesená",J375,0)</f>
        <v>0</v>
      </c>
      <c r="BH375" s="231">
        <f>IF(N375="sníž. přenesená",J375,0)</f>
        <v>0</v>
      </c>
      <c r="BI375" s="231">
        <f>IF(N375="nulová",J375,0)</f>
        <v>0</v>
      </c>
      <c r="BJ375" s="17" t="s">
        <v>87</v>
      </c>
      <c r="BK375" s="231">
        <f>ROUND(I375*H375,2)</f>
        <v>0</v>
      </c>
      <c r="BL375" s="17" t="s">
        <v>155</v>
      </c>
      <c r="BM375" s="230" t="s">
        <v>494</v>
      </c>
    </row>
    <row r="376" s="2" customFormat="1">
      <c r="A376" s="38"/>
      <c r="B376" s="39"/>
      <c r="C376" s="40"/>
      <c r="D376" s="232" t="s">
        <v>157</v>
      </c>
      <c r="E376" s="40"/>
      <c r="F376" s="233" t="s">
        <v>495</v>
      </c>
      <c r="G376" s="40"/>
      <c r="H376" s="40"/>
      <c r="I376" s="234"/>
      <c r="J376" s="40"/>
      <c r="K376" s="40"/>
      <c r="L376" s="44"/>
      <c r="M376" s="235"/>
      <c r="N376" s="236"/>
      <c r="O376" s="91"/>
      <c r="P376" s="91"/>
      <c r="Q376" s="91"/>
      <c r="R376" s="91"/>
      <c r="S376" s="91"/>
      <c r="T376" s="92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T376" s="17" t="s">
        <v>157</v>
      </c>
      <c r="AU376" s="17" t="s">
        <v>89</v>
      </c>
    </row>
    <row r="377" s="13" customFormat="1">
      <c r="A377" s="13"/>
      <c r="B377" s="237"/>
      <c r="C377" s="238"/>
      <c r="D377" s="239" t="s">
        <v>159</v>
      </c>
      <c r="E377" s="240" t="s">
        <v>1</v>
      </c>
      <c r="F377" s="241" t="s">
        <v>496</v>
      </c>
      <c r="G377" s="238"/>
      <c r="H377" s="242">
        <v>14.08</v>
      </c>
      <c r="I377" s="243"/>
      <c r="J377" s="238"/>
      <c r="K377" s="238"/>
      <c r="L377" s="244"/>
      <c r="M377" s="245"/>
      <c r="N377" s="246"/>
      <c r="O377" s="246"/>
      <c r="P377" s="246"/>
      <c r="Q377" s="246"/>
      <c r="R377" s="246"/>
      <c r="S377" s="246"/>
      <c r="T377" s="247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8" t="s">
        <v>159</v>
      </c>
      <c r="AU377" s="248" t="s">
        <v>89</v>
      </c>
      <c r="AV377" s="13" t="s">
        <v>89</v>
      </c>
      <c r="AW377" s="13" t="s">
        <v>35</v>
      </c>
      <c r="AX377" s="13" t="s">
        <v>87</v>
      </c>
      <c r="AY377" s="248" t="s">
        <v>148</v>
      </c>
    </row>
    <row r="378" s="2" customFormat="1" ht="33" customHeight="1">
      <c r="A378" s="38"/>
      <c r="B378" s="39"/>
      <c r="C378" s="219" t="s">
        <v>497</v>
      </c>
      <c r="D378" s="219" t="s">
        <v>150</v>
      </c>
      <c r="E378" s="220" t="s">
        <v>498</v>
      </c>
      <c r="F378" s="221" t="s">
        <v>499</v>
      </c>
      <c r="G378" s="222" t="s">
        <v>232</v>
      </c>
      <c r="H378" s="223">
        <v>470.04000000000002</v>
      </c>
      <c r="I378" s="224"/>
      <c r="J378" s="225">
        <f>ROUND(I378*H378,2)</f>
        <v>0</v>
      </c>
      <c r="K378" s="221" t="s">
        <v>154</v>
      </c>
      <c r="L378" s="44"/>
      <c r="M378" s="226" t="s">
        <v>1</v>
      </c>
      <c r="N378" s="227" t="s">
        <v>44</v>
      </c>
      <c r="O378" s="91"/>
      <c r="P378" s="228">
        <f>O378*H378</f>
        <v>0</v>
      </c>
      <c r="Q378" s="228">
        <v>2.0000000000000002E-05</v>
      </c>
      <c r="R378" s="228">
        <f>Q378*H378</f>
        <v>0.0094008000000000008</v>
      </c>
      <c r="S378" s="228">
        <v>0</v>
      </c>
      <c r="T378" s="229">
        <f>S378*H378</f>
        <v>0</v>
      </c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R378" s="230" t="s">
        <v>155</v>
      </c>
      <c r="AT378" s="230" t="s">
        <v>150</v>
      </c>
      <c r="AU378" s="230" t="s">
        <v>89</v>
      </c>
      <c r="AY378" s="17" t="s">
        <v>148</v>
      </c>
      <c r="BE378" s="231">
        <f>IF(N378="základní",J378,0)</f>
        <v>0</v>
      </c>
      <c r="BF378" s="231">
        <f>IF(N378="snížená",J378,0)</f>
        <v>0</v>
      </c>
      <c r="BG378" s="231">
        <f>IF(N378="zákl. přenesená",J378,0)</f>
        <v>0</v>
      </c>
      <c r="BH378" s="231">
        <f>IF(N378="sníž. přenesená",J378,0)</f>
        <v>0</v>
      </c>
      <c r="BI378" s="231">
        <f>IF(N378="nulová",J378,0)</f>
        <v>0</v>
      </c>
      <c r="BJ378" s="17" t="s">
        <v>87</v>
      </c>
      <c r="BK378" s="231">
        <f>ROUND(I378*H378,2)</f>
        <v>0</v>
      </c>
      <c r="BL378" s="17" t="s">
        <v>155</v>
      </c>
      <c r="BM378" s="230" t="s">
        <v>500</v>
      </c>
    </row>
    <row r="379" s="2" customFormat="1">
      <c r="A379" s="38"/>
      <c r="B379" s="39"/>
      <c r="C379" s="40"/>
      <c r="D379" s="232" t="s">
        <v>157</v>
      </c>
      <c r="E379" s="40"/>
      <c r="F379" s="233" t="s">
        <v>501</v>
      </c>
      <c r="G379" s="40"/>
      <c r="H379" s="40"/>
      <c r="I379" s="234"/>
      <c r="J379" s="40"/>
      <c r="K379" s="40"/>
      <c r="L379" s="44"/>
      <c r="M379" s="235"/>
      <c r="N379" s="236"/>
      <c r="O379" s="91"/>
      <c r="P379" s="91"/>
      <c r="Q379" s="91"/>
      <c r="R379" s="91"/>
      <c r="S379" s="91"/>
      <c r="T379" s="92"/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T379" s="17" t="s">
        <v>157</v>
      </c>
      <c r="AU379" s="17" t="s">
        <v>89</v>
      </c>
    </row>
    <row r="380" s="2" customFormat="1" ht="24.15" customHeight="1">
      <c r="A380" s="38"/>
      <c r="B380" s="39"/>
      <c r="C380" s="270" t="s">
        <v>502</v>
      </c>
      <c r="D380" s="270" t="s">
        <v>401</v>
      </c>
      <c r="E380" s="271" t="s">
        <v>503</v>
      </c>
      <c r="F380" s="272" t="s">
        <v>504</v>
      </c>
      <c r="G380" s="273" t="s">
        <v>232</v>
      </c>
      <c r="H380" s="274">
        <v>477.09100000000001</v>
      </c>
      <c r="I380" s="275"/>
      <c r="J380" s="276">
        <f>ROUND(I380*H380,2)</f>
        <v>0</v>
      </c>
      <c r="K380" s="272" t="s">
        <v>154</v>
      </c>
      <c r="L380" s="277"/>
      <c r="M380" s="278" t="s">
        <v>1</v>
      </c>
      <c r="N380" s="279" t="s">
        <v>44</v>
      </c>
      <c r="O380" s="91"/>
      <c r="P380" s="228">
        <f>O380*H380</f>
        <v>0</v>
      </c>
      <c r="Q380" s="228">
        <v>0.00167</v>
      </c>
      <c r="R380" s="228">
        <f>Q380*H380</f>
        <v>0.79674197000000002</v>
      </c>
      <c r="S380" s="228">
        <v>0</v>
      </c>
      <c r="T380" s="229">
        <f>S380*H380</f>
        <v>0</v>
      </c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R380" s="230" t="s">
        <v>229</v>
      </c>
      <c r="AT380" s="230" t="s">
        <v>401</v>
      </c>
      <c r="AU380" s="230" t="s">
        <v>89</v>
      </c>
      <c r="AY380" s="17" t="s">
        <v>148</v>
      </c>
      <c r="BE380" s="231">
        <f>IF(N380="základní",J380,0)</f>
        <v>0</v>
      </c>
      <c r="BF380" s="231">
        <f>IF(N380="snížená",J380,0)</f>
        <v>0</v>
      </c>
      <c r="BG380" s="231">
        <f>IF(N380="zákl. přenesená",J380,0)</f>
        <v>0</v>
      </c>
      <c r="BH380" s="231">
        <f>IF(N380="sníž. přenesená",J380,0)</f>
        <v>0</v>
      </c>
      <c r="BI380" s="231">
        <f>IF(N380="nulová",J380,0)</f>
        <v>0</v>
      </c>
      <c r="BJ380" s="17" t="s">
        <v>87</v>
      </c>
      <c r="BK380" s="231">
        <f>ROUND(I380*H380,2)</f>
        <v>0</v>
      </c>
      <c r="BL380" s="17" t="s">
        <v>155</v>
      </c>
      <c r="BM380" s="230" t="s">
        <v>505</v>
      </c>
    </row>
    <row r="381" s="13" customFormat="1">
      <c r="A381" s="13"/>
      <c r="B381" s="237"/>
      <c r="C381" s="238"/>
      <c r="D381" s="239" t="s">
        <v>159</v>
      </c>
      <c r="E381" s="238"/>
      <c r="F381" s="241" t="s">
        <v>506</v>
      </c>
      <c r="G381" s="238"/>
      <c r="H381" s="242">
        <v>477.09100000000001</v>
      </c>
      <c r="I381" s="243"/>
      <c r="J381" s="238"/>
      <c r="K381" s="238"/>
      <c r="L381" s="244"/>
      <c r="M381" s="245"/>
      <c r="N381" s="246"/>
      <c r="O381" s="246"/>
      <c r="P381" s="246"/>
      <c r="Q381" s="246"/>
      <c r="R381" s="246"/>
      <c r="S381" s="246"/>
      <c r="T381" s="247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48" t="s">
        <v>159</v>
      </c>
      <c r="AU381" s="248" t="s">
        <v>89</v>
      </c>
      <c r="AV381" s="13" t="s">
        <v>89</v>
      </c>
      <c r="AW381" s="13" t="s">
        <v>4</v>
      </c>
      <c r="AX381" s="13" t="s">
        <v>87</v>
      </c>
      <c r="AY381" s="248" t="s">
        <v>148</v>
      </c>
    </row>
    <row r="382" s="2" customFormat="1" ht="33" customHeight="1">
      <c r="A382" s="38"/>
      <c r="B382" s="39"/>
      <c r="C382" s="219" t="s">
        <v>507</v>
      </c>
      <c r="D382" s="219" t="s">
        <v>150</v>
      </c>
      <c r="E382" s="220" t="s">
        <v>508</v>
      </c>
      <c r="F382" s="221" t="s">
        <v>509</v>
      </c>
      <c r="G382" s="222" t="s">
        <v>232</v>
      </c>
      <c r="H382" s="223">
        <v>143.58000000000001</v>
      </c>
      <c r="I382" s="224"/>
      <c r="J382" s="225">
        <f>ROUND(I382*H382,2)</f>
        <v>0</v>
      </c>
      <c r="K382" s="221" t="s">
        <v>154</v>
      </c>
      <c r="L382" s="44"/>
      <c r="M382" s="226" t="s">
        <v>1</v>
      </c>
      <c r="N382" s="227" t="s">
        <v>44</v>
      </c>
      <c r="O382" s="91"/>
      <c r="P382" s="228">
        <f>O382*H382</f>
        <v>0</v>
      </c>
      <c r="Q382" s="228">
        <v>3.0000000000000001E-05</v>
      </c>
      <c r="R382" s="228">
        <f>Q382*H382</f>
        <v>0.0043074000000000003</v>
      </c>
      <c r="S382" s="228">
        <v>0</v>
      </c>
      <c r="T382" s="229">
        <f>S382*H382</f>
        <v>0</v>
      </c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R382" s="230" t="s">
        <v>155</v>
      </c>
      <c r="AT382" s="230" t="s">
        <v>150</v>
      </c>
      <c r="AU382" s="230" t="s">
        <v>89</v>
      </c>
      <c r="AY382" s="17" t="s">
        <v>148</v>
      </c>
      <c r="BE382" s="231">
        <f>IF(N382="základní",J382,0)</f>
        <v>0</v>
      </c>
      <c r="BF382" s="231">
        <f>IF(N382="snížená",J382,0)</f>
        <v>0</v>
      </c>
      <c r="BG382" s="231">
        <f>IF(N382="zákl. přenesená",J382,0)</f>
        <v>0</v>
      </c>
      <c r="BH382" s="231">
        <f>IF(N382="sníž. přenesená",J382,0)</f>
        <v>0</v>
      </c>
      <c r="BI382" s="231">
        <f>IF(N382="nulová",J382,0)</f>
        <v>0</v>
      </c>
      <c r="BJ382" s="17" t="s">
        <v>87</v>
      </c>
      <c r="BK382" s="231">
        <f>ROUND(I382*H382,2)</f>
        <v>0</v>
      </c>
      <c r="BL382" s="17" t="s">
        <v>155</v>
      </c>
      <c r="BM382" s="230" t="s">
        <v>510</v>
      </c>
    </row>
    <row r="383" s="2" customFormat="1">
      <c r="A383" s="38"/>
      <c r="B383" s="39"/>
      <c r="C383" s="40"/>
      <c r="D383" s="232" t="s">
        <v>157</v>
      </c>
      <c r="E383" s="40"/>
      <c r="F383" s="233" t="s">
        <v>511</v>
      </c>
      <c r="G383" s="40"/>
      <c r="H383" s="40"/>
      <c r="I383" s="234"/>
      <c r="J383" s="40"/>
      <c r="K383" s="40"/>
      <c r="L383" s="44"/>
      <c r="M383" s="235"/>
      <c r="N383" s="236"/>
      <c r="O383" s="91"/>
      <c r="P383" s="91"/>
      <c r="Q383" s="91"/>
      <c r="R383" s="91"/>
      <c r="S383" s="91"/>
      <c r="T383" s="92"/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T383" s="17" t="s">
        <v>157</v>
      </c>
      <c r="AU383" s="17" t="s">
        <v>89</v>
      </c>
    </row>
    <row r="384" s="2" customFormat="1" ht="24.15" customHeight="1">
      <c r="A384" s="38"/>
      <c r="B384" s="39"/>
      <c r="C384" s="270" t="s">
        <v>512</v>
      </c>
      <c r="D384" s="270" t="s">
        <v>401</v>
      </c>
      <c r="E384" s="271" t="s">
        <v>513</v>
      </c>
      <c r="F384" s="272" t="s">
        <v>514</v>
      </c>
      <c r="G384" s="273" t="s">
        <v>232</v>
      </c>
      <c r="H384" s="274">
        <v>145.73400000000001</v>
      </c>
      <c r="I384" s="275"/>
      <c r="J384" s="276">
        <f>ROUND(I384*H384,2)</f>
        <v>0</v>
      </c>
      <c r="K384" s="272" t="s">
        <v>154</v>
      </c>
      <c r="L384" s="277"/>
      <c r="M384" s="278" t="s">
        <v>1</v>
      </c>
      <c r="N384" s="279" t="s">
        <v>44</v>
      </c>
      <c r="O384" s="91"/>
      <c r="P384" s="228">
        <f>O384*H384</f>
        <v>0</v>
      </c>
      <c r="Q384" s="228">
        <v>0.0018699999999999999</v>
      </c>
      <c r="R384" s="228">
        <f>Q384*H384</f>
        <v>0.27252258000000001</v>
      </c>
      <c r="S384" s="228">
        <v>0</v>
      </c>
      <c r="T384" s="229">
        <f>S384*H384</f>
        <v>0</v>
      </c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R384" s="230" t="s">
        <v>229</v>
      </c>
      <c r="AT384" s="230" t="s">
        <v>401</v>
      </c>
      <c r="AU384" s="230" t="s">
        <v>89</v>
      </c>
      <c r="AY384" s="17" t="s">
        <v>148</v>
      </c>
      <c r="BE384" s="231">
        <f>IF(N384="základní",J384,0)</f>
        <v>0</v>
      </c>
      <c r="BF384" s="231">
        <f>IF(N384="snížená",J384,0)</f>
        <v>0</v>
      </c>
      <c r="BG384" s="231">
        <f>IF(N384="zákl. přenesená",J384,0)</f>
        <v>0</v>
      </c>
      <c r="BH384" s="231">
        <f>IF(N384="sníž. přenesená",J384,0)</f>
        <v>0</v>
      </c>
      <c r="BI384" s="231">
        <f>IF(N384="nulová",J384,0)</f>
        <v>0</v>
      </c>
      <c r="BJ384" s="17" t="s">
        <v>87</v>
      </c>
      <c r="BK384" s="231">
        <f>ROUND(I384*H384,2)</f>
        <v>0</v>
      </c>
      <c r="BL384" s="17" t="s">
        <v>155</v>
      </c>
      <c r="BM384" s="230" t="s">
        <v>515</v>
      </c>
    </row>
    <row r="385" s="13" customFormat="1">
      <c r="A385" s="13"/>
      <c r="B385" s="237"/>
      <c r="C385" s="238"/>
      <c r="D385" s="239" t="s">
        <v>159</v>
      </c>
      <c r="E385" s="238"/>
      <c r="F385" s="241" t="s">
        <v>516</v>
      </c>
      <c r="G385" s="238"/>
      <c r="H385" s="242">
        <v>145.73400000000001</v>
      </c>
      <c r="I385" s="243"/>
      <c r="J385" s="238"/>
      <c r="K385" s="238"/>
      <c r="L385" s="244"/>
      <c r="M385" s="245"/>
      <c r="N385" s="246"/>
      <c r="O385" s="246"/>
      <c r="P385" s="246"/>
      <c r="Q385" s="246"/>
      <c r="R385" s="246"/>
      <c r="S385" s="246"/>
      <c r="T385" s="247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48" t="s">
        <v>159</v>
      </c>
      <c r="AU385" s="248" t="s">
        <v>89</v>
      </c>
      <c r="AV385" s="13" t="s">
        <v>89</v>
      </c>
      <c r="AW385" s="13" t="s">
        <v>4</v>
      </c>
      <c r="AX385" s="13" t="s">
        <v>87</v>
      </c>
      <c r="AY385" s="248" t="s">
        <v>148</v>
      </c>
    </row>
    <row r="386" s="2" customFormat="1" ht="33" customHeight="1">
      <c r="A386" s="38"/>
      <c r="B386" s="39"/>
      <c r="C386" s="219" t="s">
        <v>517</v>
      </c>
      <c r="D386" s="219" t="s">
        <v>150</v>
      </c>
      <c r="E386" s="220" t="s">
        <v>518</v>
      </c>
      <c r="F386" s="221" t="s">
        <v>519</v>
      </c>
      <c r="G386" s="222" t="s">
        <v>232</v>
      </c>
      <c r="H386" s="223">
        <v>87.25</v>
      </c>
      <c r="I386" s="224"/>
      <c r="J386" s="225">
        <f>ROUND(I386*H386,2)</f>
        <v>0</v>
      </c>
      <c r="K386" s="221" t="s">
        <v>154</v>
      </c>
      <c r="L386" s="44"/>
      <c r="M386" s="226" t="s">
        <v>1</v>
      </c>
      <c r="N386" s="227" t="s">
        <v>44</v>
      </c>
      <c r="O386" s="91"/>
      <c r="P386" s="228">
        <f>O386*H386</f>
        <v>0</v>
      </c>
      <c r="Q386" s="228">
        <v>3.0000000000000001E-05</v>
      </c>
      <c r="R386" s="228">
        <f>Q386*H386</f>
        <v>0.0026175</v>
      </c>
      <c r="S386" s="228">
        <v>0</v>
      </c>
      <c r="T386" s="229">
        <f>S386*H386</f>
        <v>0</v>
      </c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R386" s="230" t="s">
        <v>155</v>
      </c>
      <c r="AT386" s="230" t="s">
        <v>150</v>
      </c>
      <c r="AU386" s="230" t="s">
        <v>89</v>
      </c>
      <c r="AY386" s="17" t="s">
        <v>148</v>
      </c>
      <c r="BE386" s="231">
        <f>IF(N386="základní",J386,0)</f>
        <v>0</v>
      </c>
      <c r="BF386" s="231">
        <f>IF(N386="snížená",J386,0)</f>
        <v>0</v>
      </c>
      <c r="BG386" s="231">
        <f>IF(N386="zákl. přenesená",J386,0)</f>
        <v>0</v>
      </c>
      <c r="BH386" s="231">
        <f>IF(N386="sníž. přenesená",J386,0)</f>
        <v>0</v>
      </c>
      <c r="BI386" s="231">
        <f>IF(N386="nulová",J386,0)</f>
        <v>0</v>
      </c>
      <c r="BJ386" s="17" t="s">
        <v>87</v>
      </c>
      <c r="BK386" s="231">
        <f>ROUND(I386*H386,2)</f>
        <v>0</v>
      </c>
      <c r="BL386" s="17" t="s">
        <v>155</v>
      </c>
      <c r="BM386" s="230" t="s">
        <v>520</v>
      </c>
    </row>
    <row r="387" s="2" customFormat="1">
      <c r="A387" s="38"/>
      <c r="B387" s="39"/>
      <c r="C387" s="40"/>
      <c r="D387" s="232" t="s">
        <v>157</v>
      </c>
      <c r="E387" s="40"/>
      <c r="F387" s="233" t="s">
        <v>521</v>
      </c>
      <c r="G387" s="40"/>
      <c r="H387" s="40"/>
      <c r="I387" s="234"/>
      <c r="J387" s="40"/>
      <c r="K387" s="40"/>
      <c r="L387" s="44"/>
      <c r="M387" s="235"/>
      <c r="N387" s="236"/>
      <c r="O387" s="91"/>
      <c r="P387" s="91"/>
      <c r="Q387" s="91"/>
      <c r="R387" s="91"/>
      <c r="S387" s="91"/>
      <c r="T387" s="92"/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T387" s="17" t="s">
        <v>157</v>
      </c>
      <c r="AU387" s="17" t="s">
        <v>89</v>
      </c>
    </row>
    <row r="388" s="2" customFormat="1" ht="24.15" customHeight="1">
      <c r="A388" s="38"/>
      <c r="B388" s="39"/>
      <c r="C388" s="270" t="s">
        <v>522</v>
      </c>
      <c r="D388" s="270" t="s">
        <v>401</v>
      </c>
      <c r="E388" s="271" t="s">
        <v>523</v>
      </c>
      <c r="F388" s="272" t="s">
        <v>524</v>
      </c>
      <c r="G388" s="273" t="s">
        <v>232</v>
      </c>
      <c r="H388" s="274">
        <v>88.558999999999998</v>
      </c>
      <c r="I388" s="275"/>
      <c r="J388" s="276">
        <f>ROUND(I388*H388,2)</f>
        <v>0</v>
      </c>
      <c r="K388" s="272" t="s">
        <v>154</v>
      </c>
      <c r="L388" s="277"/>
      <c r="M388" s="278" t="s">
        <v>1</v>
      </c>
      <c r="N388" s="279" t="s">
        <v>44</v>
      </c>
      <c r="O388" s="91"/>
      <c r="P388" s="228">
        <f>O388*H388</f>
        <v>0</v>
      </c>
      <c r="Q388" s="228">
        <v>0.0022000000000000001</v>
      </c>
      <c r="R388" s="228">
        <f>Q388*H388</f>
        <v>0.1948298</v>
      </c>
      <c r="S388" s="228">
        <v>0</v>
      </c>
      <c r="T388" s="229">
        <f>S388*H388</f>
        <v>0</v>
      </c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R388" s="230" t="s">
        <v>229</v>
      </c>
      <c r="AT388" s="230" t="s">
        <v>401</v>
      </c>
      <c r="AU388" s="230" t="s">
        <v>89</v>
      </c>
      <c r="AY388" s="17" t="s">
        <v>148</v>
      </c>
      <c r="BE388" s="231">
        <f>IF(N388="základní",J388,0)</f>
        <v>0</v>
      </c>
      <c r="BF388" s="231">
        <f>IF(N388="snížená",J388,0)</f>
        <v>0</v>
      </c>
      <c r="BG388" s="231">
        <f>IF(N388="zákl. přenesená",J388,0)</f>
        <v>0</v>
      </c>
      <c r="BH388" s="231">
        <f>IF(N388="sníž. přenesená",J388,0)</f>
        <v>0</v>
      </c>
      <c r="BI388" s="231">
        <f>IF(N388="nulová",J388,0)</f>
        <v>0</v>
      </c>
      <c r="BJ388" s="17" t="s">
        <v>87</v>
      </c>
      <c r="BK388" s="231">
        <f>ROUND(I388*H388,2)</f>
        <v>0</v>
      </c>
      <c r="BL388" s="17" t="s">
        <v>155</v>
      </c>
      <c r="BM388" s="230" t="s">
        <v>525</v>
      </c>
    </row>
    <row r="389" s="13" customFormat="1">
      <c r="A389" s="13"/>
      <c r="B389" s="237"/>
      <c r="C389" s="238"/>
      <c r="D389" s="239" t="s">
        <v>159</v>
      </c>
      <c r="E389" s="238"/>
      <c r="F389" s="241" t="s">
        <v>526</v>
      </c>
      <c r="G389" s="238"/>
      <c r="H389" s="242">
        <v>88.558999999999998</v>
      </c>
      <c r="I389" s="243"/>
      <c r="J389" s="238"/>
      <c r="K389" s="238"/>
      <c r="L389" s="244"/>
      <c r="M389" s="245"/>
      <c r="N389" s="246"/>
      <c r="O389" s="246"/>
      <c r="P389" s="246"/>
      <c r="Q389" s="246"/>
      <c r="R389" s="246"/>
      <c r="S389" s="246"/>
      <c r="T389" s="247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48" t="s">
        <v>159</v>
      </c>
      <c r="AU389" s="248" t="s">
        <v>89</v>
      </c>
      <c r="AV389" s="13" t="s">
        <v>89</v>
      </c>
      <c r="AW389" s="13" t="s">
        <v>4</v>
      </c>
      <c r="AX389" s="13" t="s">
        <v>87</v>
      </c>
      <c r="AY389" s="248" t="s">
        <v>148</v>
      </c>
    </row>
    <row r="390" s="2" customFormat="1" ht="49.05" customHeight="1">
      <c r="A390" s="38"/>
      <c r="B390" s="39"/>
      <c r="C390" s="219" t="s">
        <v>527</v>
      </c>
      <c r="D390" s="219" t="s">
        <v>150</v>
      </c>
      <c r="E390" s="220" t="s">
        <v>528</v>
      </c>
      <c r="F390" s="221" t="s">
        <v>529</v>
      </c>
      <c r="G390" s="222" t="s">
        <v>424</v>
      </c>
      <c r="H390" s="223">
        <v>12</v>
      </c>
      <c r="I390" s="224"/>
      <c r="J390" s="225">
        <f>ROUND(I390*H390,2)</f>
        <v>0</v>
      </c>
      <c r="K390" s="221" t="s">
        <v>154</v>
      </c>
      <c r="L390" s="44"/>
      <c r="M390" s="226" t="s">
        <v>1</v>
      </c>
      <c r="N390" s="227" t="s">
        <v>44</v>
      </c>
      <c r="O390" s="91"/>
      <c r="P390" s="228">
        <f>O390*H390</f>
        <v>0</v>
      </c>
      <c r="Q390" s="228">
        <v>0</v>
      </c>
      <c r="R390" s="228">
        <f>Q390*H390</f>
        <v>0</v>
      </c>
      <c r="S390" s="228">
        <v>0</v>
      </c>
      <c r="T390" s="229">
        <f>S390*H390</f>
        <v>0</v>
      </c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R390" s="230" t="s">
        <v>155</v>
      </c>
      <c r="AT390" s="230" t="s">
        <v>150</v>
      </c>
      <c r="AU390" s="230" t="s">
        <v>89</v>
      </c>
      <c r="AY390" s="17" t="s">
        <v>148</v>
      </c>
      <c r="BE390" s="231">
        <f>IF(N390="základní",J390,0)</f>
        <v>0</v>
      </c>
      <c r="BF390" s="231">
        <f>IF(N390="snížená",J390,0)</f>
        <v>0</v>
      </c>
      <c r="BG390" s="231">
        <f>IF(N390="zákl. přenesená",J390,0)</f>
        <v>0</v>
      </c>
      <c r="BH390" s="231">
        <f>IF(N390="sníž. přenesená",J390,0)</f>
        <v>0</v>
      </c>
      <c r="BI390" s="231">
        <f>IF(N390="nulová",J390,0)</f>
        <v>0</v>
      </c>
      <c r="BJ390" s="17" t="s">
        <v>87</v>
      </c>
      <c r="BK390" s="231">
        <f>ROUND(I390*H390,2)</f>
        <v>0</v>
      </c>
      <c r="BL390" s="17" t="s">
        <v>155</v>
      </c>
      <c r="BM390" s="230" t="s">
        <v>530</v>
      </c>
    </row>
    <row r="391" s="2" customFormat="1">
      <c r="A391" s="38"/>
      <c r="B391" s="39"/>
      <c r="C391" s="40"/>
      <c r="D391" s="232" t="s">
        <v>157</v>
      </c>
      <c r="E391" s="40"/>
      <c r="F391" s="233" t="s">
        <v>531</v>
      </c>
      <c r="G391" s="40"/>
      <c r="H391" s="40"/>
      <c r="I391" s="234"/>
      <c r="J391" s="40"/>
      <c r="K391" s="40"/>
      <c r="L391" s="44"/>
      <c r="M391" s="235"/>
      <c r="N391" s="236"/>
      <c r="O391" s="91"/>
      <c r="P391" s="91"/>
      <c r="Q391" s="91"/>
      <c r="R391" s="91"/>
      <c r="S391" s="91"/>
      <c r="T391" s="92"/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T391" s="17" t="s">
        <v>157</v>
      </c>
      <c r="AU391" s="17" t="s">
        <v>89</v>
      </c>
    </row>
    <row r="392" s="13" customFormat="1">
      <c r="A392" s="13"/>
      <c r="B392" s="237"/>
      <c r="C392" s="238"/>
      <c r="D392" s="239" t="s">
        <v>159</v>
      </c>
      <c r="E392" s="240" t="s">
        <v>1</v>
      </c>
      <c r="F392" s="241" t="s">
        <v>532</v>
      </c>
      <c r="G392" s="238"/>
      <c r="H392" s="242">
        <v>12</v>
      </c>
      <c r="I392" s="243"/>
      <c r="J392" s="238"/>
      <c r="K392" s="238"/>
      <c r="L392" s="244"/>
      <c r="M392" s="245"/>
      <c r="N392" s="246"/>
      <c r="O392" s="246"/>
      <c r="P392" s="246"/>
      <c r="Q392" s="246"/>
      <c r="R392" s="246"/>
      <c r="S392" s="246"/>
      <c r="T392" s="247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8" t="s">
        <v>159</v>
      </c>
      <c r="AU392" s="248" t="s">
        <v>89</v>
      </c>
      <c r="AV392" s="13" t="s">
        <v>89</v>
      </c>
      <c r="AW392" s="13" t="s">
        <v>35</v>
      </c>
      <c r="AX392" s="13" t="s">
        <v>87</v>
      </c>
      <c r="AY392" s="248" t="s">
        <v>148</v>
      </c>
    </row>
    <row r="393" s="2" customFormat="1" ht="16.5" customHeight="1">
      <c r="A393" s="38"/>
      <c r="B393" s="39"/>
      <c r="C393" s="270" t="s">
        <v>533</v>
      </c>
      <c r="D393" s="270" t="s">
        <v>401</v>
      </c>
      <c r="E393" s="271" t="s">
        <v>534</v>
      </c>
      <c r="F393" s="272" t="s">
        <v>535</v>
      </c>
      <c r="G393" s="273" t="s">
        <v>424</v>
      </c>
      <c r="H393" s="274">
        <v>12</v>
      </c>
      <c r="I393" s="275"/>
      <c r="J393" s="276">
        <f>ROUND(I393*H393,2)</f>
        <v>0</v>
      </c>
      <c r="K393" s="272" t="s">
        <v>154</v>
      </c>
      <c r="L393" s="277"/>
      <c r="M393" s="278" t="s">
        <v>1</v>
      </c>
      <c r="N393" s="279" t="s">
        <v>44</v>
      </c>
      <c r="O393" s="91"/>
      <c r="P393" s="228">
        <f>O393*H393</f>
        <v>0</v>
      </c>
      <c r="Q393" s="228">
        <v>0.0011999999999999999</v>
      </c>
      <c r="R393" s="228">
        <f>Q393*H393</f>
        <v>0.0144</v>
      </c>
      <c r="S393" s="228">
        <v>0</v>
      </c>
      <c r="T393" s="229">
        <f>S393*H393</f>
        <v>0</v>
      </c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R393" s="230" t="s">
        <v>229</v>
      </c>
      <c r="AT393" s="230" t="s">
        <v>401</v>
      </c>
      <c r="AU393" s="230" t="s">
        <v>89</v>
      </c>
      <c r="AY393" s="17" t="s">
        <v>148</v>
      </c>
      <c r="BE393" s="231">
        <f>IF(N393="základní",J393,0)</f>
        <v>0</v>
      </c>
      <c r="BF393" s="231">
        <f>IF(N393="snížená",J393,0)</f>
        <v>0</v>
      </c>
      <c r="BG393" s="231">
        <f>IF(N393="zákl. přenesená",J393,0)</f>
        <v>0</v>
      </c>
      <c r="BH393" s="231">
        <f>IF(N393="sníž. přenesená",J393,0)</f>
        <v>0</v>
      </c>
      <c r="BI393" s="231">
        <f>IF(N393="nulová",J393,0)</f>
        <v>0</v>
      </c>
      <c r="BJ393" s="17" t="s">
        <v>87</v>
      </c>
      <c r="BK393" s="231">
        <f>ROUND(I393*H393,2)</f>
        <v>0</v>
      </c>
      <c r="BL393" s="17" t="s">
        <v>155</v>
      </c>
      <c r="BM393" s="230" t="s">
        <v>536</v>
      </c>
    </row>
    <row r="394" s="2" customFormat="1" ht="37.8" customHeight="1">
      <c r="A394" s="38"/>
      <c r="B394" s="39"/>
      <c r="C394" s="219" t="s">
        <v>537</v>
      </c>
      <c r="D394" s="219" t="s">
        <v>150</v>
      </c>
      <c r="E394" s="220" t="s">
        <v>538</v>
      </c>
      <c r="F394" s="221" t="s">
        <v>539</v>
      </c>
      <c r="G394" s="222" t="s">
        <v>424</v>
      </c>
      <c r="H394" s="223">
        <v>29</v>
      </c>
      <c r="I394" s="224"/>
      <c r="J394" s="225">
        <f>ROUND(I394*H394,2)</f>
        <v>0</v>
      </c>
      <c r="K394" s="221" t="s">
        <v>154</v>
      </c>
      <c r="L394" s="44"/>
      <c r="M394" s="226" t="s">
        <v>1</v>
      </c>
      <c r="N394" s="227" t="s">
        <v>44</v>
      </c>
      <c r="O394" s="91"/>
      <c r="P394" s="228">
        <f>O394*H394</f>
        <v>0</v>
      </c>
      <c r="Q394" s="228">
        <v>0</v>
      </c>
      <c r="R394" s="228">
        <f>Q394*H394</f>
        <v>0</v>
      </c>
      <c r="S394" s="228">
        <v>0</v>
      </c>
      <c r="T394" s="229">
        <f>S394*H394</f>
        <v>0</v>
      </c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R394" s="230" t="s">
        <v>155</v>
      </c>
      <c r="AT394" s="230" t="s">
        <v>150</v>
      </c>
      <c r="AU394" s="230" t="s">
        <v>89</v>
      </c>
      <c r="AY394" s="17" t="s">
        <v>148</v>
      </c>
      <c r="BE394" s="231">
        <f>IF(N394="základní",J394,0)</f>
        <v>0</v>
      </c>
      <c r="BF394" s="231">
        <f>IF(N394="snížená",J394,0)</f>
        <v>0</v>
      </c>
      <c r="BG394" s="231">
        <f>IF(N394="zákl. přenesená",J394,0)</f>
        <v>0</v>
      </c>
      <c r="BH394" s="231">
        <f>IF(N394="sníž. přenesená",J394,0)</f>
        <v>0</v>
      </c>
      <c r="BI394" s="231">
        <f>IF(N394="nulová",J394,0)</f>
        <v>0</v>
      </c>
      <c r="BJ394" s="17" t="s">
        <v>87</v>
      </c>
      <c r="BK394" s="231">
        <f>ROUND(I394*H394,2)</f>
        <v>0</v>
      </c>
      <c r="BL394" s="17" t="s">
        <v>155</v>
      </c>
      <c r="BM394" s="230" t="s">
        <v>540</v>
      </c>
    </row>
    <row r="395" s="2" customFormat="1">
      <c r="A395" s="38"/>
      <c r="B395" s="39"/>
      <c r="C395" s="40"/>
      <c r="D395" s="232" t="s">
        <v>157</v>
      </c>
      <c r="E395" s="40"/>
      <c r="F395" s="233" t="s">
        <v>541</v>
      </c>
      <c r="G395" s="40"/>
      <c r="H395" s="40"/>
      <c r="I395" s="234"/>
      <c r="J395" s="40"/>
      <c r="K395" s="40"/>
      <c r="L395" s="44"/>
      <c r="M395" s="235"/>
      <c r="N395" s="236"/>
      <c r="O395" s="91"/>
      <c r="P395" s="91"/>
      <c r="Q395" s="91"/>
      <c r="R395" s="91"/>
      <c r="S395" s="91"/>
      <c r="T395" s="92"/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T395" s="17" t="s">
        <v>157</v>
      </c>
      <c r="AU395" s="17" t="s">
        <v>89</v>
      </c>
    </row>
    <row r="396" s="2" customFormat="1" ht="44.25" customHeight="1">
      <c r="A396" s="38"/>
      <c r="B396" s="39"/>
      <c r="C396" s="219" t="s">
        <v>542</v>
      </c>
      <c r="D396" s="219" t="s">
        <v>150</v>
      </c>
      <c r="E396" s="220" t="s">
        <v>543</v>
      </c>
      <c r="F396" s="221" t="s">
        <v>544</v>
      </c>
      <c r="G396" s="222" t="s">
        <v>424</v>
      </c>
      <c r="H396" s="223">
        <v>27</v>
      </c>
      <c r="I396" s="224"/>
      <c r="J396" s="225">
        <f>ROUND(I396*H396,2)</f>
        <v>0</v>
      </c>
      <c r="K396" s="221" t="s">
        <v>154</v>
      </c>
      <c r="L396" s="44"/>
      <c r="M396" s="226" t="s">
        <v>1</v>
      </c>
      <c r="N396" s="227" t="s">
        <v>44</v>
      </c>
      <c r="O396" s="91"/>
      <c r="P396" s="228">
        <f>O396*H396</f>
        <v>0</v>
      </c>
      <c r="Q396" s="228">
        <v>0.00010000000000000001</v>
      </c>
      <c r="R396" s="228">
        <f>Q396*H396</f>
        <v>0.0027000000000000001</v>
      </c>
      <c r="S396" s="228">
        <v>0</v>
      </c>
      <c r="T396" s="229">
        <f>S396*H396</f>
        <v>0</v>
      </c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R396" s="230" t="s">
        <v>155</v>
      </c>
      <c r="AT396" s="230" t="s">
        <v>150</v>
      </c>
      <c r="AU396" s="230" t="s">
        <v>89</v>
      </c>
      <c r="AY396" s="17" t="s">
        <v>148</v>
      </c>
      <c r="BE396" s="231">
        <f>IF(N396="základní",J396,0)</f>
        <v>0</v>
      </c>
      <c r="BF396" s="231">
        <f>IF(N396="snížená",J396,0)</f>
        <v>0</v>
      </c>
      <c r="BG396" s="231">
        <f>IF(N396="zákl. přenesená",J396,0)</f>
        <v>0</v>
      </c>
      <c r="BH396" s="231">
        <f>IF(N396="sníž. přenesená",J396,0)</f>
        <v>0</v>
      </c>
      <c r="BI396" s="231">
        <f>IF(N396="nulová",J396,0)</f>
        <v>0</v>
      </c>
      <c r="BJ396" s="17" t="s">
        <v>87</v>
      </c>
      <c r="BK396" s="231">
        <f>ROUND(I396*H396,2)</f>
        <v>0</v>
      </c>
      <c r="BL396" s="17" t="s">
        <v>155</v>
      </c>
      <c r="BM396" s="230" t="s">
        <v>545</v>
      </c>
    </row>
    <row r="397" s="2" customFormat="1">
      <c r="A397" s="38"/>
      <c r="B397" s="39"/>
      <c r="C397" s="40"/>
      <c r="D397" s="232" t="s">
        <v>157</v>
      </c>
      <c r="E397" s="40"/>
      <c r="F397" s="233" t="s">
        <v>546</v>
      </c>
      <c r="G397" s="40"/>
      <c r="H397" s="40"/>
      <c r="I397" s="234"/>
      <c r="J397" s="40"/>
      <c r="K397" s="40"/>
      <c r="L397" s="44"/>
      <c r="M397" s="235"/>
      <c r="N397" s="236"/>
      <c r="O397" s="91"/>
      <c r="P397" s="91"/>
      <c r="Q397" s="91"/>
      <c r="R397" s="91"/>
      <c r="S397" s="91"/>
      <c r="T397" s="92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T397" s="17" t="s">
        <v>157</v>
      </c>
      <c r="AU397" s="17" t="s">
        <v>89</v>
      </c>
    </row>
    <row r="398" s="2" customFormat="1" ht="24.15" customHeight="1">
      <c r="A398" s="38"/>
      <c r="B398" s="39"/>
      <c r="C398" s="270" t="s">
        <v>547</v>
      </c>
      <c r="D398" s="270" t="s">
        <v>401</v>
      </c>
      <c r="E398" s="271" t="s">
        <v>548</v>
      </c>
      <c r="F398" s="272" t="s">
        <v>549</v>
      </c>
      <c r="G398" s="273" t="s">
        <v>424</v>
      </c>
      <c r="H398" s="274">
        <v>3</v>
      </c>
      <c r="I398" s="275"/>
      <c r="J398" s="276">
        <f>ROUND(I398*H398,2)</f>
        <v>0</v>
      </c>
      <c r="K398" s="272" t="s">
        <v>154</v>
      </c>
      <c r="L398" s="277"/>
      <c r="M398" s="278" t="s">
        <v>1</v>
      </c>
      <c r="N398" s="279" t="s">
        <v>44</v>
      </c>
      <c r="O398" s="91"/>
      <c r="P398" s="228">
        <f>O398*H398</f>
        <v>0</v>
      </c>
      <c r="Q398" s="228">
        <v>0.0067999999999999996</v>
      </c>
      <c r="R398" s="228">
        <f>Q398*H398</f>
        <v>0.020399999999999998</v>
      </c>
      <c r="S398" s="228">
        <v>0</v>
      </c>
      <c r="T398" s="229">
        <f>S398*H398</f>
        <v>0</v>
      </c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R398" s="230" t="s">
        <v>229</v>
      </c>
      <c r="AT398" s="230" t="s">
        <v>401</v>
      </c>
      <c r="AU398" s="230" t="s">
        <v>89</v>
      </c>
      <c r="AY398" s="17" t="s">
        <v>148</v>
      </c>
      <c r="BE398" s="231">
        <f>IF(N398="základní",J398,0)</f>
        <v>0</v>
      </c>
      <c r="BF398" s="231">
        <f>IF(N398="snížená",J398,0)</f>
        <v>0</v>
      </c>
      <c r="BG398" s="231">
        <f>IF(N398="zákl. přenesená",J398,0)</f>
        <v>0</v>
      </c>
      <c r="BH398" s="231">
        <f>IF(N398="sníž. přenesená",J398,0)</f>
        <v>0</v>
      </c>
      <c r="BI398" s="231">
        <f>IF(N398="nulová",J398,0)</f>
        <v>0</v>
      </c>
      <c r="BJ398" s="17" t="s">
        <v>87</v>
      </c>
      <c r="BK398" s="231">
        <f>ROUND(I398*H398,2)</f>
        <v>0</v>
      </c>
      <c r="BL398" s="17" t="s">
        <v>155</v>
      </c>
      <c r="BM398" s="230" t="s">
        <v>550</v>
      </c>
    </row>
    <row r="399" s="2" customFormat="1" ht="21.75" customHeight="1">
      <c r="A399" s="38"/>
      <c r="B399" s="39"/>
      <c r="C399" s="270" t="s">
        <v>551</v>
      </c>
      <c r="D399" s="270" t="s">
        <v>401</v>
      </c>
      <c r="E399" s="271" t="s">
        <v>552</v>
      </c>
      <c r="F399" s="272" t="s">
        <v>553</v>
      </c>
      <c r="G399" s="273" t="s">
        <v>424</v>
      </c>
      <c r="H399" s="274">
        <v>24</v>
      </c>
      <c r="I399" s="275"/>
      <c r="J399" s="276">
        <f>ROUND(I399*H399,2)</f>
        <v>0</v>
      </c>
      <c r="K399" s="272" t="s">
        <v>154</v>
      </c>
      <c r="L399" s="277"/>
      <c r="M399" s="278" t="s">
        <v>1</v>
      </c>
      <c r="N399" s="279" t="s">
        <v>44</v>
      </c>
      <c r="O399" s="91"/>
      <c r="P399" s="228">
        <f>O399*H399</f>
        <v>0</v>
      </c>
      <c r="Q399" s="228">
        <v>0.0086999999999999994</v>
      </c>
      <c r="R399" s="228">
        <f>Q399*H399</f>
        <v>0.20879999999999999</v>
      </c>
      <c r="S399" s="228">
        <v>0</v>
      </c>
      <c r="T399" s="229">
        <f>S399*H399</f>
        <v>0</v>
      </c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R399" s="230" t="s">
        <v>229</v>
      </c>
      <c r="AT399" s="230" t="s">
        <v>401</v>
      </c>
      <c r="AU399" s="230" t="s">
        <v>89</v>
      </c>
      <c r="AY399" s="17" t="s">
        <v>148</v>
      </c>
      <c r="BE399" s="231">
        <f>IF(N399="základní",J399,0)</f>
        <v>0</v>
      </c>
      <c r="BF399" s="231">
        <f>IF(N399="snížená",J399,0)</f>
        <v>0</v>
      </c>
      <c r="BG399" s="231">
        <f>IF(N399="zákl. přenesená",J399,0)</f>
        <v>0</v>
      </c>
      <c r="BH399" s="231">
        <f>IF(N399="sníž. přenesená",J399,0)</f>
        <v>0</v>
      </c>
      <c r="BI399" s="231">
        <f>IF(N399="nulová",J399,0)</f>
        <v>0</v>
      </c>
      <c r="BJ399" s="17" t="s">
        <v>87</v>
      </c>
      <c r="BK399" s="231">
        <f>ROUND(I399*H399,2)</f>
        <v>0</v>
      </c>
      <c r="BL399" s="17" t="s">
        <v>155</v>
      </c>
      <c r="BM399" s="230" t="s">
        <v>554</v>
      </c>
    </row>
    <row r="400" s="2" customFormat="1" ht="44.25" customHeight="1">
      <c r="A400" s="38"/>
      <c r="B400" s="39"/>
      <c r="C400" s="219" t="s">
        <v>555</v>
      </c>
      <c r="D400" s="219" t="s">
        <v>150</v>
      </c>
      <c r="E400" s="220" t="s">
        <v>556</v>
      </c>
      <c r="F400" s="221" t="s">
        <v>557</v>
      </c>
      <c r="G400" s="222" t="s">
        <v>424</v>
      </c>
      <c r="H400" s="223">
        <v>31</v>
      </c>
      <c r="I400" s="224"/>
      <c r="J400" s="225">
        <f>ROUND(I400*H400,2)</f>
        <v>0</v>
      </c>
      <c r="K400" s="221" t="s">
        <v>154</v>
      </c>
      <c r="L400" s="44"/>
      <c r="M400" s="226" t="s">
        <v>1</v>
      </c>
      <c r="N400" s="227" t="s">
        <v>44</v>
      </c>
      <c r="O400" s="91"/>
      <c r="P400" s="228">
        <f>O400*H400</f>
        <v>0</v>
      </c>
      <c r="Q400" s="228">
        <v>0.00010000000000000001</v>
      </c>
      <c r="R400" s="228">
        <f>Q400*H400</f>
        <v>0.0031000000000000003</v>
      </c>
      <c r="S400" s="228">
        <v>0</v>
      </c>
      <c r="T400" s="229">
        <f>S400*H400</f>
        <v>0</v>
      </c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R400" s="230" t="s">
        <v>155</v>
      </c>
      <c r="AT400" s="230" t="s">
        <v>150</v>
      </c>
      <c r="AU400" s="230" t="s">
        <v>89</v>
      </c>
      <c r="AY400" s="17" t="s">
        <v>148</v>
      </c>
      <c r="BE400" s="231">
        <f>IF(N400="základní",J400,0)</f>
        <v>0</v>
      </c>
      <c r="BF400" s="231">
        <f>IF(N400="snížená",J400,0)</f>
        <v>0</v>
      </c>
      <c r="BG400" s="231">
        <f>IF(N400="zákl. přenesená",J400,0)</f>
        <v>0</v>
      </c>
      <c r="BH400" s="231">
        <f>IF(N400="sníž. přenesená",J400,0)</f>
        <v>0</v>
      </c>
      <c r="BI400" s="231">
        <f>IF(N400="nulová",J400,0)</f>
        <v>0</v>
      </c>
      <c r="BJ400" s="17" t="s">
        <v>87</v>
      </c>
      <c r="BK400" s="231">
        <f>ROUND(I400*H400,2)</f>
        <v>0</v>
      </c>
      <c r="BL400" s="17" t="s">
        <v>155</v>
      </c>
      <c r="BM400" s="230" t="s">
        <v>558</v>
      </c>
    </row>
    <row r="401" s="2" customFormat="1">
      <c r="A401" s="38"/>
      <c r="B401" s="39"/>
      <c r="C401" s="40"/>
      <c r="D401" s="232" t="s">
        <v>157</v>
      </c>
      <c r="E401" s="40"/>
      <c r="F401" s="233" t="s">
        <v>559</v>
      </c>
      <c r="G401" s="40"/>
      <c r="H401" s="40"/>
      <c r="I401" s="234"/>
      <c r="J401" s="40"/>
      <c r="K401" s="40"/>
      <c r="L401" s="44"/>
      <c r="M401" s="235"/>
      <c r="N401" s="236"/>
      <c r="O401" s="91"/>
      <c r="P401" s="91"/>
      <c r="Q401" s="91"/>
      <c r="R401" s="91"/>
      <c r="S401" s="91"/>
      <c r="T401" s="92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T401" s="17" t="s">
        <v>157</v>
      </c>
      <c r="AU401" s="17" t="s">
        <v>89</v>
      </c>
    </row>
    <row r="402" s="2" customFormat="1" ht="21.75" customHeight="1">
      <c r="A402" s="38"/>
      <c r="B402" s="39"/>
      <c r="C402" s="270" t="s">
        <v>560</v>
      </c>
      <c r="D402" s="270" t="s">
        <v>401</v>
      </c>
      <c r="E402" s="271" t="s">
        <v>561</v>
      </c>
      <c r="F402" s="272" t="s">
        <v>562</v>
      </c>
      <c r="G402" s="273" t="s">
        <v>424</v>
      </c>
      <c r="H402" s="274">
        <v>31</v>
      </c>
      <c r="I402" s="275"/>
      <c r="J402" s="276">
        <f>ROUND(I402*H402,2)</f>
        <v>0</v>
      </c>
      <c r="K402" s="272" t="s">
        <v>154</v>
      </c>
      <c r="L402" s="277"/>
      <c r="M402" s="278" t="s">
        <v>1</v>
      </c>
      <c r="N402" s="279" t="s">
        <v>44</v>
      </c>
      <c r="O402" s="91"/>
      <c r="P402" s="228">
        <f>O402*H402</f>
        <v>0</v>
      </c>
      <c r="Q402" s="228">
        <v>0.0018</v>
      </c>
      <c r="R402" s="228">
        <f>Q402*H402</f>
        <v>0.055799999999999995</v>
      </c>
      <c r="S402" s="228">
        <v>0</v>
      </c>
      <c r="T402" s="229">
        <f>S402*H402</f>
        <v>0</v>
      </c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R402" s="230" t="s">
        <v>229</v>
      </c>
      <c r="AT402" s="230" t="s">
        <v>401</v>
      </c>
      <c r="AU402" s="230" t="s">
        <v>89</v>
      </c>
      <c r="AY402" s="17" t="s">
        <v>148</v>
      </c>
      <c r="BE402" s="231">
        <f>IF(N402="základní",J402,0)</f>
        <v>0</v>
      </c>
      <c r="BF402" s="231">
        <f>IF(N402="snížená",J402,0)</f>
        <v>0</v>
      </c>
      <c r="BG402" s="231">
        <f>IF(N402="zákl. přenesená",J402,0)</f>
        <v>0</v>
      </c>
      <c r="BH402" s="231">
        <f>IF(N402="sníž. přenesená",J402,0)</f>
        <v>0</v>
      </c>
      <c r="BI402" s="231">
        <f>IF(N402="nulová",J402,0)</f>
        <v>0</v>
      </c>
      <c r="BJ402" s="17" t="s">
        <v>87</v>
      </c>
      <c r="BK402" s="231">
        <f>ROUND(I402*H402,2)</f>
        <v>0</v>
      </c>
      <c r="BL402" s="17" t="s">
        <v>155</v>
      </c>
      <c r="BM402" s="230" t="s">
        <v>563</v>
      </c>
    </row>
    <row r="403" s="2" customFormat="1" ht="44.25" customHeight="1">
      <c r="A403" s="38"/>
      <c r="B403" s="39"/>
      <c r="C403" s="219" t="s">
        <v>564</v>
      </c>
      <c r="D403" s="219" t="s">
        <v>150</v>
      </c>
      <c r="E403" s="220" t="s">
        <v>565</v>
      </c>
      <c r="F403" s="221" t="s">
        <v>566</v>
      </c>
      <c r="G403" s="222" t="s">
        <v>424</v>
      </c>
      <c r="H403" s="223">
        <v>5</v>
      </c>
      <c r="I403" s="224"/>
      <c r="J403" s="225">
        <f>ROUND(I403*H403,2)</f>
        <v>0</v>
      </c>
      <c r="K403" s="221" t="s">
        <v>154</v>
      </c>
      <c r="L403" s="44"/>
      <c r="M403" s="226" t="s">
        <v>1</v>
      </c>
      <c r="N403" s="227" t="s">
        <v>44</v>
      </c>
      <c r="O403" s="91"/>
      <c r="P403" s="228">
        <f>O403*H403</f>
        <v>0</v>
      </c>
      <c r="Q403" s="228">
        <v>0.00010000000000000001</v>
      </c>
      <c r="R403" s="228">
        <f>Q403*H403</f>
        <v>0.00050000000000000001</v>
      </c>
      <c r="S403" s="228">
        <v>0</v>
      </c>
      <c r="T403" s="229">
        <f>S403*H403</f>
        <v>0</v>
      </c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R403" s="230" t="s">
        <v>155</v>
      </c>
      <c r="AT403" s="230" t="s">
        <v>150</v>
      </c>
      <c r="AU403" s="230" t="s">
        <v>89</v>
      </c>
      <c r="AY403" s="17" t="s">
        <v>148</v>
      </c>
      <c r="BE403" s="231">
        <f>IF(N403="základní",J403,0)</f>
        <v>0</v>
      </c>
      <c r="BF403" s="231">
        <f>IF(N403="snížená",J403,0)</f>
        <v>0</v>
      </c>
      <c r="BG403" s="231">
        <f>IF(N403="zákl. přenesená",J403,0)</f>
        <v>0</v>
      </c>
      <c r="BH403" s="231">
        <f>IF(N403="sníž. přenesená",J403,0)</f>
        <v>0</v>
      </c>
      <c r="BI403" s="231">
        <f>IF(N403="nulová",J403,0)</f>
        <v>0</v>
      </c>
      <c r="BJ403" s="17" t="s">
        <v>87</v>
      </c>
      <c r="BK403" s="231">
        <f>ROUND(I403*H403,2)</f>
        <v>0</v>
      </c>
      <c r="BL403" s="17" t="s">
        <v>155</v>
      </c>
      <c r="BM403" s="230" t="s">
        <v>567</v>
      </c>
    </row>
    <row r="404" s="2" customFormat="1">
      <c r="A404" s="38"/>
      <c r="B404" s="39"/>
      <c r="C404" s="40"/>
      <c r="D404" s="232" t="s">
        <v>157</v>
      </c>
      <c r="E404" s="40"/>
      <c r="F404" s="233" t="s">
        <v>568</v>
      </c>
      <c r="G404" s="40"/>
      <c r="H404" s="40"/>
      <c r="I404" s="234"/>
      <c r="J404" s="40"/>
      <c r="K404" s="40"/>
      <c r="L404" s="44"/>
      <c r="M404" s="235"/>
      <c r="N404" s="236"/>
      <c r="O404" s="91"/>
      <c r="P404" s="91"/>
      <c r="Q404" s="91"/>
      <c r="R404" s="91"/>
      <c r="S404" s="91"/>
      <c r="T404" s="92"/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T404" s="17" t="s">
        <v>157</v>
      </c>
      <c r="AU404" s="17" t="s">
        <v>89</v>
      </c>
    </row>
    <row r="405" s="2" customFormat="1" ht="24.15" customHeight="1">
      <c r="A405" s="38"/>
      <c r="B405" s="39"/>
      <c r="C405" s="270" t="s">
        <v>569</v>
      </c>
      <c r="D405" s="270" t="s">
        <v>401</v>
      </c>
      <c r="E405" s="271" t="s">
        <v>570</v>
      </c>
      <c r="F405" s="272" t="s">
        <v>571</v>
      </c>
      <c r="G405" s="273" t="s">
        <v>424</v>
      </c>
      <c r="H405" s="274">
        <v>5</v>
      </c>
      <c r="I405" s="275"/>
      <c r="J405" s="276">
        <f>ROUND(I405*H405,2)</f>
        <v>0</v>
      </c>
      <c r="K405" s="272" t="s">
        <v>154</v>
      </c>
      <c r="L405" s="277"/>
      <c r="M405" s="278" t="s">
        <v>1</v>
      </c>
      <c r="N405" s="279" t="s">
        <v>44</v>
      </c>
      <c r="O405" s="91"/>
      <c r="P405" s="228">
        <f>O405*H405</f>
        <v>0</v>
      </c>
      <c r="Q405" s="228">
        <v>0.0097999999999999997</v>
      </c>
      <c r="R405" s="228">
        <f>Q405*H405</f>
        <v>0.049000000000000002</v>
      </c>
      <c r="S405" s="228">
        <v>0</v>
      </c>
      <c r="T405" s="229">
        <f>S405*H405</f>
        <v>0</v>
      </c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R405" s="230" t="s">
        <v>229</v>
      </c>
      <c r="AT405" s="230" t="s">
        <v>401</v>
      </c>
      <c r="AU405" s="230" t="s">
        <v>89</v>
      </c>
      <c r="AY405" s="17" t="s">
        <v>148</v>
      </c>
      <c r="BE405" s="231">
        <f>IF(N405="základní",J405,0)</f>
        <v>0</v>
      </c>
      <c r="BF405" s="231">
        <f>IF(N405="snížená",J405,0)</f>
        <v>0</v>
      </c>
      <c r="BG405" s="231">
        <f>IF(N405="zákl. přenesená",J405,0)</f>
        <v>0</v>
      </c>
      <c r="BH405" s="231">
        <f>IF(N405="sníž. přenesená",J405,0)</f>
        <v>0</v>
      </c>
      <c r="BI405" s="231">
        <f>IF(N405="nulová",J405,0)</f>
        <v>0</v>
      </c>
      <c r="BJ405" s="17" t="s">
        <v>87</v>
      </c>
      <c r="BK405" s="231">
        <f>ROUND(I405*H405,2)</f>
        <v>0</v>
      </c>
      <c r="BL405" s="17" t="s">
        <v>155</v>
      </c>
      <c r="BM405" s="230" t="s">
        <v>572</v>
      </c>
    </row>
    <row r="406" s="2" customFormat="1" ht="44.25" customHeight="1">
      <c r="A406" s="38"/>
      <c r="B406" s="39"/>
      <c r="C406" s="219" t="s">
        <v>573</v>
      </c>
      <c r="D406" s="219" t="s">
        <v>150</v>
      </c>
      <c r="E406" s="220" t="s">
        <v>574</v>
      </c>
      <c r="F406" s="221" t="s">
        <v>575</v>
      </c>
      <c r="G406" s="222" t="s">
        <v>424</v>
      </c>
      <c r="H406" s="223">
        <v>10</v>
      </c>
      <c r="I406" s="224"/>
      <c r="J406" s="225">
        <f>ROUND(I406*H406,2)</f>
        <v>0</v>
      </c>
      <c r="K406" s="221" t="s">
        <v>154</v>
      </c>
      <c r="L406" s="44"/>
      <c r="M406" s="226" t="s">
        <v>1</v>
      </c>
      <c r="N406" s="227" t="s">
        <v>44</v>
      </c>
      <c r="O406" s="91"/>
      <c r="P406" s="228">
        <f>O406*H406</f>
        <v>0</v>
      </c>
      <c r="Q406" s="228">
        <v>0.00010000000000000001</v>
      </c>
      <c r="R406" s="228">
        <f>Q406*H406</f>
        <v>0.001</v>
      </c>
      <c r="S406" s="228">
        <v>0</v>
      </c>
      <c r="T406" s="229">
        <f>S406*H406</f>
        <v>0</v>
      </c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R406" s="230" t="s">
        <v>155</v>
      </c>
      <c r="AT406" s="230" t="s">
        <v>150</v>
      </c>
      <c r="AU406" s="230" t="s">
        <v>89</v>
      </c>
      <c r="AY406" s="17" t="s">
        <v>148</v>
      </c>
      <c r="BE406" s="231">
        <f>IF(N406="základní",J406,0)</f>
        <v>0</v>
      </c>
      <c r="BF406" s="231">
        <f>IF(N406="snížená",J406,0)</f>
        <v>0</v>
      </c>
      <c r="BG406" s="231">
        <f>IF(N406="zákl. přenesená",J406,0)</f>
        <v>0</v>
      </c>
      <c r="BH406" s="231">
        <f>IF(N406="sníž. přenesená",J406,0)</f>
        <v>0</v>
      </c>
      <c r="BI406" s="231">
        <f>IF(N406="nulová",J406,0)</f>
        <v>0</v>
      </c>
      <c r="BJ406" s="17" t="s">
        <v>87</v>
      </c>
      <c r="BK406" s="231">
        <f>ROUND(I406*H406,2)</f>
        <v>0</v>
      </c>
      <c r="BL406" s="17" t="s">
        <v>155</v>
      </c>
      <c r="BM406" s="230" t="s">
        <v>576</v>
      </c>
    </row>
    <row r="407" s="2" customFormat="1">
      <c r="A407" s="38"/>
      <c r="B407" s="39"/>
      <c r="C407" s="40"/>
      <c r="D407" s="232" t="s">
        <v>157</v>
      </c>
      <c r="E407" s="40"/>
      <c r="F407" s="233" t="s">
        <v>577</v>
      </c>
      <c r="G407" s="40"/>
      <c r="H407" s="40"/>
      <c r="I407" s="234"/>
      <c r="J407" s="40"/>
      <c r="K407" s="40"/>
      <c r="L407" s="44"/>
      <c r="M407" s="235"/>
      <c r="N407" s="236"/>
      <c r="O407" s="91"/>
      <c r="P407" s="91"/>
      <c r="Q407" s="91"/>
      <c r="R407" s="91"/>
      <c r="S407" s="91"/>
      <c r="T407" s="92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T407" s="17" t="s">
        <v>157</v>
      </c>
      <c r="AU407" s="17" t="s">
        <v>89</v>
      </c>
    </row>
    <row r="408" s="2" customFormat="1" ht="21.75" customHeight="1">
      <c r="A408" s="38"/>
      <c r="B408" s="39"/>
      <c r="C408" s="270" t="s">
        <v>578</v>
      </c>
      <c r="D408" s="270" t="s">
        <v>401</v>
      </c>
      <c r="E408" s="271" t="s">
        <v>579</v>
      </c>
      <c r="F408" s="272" t="s">
        <v>580</v>
      </c>
      <c r="G408" s="273" t="s">
        <v>424</v>
      </c>
      <c r="H408" s="274">
        <v>10</v>
      </c>
      <c r="I408" s="275"/>
      <c r="J408" s="276">
        <f>ROUND(I408*H408,2)</f>
        <v>0</v>
      </c>
      <c r="K408" s="272" t="s">
        <v>154</v>
      </c>
      <c r="L408" s="277"/>
      <c r="M408" s="278" t="s">
        <v>1</v>
      </c>
      <c r="N408" s="279" t="s">
        <v>44</v>
      </c>
      <c r="O408" s="91"/>
      <c r="P408" s="228">
        <f>O408*H408</f>
        <v>0</v>
      </c>
      <c r="Q408" s="228">
        <v>0.0023999999999999998</v>
      </c>
      <c r="R408" s="228">
        <f>Q408*H408</f>
        <v>0.023999999999999997</v>
      </c>
      <c r="S408" s="228">
        <v>0</v>
      </c>
      <c r="T408" s="229">
        <f>S408*H408</f>
        <v>0</v>
      </c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R408" s="230" t="s">
        <v>229</v>
      </c>
      <c r="AT408" s="230" t="s">
        <v>401</v>
      </c>
      <c r="AU408" s="230" t="s">
        <v>89</v>
      </c>
      <c r="AY408" s="17" t="s">
        <v>148</v>
      </c>
      <c r="BE408" s="231">
        <f>IF(N408="základní",J408,0)</f>
        <v>0</v>
      </c>
      <c r="BF408" s="231">
        <f>IF(N408="snížená",J408,0)</f>
        <v>0</v>
      </c>
      <c r="BG408" s="231">
        <f>IF(N408="zákl. přenesená",J408,0)</f>
        <v>0</v>
      </c>
      <c r="BH408" s="231">
        <f>IF(N408="sníž. přenesená",J408,0)</f>
        <v>0</v>
      </c>
      <c r="BI408" s="231">
        <f>IF(N408="nulová",J408,0)</f>
        <v>0</v>
      </c>
      <c r="BJ408" s="17" t="s">
        <v>87</v>
      </c>
      <c r="BK408" s="231">
        <f>ROUND(I408*H408,2)</f>
        <v>0</v>
      </c>
      <c r="BL408" s="17" t="s">
        <v>155</v>
      </c>
      <c r="BM408" s="230" t="s">
        <v>581</v>
      </c>
    </row>
    <row r="409" s="2" customFormat="1" ht="44.25" customHeight="1">
      <c r="A409" s="38"/>
      <c r="B409" s="39"/>
      <c r="C409" s="219" t="s">
        <v>582</v>
      </c>
      <c r="D409" s="219" t="s">
        <v>150</v>
      </c>
      <c r="E409" s="220" t="s">
        <v>583</v>
      </c>
      <c r="F409" s="221" t="s">
        <v>584</v>
      </c>
      <c r="G409" s="222" t="s">
        <v>424</v>
      </c>
      <c r="H409" s="223">
        <v>3</v>
      </c>
      <c r="I409" s="224"/>
      <c r="J409" s="225">
        <f>ROUND(I409*H409,2)</f>
        <v>0</v>
      </c>
      <c r="K409" s="221" t="s">
        <v>154</v>
      </c>
      <c r="L409" s="44"/>
      <c r="M409" s="226" t="s">
        <v>1</v>
      </c>
      <c r="N409" s="227" t="s">
        <v>44</v>
      </c>
      <c r="O409" s="91"/>
      <c r="P409" s="228">
        <f>O409*H409</f>
        <v>0</v>
      </c>
      <c r="Q409" s="228">
        <v>0.00011</v>
      </c>
      <c r="R409" s="228">
        <f>Q409*H409</f>
        <v>0.00033</v>
      </c>
      <c r="S409" s="228">
        <v>0</v>
      </c>
      <c r="T409" s="229">
        <f>S409*H409</f>
        <v>0</v>
      </c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R409" s="230" t="s">
        <v>155</v>
      </c>
      <c r="AT409" s="230" t="s">
        <v>150</v>
      </c>
      <c r="AU409" s="230" t="s">
        <v>89</v>
      </c>
      <c r="AY409" s="17" t="s">
        <v>148</v>
      </c>
      <c r="BE409" s="231">
        <f>IF(N409="základní",J409,0)</f>
        <v>0</v>
      </c>
      <c r="BF409" s="231">
        <f>IF(N409="snížená",J409,0)</f>
        <v>0</v>
      </c>
      <c r="BG409" s="231">
        <f>IF(N409="zákl. přenesená",J409,0)</f>
        <v>0</v>
      </c>
      <c r="BH409" s="231">
        <f>IF(N409="sníž. přenesená",J409,0)</f>
        <v>0</v>
      </c>
      <c r="BI409" s="231">
        <f>IF(N409="nulová",J409,0)</f>
        <v>0</v>
      </c>
      <c r="BJ409" s="17" t="s">
        <v>87</v>
      </c>
      <c r="BK409" s="231">
        <f>ROUND(I409*H409,2)</f>
        <v>0</v>
      </c>
      <c r="BL409" s="17" t="s">
        <v>155</v>
      </c>
      <c r="BM409" s="230" t="s">
        <v>585</v>
      </c>
    </row>
    <row r="410" s="2" customFormat="1">
      <c r="A410" s="38"/>
      <c r="B410" s="39"/>
      <c r="C410" s="40"/>
      <c r="D410" s="232" t="s">
        <v>157</v>
      </c>
      <c r="E410" s="40"/>
      <c r="F410" s="233" t="s">
        <v>586</v>
      </c>
      <c r="G410" s="40"/>
      <c r="H410" s="40"/>
      <c r="I410" s="234"/>
      <c r="J410" s="40"/>
      <c r="K410" s="40"/>
      <c r="L410" s="44"/>
      <c r="M410" s="235"/>
      <c r="N410" s="236"/>
      <c r="O410" s="91"/>
      <c r="P410" s="91"/>
      <c r="Q410" s="91"/>
      <c r="R410" s="91"/>
      <c r="S410" s="91"/>
      <c r="T410" s="92"/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T410" s="17" t="s">
        <v>157</v>
      </c>
      <c r="AU410" s="17" t="s">
        <v>89</v>
      </c>
    </row>
    <row r="411" s="2" customFormat="1" ht="21.75" customHeight="1">
      <c r="A411" s="38"/>
      <c r="B411" s="39"/>
      <c r="C411" s="270" t="s">
        <v>587</v>
      </c>
      <c r="D411" s="270" t="s">
        <v>401</v>
      </c>
      <c r="E411" s="271" t="s">
        <v>588</v>
      </c>
      <c r="F411" s="272" t="s">
        <v>589</v>
      </c>
      <c r="G411" s="273" t="s">
        <v>424</v>
      </c>
      <c r="H411" s="274">
        <v>2</v>
      </c>
      <c r="I411" s="275"/>
      <c r="J411" s="276">
        <f>ROUND(I411*H411,2)</f>
        <v>0</v>
      </c>
      <c r="K411" s="272" t="s">
        <v>154</v>
      </c>
      <c r="L411" s="277"/>
      <c r="M411" s="278" t="s">
        <v>1</v>
      </c>
      <c r="N411" s="279" t="s">
        <v>44</v>
      </c>
      <c r="O411" s="91"/>
      <c r="P411" s="228">
        <f>O411*H411</f>
        <v>0</v>
      </c>
      <c r="Q411" s="228">
        <v>0.017600000000000001</v>
      </c>
      <c r="R411" s="228">
        <f>Q411*H411</f>
        <v>0.035200000000000002</v>
      </c>
      <c r="S411" s="228">
        <v>0</v>
      </c>
      <c r="T411" s="229">
        <f>S411*H411</f>
        <v>0</v>
      </c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R411" s="230" t="s">
        <v>229</v>
      </c>
      <c r="AT411" s="230" t="s">
        <v>401</v>
      </c>
      <c r="AU411" s="230" t="s">
        <v>89</v>
      </c>
      <c r="AY411" s="17" t="s">
        <v>148</v>
      </c>
      <c r="BE411" s="231">
        <f>IF(N411="základní",J411,0)</f>
        <v>0</v>
      </c>
      <c r="BF411" s="231">
        <f>IF(N411="snížená",J411,0)</f>
        <v>0</v>
      </c>
      <c r="BG411" s="231">
        <f>IF(N411="zákl. přenesená",J411,0)</f>
        <v>0</v>
      </c>
      <c r="BH411" s="231">
        <f>IF(N411="sníž. přenesená",J411,0)</f>
        <v>0</v>
      </c>
      <c r="BI411" s="231">
        <f>IF(N411="nulová",J411,0)</f>
        <v>0</v>
      </c>
      <c r="BJ411" s="17" t="s">
        <v>87</v>
      </c>
      <c r="BK411" s="231">
        <f>ROUND(I411*H411,2)</f>
        <v>0</v>
      </c>
      <c r="BL411" s="17" t="s">
        <v>155</v>
      </c>
      <c r="BM411" s="230" t="s">
        <v>590</v>
      </c>
    </row>
    <row r="412" s="2" customFormat="1" ht="24.15" customHeight="1">
      <c r="A412" s="38"/>
      <c r="B412" s="39"/>
      <c r="C412" s="270" t="s">
        <v>591</v>
      </c>
      <c r="D412" s="270" t="s">
        <v>401</v>
      </c>
      <c r="E412" s="271" t="s">
        <v>592</v>
      </c>
      <c r="F412" s="272" t="s">
        <v>593</v>
      </c>
      <c r="G412" s="273" t="s">
        <v>424</v>
      </c>
      <c r="H412" s="274">
        <v>1</v>
      </c>
      <c r="I412" s="275"/>
      <c r="J412" s="276">
        <f>ROUND(I412*H412,2)</f>
        <v>0</v>
      </c>
      <c r="K412" s="272" t="s">
        <v>154</v>
      </c>
      <c r="L412" s="277"/>
      <c r="M412" s="278" t="s">
        <v>1</v>
      </c>
      <c r="N412" s="279" t="s">
        <v>44</v>
      </c>
      <c r="O412" s="91"/>
      <c r="P412" s="228">
        <f>O412*H412</f>
        <v>0</v>
      </c>
      <c r="Q412" s="228">
        <v>0.013599999999999999</v>
      </c>
      <c r="R412" s="228">
        <f>Q412*H412</f>
        <v>0.013599999999999999</v>
      </c>
      <c r="S412" s="228">
        <v>0</v>
      </c>
      <c r="T412" s="229">
        <f>S412*H412</f>
        <v>0</v>
      </c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R412" s="230" t="s">
        <v>229</v>
      </c>
      <c r="AT412" s="230" t="s">
        <v>401</v>
      </c>
      <c r="AU412" s="230" t="s">
        <v>89</v>
      </c>
      <c r="AY412" s="17" t="s">
        <v>148</v>
      </c>
      <c r="BE412" s="231">
        <f>IF(N412="základní",J412,0)</f>
        <v>0</v>
      </c>
      <c r="BF412" s="231">
        <f>IF(N412="snížená",J412,0)</f>
        <v>0</v>
      </c>
      <c r="BG412" s="231">
        <f>IF(N412="zákl. přenesená",J412,0)</f>
        <v>0</v>
      </c>
      <c r="BH412" s="231">
        <f>IF(N412="sníž. přenesená",J412,0)</f>
        <v>0</v>
      </c>
      <c r="BI412" s="231">
        <f>IF(N412="nulová",J412,0)</f>
        <v>0</v>
      </c>
      <c r="BJ412" s="17" t="s">
        <v>87</v>
      </c>
      <c r="BK412" s="231">
        <f>ROUND(I412*H412,2)</f>
        <v>0</v>
      </c>
      <c r="BL412" s="17" t="s">
        <v>155</v>
      </c>
      <c r="BM412" s="230" t="s">
        <v>594</v>
      </c>
    </row>
    <row r="413" s="2" customFormat="1" ht="44.25" customHeight="1">
      <c r="A413" s="38"/>
      <c r="B413" s="39"/>
      <c r="C413" s="219" t="s">
        <v>595</v>
      </c>
      <c r="D413" s="219" t="s">
        <v>150</v>
      </c>
      <c r="E413" s="220" t="s">
        <v>596</v>
      </c>
      <c r="F413" s="221" t="s">
        <v>597</v>
      </c>
      <c r="G413" s="222" t="s">
        <v>424</v>
      </c>
      <c r="H413" s="223">
        <v>4</v>
      </c>
      <c r="I413" s="224"/>
      <c r="J413" s="225">
        <f>ROUND(I413*H413,2)</f>
        <v>0</v>
      </c>
      <c r="K413" s="221" t="s">
        <v>154</v>
      </c>
      <c r="L413" s="44"/>
      <c r="M413" s="226" t="s">
        <v>1</v>
      </c>
      <c r="N413" s="227" t="s">
        <v>44</v>
      </c>
      <c r="O413" s="91"/>
      <c r="P413" s="228">
        <f>O413*H413</f>
        <v>0</v>
      </c>
      <c r="Q413" s="228">
        <v>0.00011</v>
      </c>
      <c r="R413" s="228">
        <f>Q413*H413</f>
        <v>0.00044000000000000002</v>
      </c>
      <c r="S413" s="228">
        <v>0</v>
      </c>
      <c r="T413" s="229">
        <f>S413*H413</f>
        <v>0</v>
      </c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R413" s="230" t="s">
        <v>155</v>
      </c>
      <c r="AT413" s="230" t="s">
        <v>150</v>
      </c>
      <c r="AU413" s="230" t="s">
        <v>89</v>
      </c>
      <c r="AY413" s="17" t="s">
        <v>148</v>
      </c>
      <c r="BE413" s="231">
        <f>IF(N413="základní",J413,0)</f>
        <v>0</v>
      </c>
      <c r="BF413" s="231">
        <f>IF(N413="snížená",J413,0)</f>
        <v>0</v>
      </c>
      <c r="BG413" s="231">
        <f>IF(N413="zákl. přenesená",J413,0)</f>
        <v>0</v>
      </c>
      <c r="BH413" s="231">
        <f>IF(N413="sníž. přenesená",J413,0)</f>
        <v>0</v>
      </c>
      <c r="BI413" s="231">
        <f>IF(N413="nulová",J413,0)</f>
        <v>0</v>
      </c>
      <c r="BJ413" s="17" t="s">
        <v>87</v>
      </c>
      <c r="BK413" s="231">
        <f>ROUND(I413*H413,2)</f>
        <v>0</v>
      </c>
      <c r="BL413" s="17" t="s">
        <v>155</v>
      </c>
      <c r="BM413" s="230" t="s">
        <v>598</v>
      </c>
    </row>
    <row r="414" s="2" customFormat="1">
      <c r="A414" s="38"/>
      <c r="B414" s="39"/>
      <c r="C414" s="40"/>
      <c r="D414" s="232" t="s">
        <v>157</v>
      </c>
      <c r="E414" s="40"/>
      <c r="F414" s="233" t="s">
        <v>599</v>
      </c>
      <c r="G414" s="40"/>
      <c r="H414" s="40"/>
      <c r="I414" s="234"/>
      <c r="J414" s="40"/>
      <c r="K414" s="40"/>
      <c r="L414" s="44"/>
      <c r="M414" s="235"/>
      <c r="N414" s="236"/>
      <c r="O414" s="91"/>
      <c r="P414" s="91"/>
      <c r="Q414" s="91"/>
      <c r="R414" s="91"/>
      <c r="S414" s="91"/>
      <c r="T414" s="92"/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T414" s="17" t="s">
        <v>157</v>
      </c>
      <c r="AU414" s="17" t="s">
        <v>89</v>
      </c>
    </row>
    <row r="415" s="2" customFormat="1" ht="21.75" customHeight="1">
      <c r="A415" s="38"/>
      <c r="B415" s="39"/>
      <c r="C415" s="270" t="s">
        <v>600</v>
      </c>
      <c r="D415" s="270" t="s">
        <v>401</v>
      </c>
      <c r="E415" s="271" t="s">
        <v>601</v>
      </c>
      <c r="F415" s="272" t="s">
        <v>602</v>
      </c>
      <c r="G415" s="273" t="s">
        <v>424</v>
      </c>
      <c r="H415" s="274">
        <v>4</v>
      </c>
      <c r="I415" s="275"/>
      <c r="J415" s="276">
        <f>ROUND(I415*H415,2)</f>
        <v>0</v>
      </c>
      <c r="K415" s="272" t="s">
        <v>154</v>
      </c>
      <c r="L415" s="277"/>
      <c r="M415" s="278" t="s">
        <v>1</v>
      </c>
      <c r="N415" s="279" t="s">
        <v>44</v>
      </c>
      <c r="O415" s="91"/>
      <c r="P415" s="228">
        <f>O415*H415</f>
        <v>0</v>
      </c>
      <c r="Q415" s="228">
        <v>0.0032000000000000002</v>
      </c>
      <c r="R415" s="228">
        <f>Q415*H415</f>
        <v>0.012800000000000001</v>
      </c>
      <c r="S415" s="228">
        <v>0</v>
      </c>
      <c r="T415" s="229">
        <f>S415*H415</f>
        <v>0</v>
      </c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R415" s="230" t="s">
        <v>229</v>
      </c>
      <c r="AT415" s="230" t="s">
        <v>401</v>
      </c>
      <c r="AU415" s="230" t="s">
        <v>89</v>
      </c>
      <c r="AY415" s="17" t="s">
        <v>148</v>
      </c>
      <c r="BE415" s="231">
        <f>IF(N415="základní",J415,0)</f>
        <v>0</v>
      </c>
      <c r="BF415" s="231">
        <f>IF(N415="snížená",J415,0)</f>
        <v>0</v>
      </c>
      <c r="BG415" s="231">
        <f>IF(N415="zákl. přenesená",J415,0)</f>
        <v>0</v>
      </c>
      <c r="BH415" s="231">
        <f>IF(N415="sníž. přenesená",J415,0)</f>
        <v>0</v>
      </c>
      <c r="BI415" s="231">
        <f>IF(N415="nulová",J415,0)</f>
        <v>0</v>
      </c>
      <c r="BJ415" s="17" t="s">
        <v>87</v>
      </c>
      <c r="BK415" s="231">
        <f>ROUND(I415*H415,2)</f>
        <v>0</v>
      </c>
      <c r="BL415" s="17" t="s">
        <v>155</v>
      </c>
      <c r="BM415" s="230" t="s">
        <v>603</v>
      </c>
    </row>
    <row r="416" s="2" customFormat="1" ht="24.15" customHeight="1">
      <c r="A416" s="38"/>
      <c r="B416" s="39"/>
      <c r="C416" s="219" t="s">
        <v>604</v>
      </c>
      <c r="D416" s="219" t="s">
        <v>150</v>
      </c>
      <c r="E416" s="220" t="s">
        <v>605</v>
      </c>
      <c r="F416" s="221" t="s">
        <v>606</v>
      </c>
      <c r="G416" s="222" t="s">
        <v>607</v>
      </c>
      <c r="H416" s="223">
        <v>6</v>
      </c>
      <c r="I416" s="224"/>
      <c r="J416" s="225">
        <f>ROUND(I416*H416,2)</f>
        <v>0</v>
      </c>
      <c r="K416" s="221" t="s">
        <v>154</v>
      </c>
      <c r="L416" s="44"/>
      <c r="M416" s="226" t="s">
        <v>1</v>
      </c>
      <c r="N416" s="227" t="s">
        <v>44</v>
      </c>
      <c r="O416" s="91"/>
      <c r="P416" s="228">
        <f>O416*H416</f>
        <v>0</v>
      </c>
      <c r="Q416" s="228">
        <v>0.00018000000000000001</v>
      </c>
      <c r="R416" s="228">
        <f>Q416*H416</f>
        <v>0.00108</v>
      </c>
      <c r="S416" s="228">
        <v>0</v>
      </c>
      <c r="T416" s="229">
        <f>S416*H416</f>
        <v>0</v>
      </c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R416" s="230" t="s">
        <v>155</v>
      </c>
      <c r="AT416" s="230" t="s">
        <v>150</v>
      </c>
      <c r="AU416" s="230" t="s">
        <v>89</v>
      </c>
      <c r="AY416" s="17" t="s">
        <v>148</v>
      </c>
      <c r="BE416" s="231">
        <f>IF(N416="základní",J416,0)</f>
        <v>0</v>
      </c>
      <c r="BF416" s="231">
        <f>IF(N416="snížená",J416,0)</f>
        <v>0</v>
      </c>
      <c r="BG416" s="231">
        <f>IF(N416="zákl. přenesená",J416,0)</f>
        <v>0</v>
      </c>
      <c r="BH416" s="231">
        <f>IF(N416="sníž. přenesená",J416,0)</f>
        <v>0</v>
      </c>
      <c r="BI416" s="231">
        <f>IF(N416="nulová",J416,0)</f>
        <v>0</v>
      </c>
      <c r="BJ416" s="17" t="s">
        <v>87</v>
      </c>
      <c r="BK416" s="231">
        <f>ROUND(I416*H416,2)</f>
        <v>0</v>
      </c>
      <c r="BL416" s="17" t="s">
        <v>155</v>
      </c>
      <c r="BM416" s="230" t="s">
        <v>608</v>
      </c>
    </row>
    <row r="417" s="2" customFormat="1">
      <c r="A417" s="38"/>
      <c r="B417" s="39"/>
      <c r="C417" s="40"/>
      <c r="D417" s="232" t="s">
        <v>157</v>
      </c>
      <c r="E417" s="40"/>
      <c r="F417" s="233" t="s">
        <v>609</v>
      </c>
      <c r="G417" s="40"/>
      <c r="H417" s="40"/>
      <c r="I417" s="234"/>
      <c r="J417" s="40"/>
      <c r="K417" s="40"/>
      <c r="L417" s="44"/>
      <c r="M417" s="235"/>
      <c r="N417" s="236"/>
      <c r="O417" s="91"/>
      <c r="P417" s="91"/>
      <c r="Q417" s="91"/>
      <c r="R417" s="91"/>
      <c r="S417" s="91"/>
      <c r="T417" s="92"/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T417" s="17" t="s">
        <v>157</v>
      </c>
      <c r="AU417" s="17" t="s">
        <v>89</v>
      </c>
    </row>
    <row r="418" s="2" customFormat="1" ht="24.15" customHeight="1">
      <c r="A418" s="38"/>
      <c r="B418" s="39"/>
      <c r="C418" s="219" t="s">
        <v>610</v>
      </c>
      <c r="D418" s="219" t="s">
        <v>150</v>
      </c>
      <c r="E418" s="220" t="s">
        <v>611</v>
      </c>
      <c r="F418" s="221" t="s">
        <v>612</v>
      </c>
      <c r="G418" s="222" t="s">
        <v>607</v>
      </c>
      <c r="H418" s="223">
        <v>16</v>
      </c>
      <c r="I418" s="224"/>
      <c r="J418" s="225">
        <f>ROUND(I418*H418,2)</f>
        <v>0</v>
      </c>
      <c r="K418" s="221" t="s">
        <v>154</v>
      </c>
      <c r="L418" s="44"/>
      <c r="M418" s="226" t="s">
        <v>1</v>
      </c>
      <c r="N418" s="227" t="s">
        <v>44</v>
      </c>
      <c r="O418" s="91"/>
      <c r="P418" s="228">
        <f>O418*H418</f>
        <v>0</v>
      </c>
      <c r="Q418" s="228">
        <v>0.00031</v>
      </c>
      <c r="R418" s="228">
        <f>Q418*H418</f>
        <v>0.00496</v>
      </c>
      <c r="S418" s="228">
        <v>0</v>
      </c>
      <c r="T418" s="229">
        <f>S418*H418</f>
        <v>0</v>
      </c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R418" s="230" t="s">
        <v>155</v>
      </c>
      <c r="AT418" s="230" t="s">
        <v>150</v>
      </c>
      <c r="AU418" s="230" t="s">
        <v>89</v>
      </c>
      <c r="AY418" s="17" t="s">
        <v>148</v>
      </c>
      <c r="BE418" s="231">
        <f>IF(N418="základní",J418,0)</f>
        <v>0</v>
      </c>
      <c r="BF418" s="231">
        <f>IF(N418="snížená",J418,0)</f>
        <v>0</v>
      </c>
      <c r="BG418" s="231">
        <f>IF(N418="zákl. přenesená",J418,0)</f>
        <v>0</v>
      </c>
      <c r="BH418" s="231">
        <f>IF(N418="sníž. přenesená",J418,0)</f>
        <v>0</v>
      </c>
      <c r="BI418" s="231">
        <f>IF(N418="nulová",J418,0)</f>
        <v>0</v>
      </c>
      <c r="BJ418" s="17" t="s">
        <v>87</v>
      </c>
      <c r="BK418" s="231">
        <f>ROUND(I418*H418,2)</f>
        <v>0</v>
      </c>
      <c r="BL418" s="17" t="s">
        <v>155</v>
      </c>
      <c r="BM418" s="230" t="s">
        <v>613</v>
      </c>
    </row>
    <row r="419" s="2" customFormat="1">
      <c r="A419" s="38"/>
      <c r="B419" s="39"/>
      <c r="C419" s="40"/>
      <c r="D419" s="232" t="s">
        <v>157</v>
      </c>
      <c r="E419" s="40"/>
      <c r="F419" s="233" t="s">
        <v>614</v>
      </c>
      <c r="G419" s="40"/>
      <c r="H419" s="40"/>
      <c r="I419" s="234"/>
      <c r="J419" s="40"/>
      <c r="K419" s="40"/>
      <c r="L419" s="44"/>
      <c r="M419" s="235"/>
      <c r="N419" s="236"/>
      <c r="O419" s="91"/>
      <c r="P419" s="91"/>
      <c r="Q419" s="91"/>
      <c r="R419" s="91"/>
      <c r="S419" s="91"/>
      <c r="T419" s="92"/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T419" s="17" t="s">
        <v>157</v>
      </c>
      <c r="AU419" s="17" t="s">
        <v>89</v>
      </c>
    </row>
    <row r="420" s="2" customFormat="1" ht="24.15" customHeight="1">
      <c r="A420" s="38"/>
      <c r="B420" s="39"/>
      <c r="C420" s="219" t="s">
        <v>615</v>
      </c>
      <c r="D420" s="219" t="s">
        <v>150</v>
      </c>
      <c r="E420" s="220" t="s">
        <v>616</v>
      </c>
      <c r="F420" s="221" t="s">
        <v>617</v>
      </c>
      <c r="G420" s="222" t="s">
        <v>607</v>
      </c>
      <c r="H420" s="223">
        <v>5</v>
      </c>
      <c r="I420" s="224"/>
      <c r="J420" s="225">
        <f>ROUND(I420*H420,2)</f>
        <v>0</v>
      </c>
      <c r="K420" s="221" t="s">
        <v>154</v>
      </c>
      <c r="L420" s="44"/>
      <c r="M420" s="226" t="s">
        <v>1</v>
      </c>
      <c r="N420" s="227" t="s">
        <v>44</v>
      </c>
      <c r="O420" s="91"/>
      <c r="P420" s="228">
        <f>O420*H420</f>
        <v>0</v>
      </c>
      <c r="Q420" s="228">
        <v>0.00025000000000000001</v>
      </c>
      <c r="R420" s="228">
        <f>Q420*H420</f>
        <v>0.00125</v>
      </c>
      <c r="S420" s="228">
        <v>0</v>
      </c>
      <c r="T420" s="229">
        <f>S420*H420</f>
        <v>0</v>
      </c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R420" s="230" t="s">
        <v>155</v>
      </c>
      <c r="AT420" s="230" t="s">
        <v>150</v>
      </c>
      <c r="AU420" s="230" t="s">
        <v>89</v>
      </c>
      <c r="AY420" s="17" t="s">
        <v>148</v>
      </c>
      <c r="BE420" s="231">
        <f>IF(N420="základní",J420,0)</f>
        <v>0</v>
      </c>
      <c r="BF420" s="231">
        <f>IF(N420="snížená",J420,0)</f>
        <v>0</v>
      </c>
      <c r="BG420" s="231">
        <f>IF(N420="zákl. přenesená",J420,0)</f>
        <v>0</v>
      </c>
      <c r="BH420" s="231">
        <f>IF(N420="sníž. přenesená",J420,0)</f>
        <v>0</v>
      </c>
      <c r="BI420" s="231">
        <f>IF(N420="nulová",J420,0)</f>
        <v>0</v>
      </c>
      <c r="BJ420" s="17" t="s">
        <v>87</v>
      </c>
      <c r="BK420" s="231">
        <f>ROUND(I420*H420,2)</f>
        <v>0</v>
      </c>
      <c r="BL420" s="17" t="s">
        <v>155</v>
      </c>
      <c r="BM420" s="230" t="s">
        <v>618</v>
      </c>
    </row>
    <row r="421" s="2" customFormat="1">
      <c r="A421" s="38"/>
      <c r="B421" s="39"/>
      <c r="C421" s="40"/>
      <c r="D421" s="232" t="s">
        <v>157</v>
      </c>
      <c r="E421" s="40"/>
      <c r="F421" s="233" t="s">
        <v>619</v>
      </c>
      <c r="G421" s="40"/>
      <c r="H421" s="40"/>
      <c r="I421" s="234"/>
      <c r="J421" s="40"/>
      <c r="K421" s="40"/>
      <c r="L421" s="44"/>
      <c r="M421" s="235"/>
      <c r="N421" s="236"/>
      <c r="O421" s="91"/>
      <c r="P421" s="91"/>
      <c r="Q421" s="91"/>
      <c r="R421" s="91"/>
      <c r="S421" s="91"/>
      <c r="T421" s="92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T421" s="17" t="s">
        <v>157</v>
      </c>
      <c r="AU421" s="17" t="s">
        <v>89</v>
      </c>
    </row>
    <row r="422" s="2" customFormat="1" ht="24.15" customHeight="1">
      <c r="A422" s="38"/>
      <c r="B422" s="39"/>
      <c r="C422" s="219" t="s">
        <v>620</v>
      </c>
      <c r="D422" s="219" t="s">
        <v>150</v>
      </c>
      <c r="E422" s="220" t="s">
        <v>621</v>
      </c>
      <c r="F422" s="221" t="s">
        <v>622</v>
      </c>
      <c r="G422" s="222" t="s">
        <v>607</v>
      </c>
      <c r="H422" s="223">
        <v>2</v>
      </c>
      <c r="I422" s="224"/>
      <c r="J422" s="225">
        <f>ROUND(I422*H422,2)</f>
        <v>0</v>
      </c>
      <c r="K422" s="221" t="s">
        <v>154</v>
      </c>
      <c r="L422" s="44"/>
      <c r="M422" s="226" t="s">
        <v>1</v>
      </c>
      <c r="N422" s="227" t="s">
        <v>44</v>
      </c>
      <c r="O422" s="91"/>
      <c r="P422" s="228">
        <f>O422*H422</f>
        <v>0</v>
      </c>
      <c r="Q422" s="228">
        <v>0.00050000000000000001</v>
      </c>
      <c r="R422" s="228">
        <f>Q422*H422</f>
        <v>0.001</v>
      </c>
      <c r="S422" s="228">
        <v>0</v>
      </c>
      <c r="T422" s="229">
        <f>S422*H422</f>
        <v>0</v>
      </c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R422" s="230" t="s">
        <v>155</v>
      </c>
      <c r="AT422" s="230" t="s">
        <v>150</v>
      </c>
      <c r="AU422" s="230" t="s">
        <v>89</v>
      </c>
      <c r="AY422" s="17" t="s">
        <v>148</v>
      </c>
      <c r="BE422" s="231">
        <f>IF(N422="základní",J422,0)</f>
        <v>0</v>
      </c>
      <c r="BF422" s="231">
        <f>IF(N422="snížená",J422,0)</f>
        <v>0</v>
      </c>
      <c r="BG422" s="231">
        <f>IF(N422="zákl. přenesená",J422,0)</f>
        <v>0</v>
      </c>
      <c r="BH422" s="231">
        <f>IF(N422="sníž. přenesená",J422,0)</f>
        <v>0</v>
      </c>
      <c r="BI422" s="231">
        <f>IF(N422="nulová",J422,0)</f>
        <v>0</v>
      </c>
      <c r="BJ422" s="17" t="s">
        <v>87</v>
      </c>
      <c r="BK422" s="231">
        <f>ROUND(I422*H422,2)</f>
        <v>0</v>
      </c>
      <c r="BL422" s="17" t="s">
        <v>155</v>
      </c>
      <c r="BM422" s="230" t="s">
        <v>623</v>
      </c>
    </row>
    <row r="423" s="2" customFormat="1">
      <c r="A423" s="38"/>
      <c r="B423" s="39"/>
      <c r="C423" s="40"/>
      <c r="D423" s="232" t="s">
        <v>157</v>
      </c>
      <c r="E423" s="40"/>
      <c r="F423" s="233" t="s">
        <v>624</v>
      </c>
      <c r="G423" s="40"/>
      <c r="H423" s="40"/>
      <c r="I423" s="234"/>
      <c r="J423" s="40"/>
      <c r="K423" s="40"/>
      <c r="L423" s="44"/>
      <c r="M423" s="235"/>
      <c r="N423" s="236"/>
      <c r="O423" s="91"/>
      <c r="P423" s="91"/>
      <c r="Q423" s="91"/>
      <c r="R423" s="91"/>
      <c r="S423" s="91"/>
      <c r="T423" s="92"/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T423" s="17" t="s">
        <v>157</v>
      </c>
      <c r="AU423" s="17" t="s">
        <v>89</v>
      </c>
    </row>
    <row r="424" s="2" customFormat="1" ht="24.15" customHeight="1">
      <c r="A424" s="38"/>
      <c r="B424" s="39"/>
      <c r="C424" s="219" t="s">
        <v>625</v>
      </c>
      <c r="D424" s="219" t="s">
        <v>150</v>
      </c>
      <c r="E424" s="220" t="s">
        <v>626</v>
      </c>
      <c r="F424" s="221" t="s">
        <v>627</v>
      </c>
      <c r="G424" s="222" t="s">
        <v>424</v>
      </c>
      <c r="H424" s="223">
        <v>21</v>
      </c>
      <c r="I424" s="224"/>
      <c r="J424" s="225">
        <f>ROUND(I424*H424,2)</f>
        <v>0</v>
      </c>
      <c r="K424" s="221" t="s">
        <v>154</v>
      </c>
      <c r="L424" s="44"/>
      <c r="M424" s="226" t="s">
        <v>1</v>
      </c>
      <c r="N424" s="227" t="s">
        <v>44</v>
      </c>
      <c r="O424" s="91"/>
      <c r="P424" s="228">
        <f>O424*H424</f>
        <v>0</v>
      </c>
      <c r="Q424" s="228">
        <v>0.41488999999999998</v>
      </c>
      <c r="R424" s="228">
        <f>Q424*H424</f>
        <v>8.7126900000000003</v>
      </c>
      <c r="S424" s="228">
        <v>0</v>
      </c>
      <c r="T424" s="229">
        <f>S424*H424</f>
        <v>0</v>
      </c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R424" s="230" t="s">
        <v>155</v>
      </c>
      <c r="AT424" s="230" t="s">
        <v>150</v>
      </c>
      <c r="AU424" s="230" t="s">
        <v>89</v>
      </c>
      <c r="AY424" s="17" t="s">
        <v>148</v>
      </c>
      <c r="BE424" s="231">
        <f>IF(N424="základní",J424,0)</f>
        <v>0</v>
      </c>
      <c r="BF424" s="231">
        <f>IF(N424="snížená",J424,0)</f>
        <v>0</v>
      </c>
      <c r="BG424" s="231">
        <f>IF(N424="zákl. přenesená",J424,0)</f>
        <v>0</v>
      </c>
      <c r="BH424" s="231">
        <f>IF(N424="sníž. přenesená",J424,0)</f>
        <v>0</v>
      </c>
      <c r="BI424" s="231">
        <f>IF(N424="nulová",J424,0)</f>
        <v>0</v>
      </c>
      <c r="BJ424" s="17" t="s">
        <v>87</v>
      </c>
      <c r="BK424" s="231">
        <f>ROUND(I424*H424,2)</f>
        <v>0</v>
      </c>
      <c r="BL424" s="17" t="s">
        <v>155</v>
      </c>
      <c r="BM424" s="230" t="s">
        <v>628</v>
      </c>
    </row>
    <row r="425" s="2" customFormat="1">
      <c r="A425" s="38"/>
      <c r="B425" s="39"/>
      <c r="C425" s="40"/>
      <c r="D425" s="232" t="s">
        <v>157</v>
      </c>
      <c r="E425" s="40"/>
      <c r="F425" s="233" t="s">
        <v>629</v>
      </c>
      <c r="G425" s="40"/>
      <c r="H425" s="40"/>
      <c r="I425" s="234"/>
      <c r="J425" s="40"/>
      <c r="K425" s="40"/>
      <c r="L425" s="44"/>
      <c r="M425" s="235"/>
      <c r="N425" s="236"/>
      <c r="O425" s="91"/>
      <c r="P425" s="91"/>
      <c r="Q425" s="91"/>
      <c r="R425" s="91"/>
      <c r="S425" s="91"/>
      <c r="T425" s="92"/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T425" s="17" t="s">
        <v>157</v>
      </c>
      <c r="AU425" s="17" t="s">
        <v>89</v>
      </c>
    </row>
    <row r="426" s="13" customFormat="1">
      <c r="A426" s="13"/>
      <c r="B426" s="237"/>
      <c r="C426" s="238"/>
      <c r="D426" s="239" t="s">
        <v>159</v>
      </c>
      <c r="E426" s="240" t="s">
        <v>1</v>
      </c>
      <c r="F426" s="241" t="s">
        <v>630</v>
      </c>
      <c r="G426" s="238"/>
      <c r="H426" s="242">
        <v>21</v>
      </c>
      <c r="I426" s="243"/>
      <c r="J426" s="238"/>
      <c r="K426" s="238"/>
      <c r="L426" s="244"/>
      <c r="M426" s="245"/>
      <c r="N426" s="246"/>
      <c r="O426" s="246"/>
      <c r="P426" s="246"/>
      <c r="Q426" s="246"/>
      <c r="R426" s="246"/>
      <c r="S426" s="246"/>
      <c r="T426" s="247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48" t="s">
        <v>159</v>
      </c>
      <c r="AU426" s="248" t="s">
        <v>89</v>
      </c>
      <c r="AV426" s="13" t="s">
        <v>89</v>
      </c>
      <c r="AW426" s="13" t="s">
        <v>35</v>
      </c>
      <c r="AX426" s="13" t="s">
        <v>87</v>
      </c>
      <c r="AY426" s="248" t="s">
        <v>148</v>
      </c>
    </row>
    <row r="427" s="2" customFormat="1" ht="21.75" customHeight="1">
      <c r="A427" s="38"/>
      <c r="B427" s="39"/>
      <c r="C427" s="270" t="s">
        <v>631</v>
      </c>
      <c r="D427" s="270" t="s">
        <v>401</v>
      </c>
      <c r="E427" s="271" t="s">
        <v>632</v>
      </c>
      <c r="F427" s="272" t="s">
        <v>633</v>
      </c>
      <c r="G427" s="273" t="s">
        <v>424</v>
      </c>
      <c r="H427" s="274">
        <v>21</v>
      </c>
      <c r="I427" s="275"/>
      <c r="J427" s="276">
        <f>ROUND(I427*H427,2)</f>
        <v>0</v>
      </c>
      <c r="K427" s="272" t="s">
        <v>154</v>
      </c>
      <c r="L427" s="277"/>
      <c r="M427" s="278" t="s">
        <v>1</v>
      </c>
      <c r="N427" s="279" t="s">
        <v>44</v>
      </c>
      <c r="O427" s="91"/>
      <c r="P427" s="228">
        <f>O427*H427</f>
        <v>0</v>
      </c>
      <c r="Q427" s="228">
        <v>1.8700000000000001</v>
      </c>
      <c r="R427" s="228">
        <f>Q427*H427</f>
        <v>39.270000000000003</v>
      </c>
      <c r="S427" s="228">
        <v>0</v>
      </c>
      <c r="T427" s="229">
        <f>S427*H427</f>
        <v>0</v>
      </c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R427" s="230" t="s">
        <v>229</v>
      </c>
      <c r="AT427" s="230" t="s">
        <v>401</v>
      </c>
      <c r="AU427" s="230" t="s">
        <v>89</v>
      </c>
      <c r="AY427" s="17" t="s">
        <v>148</v>
      </c>
      <c r="BE427" s="231">
        <f>IF(N427="základní",J427,0)</f>
        <v>0</v>
      </c>
      <c r="BF427" s="231">
        <f>IF(N427="snížená",J427,0)</f>
        <v>0</v>
      </c>
      <c r="BG427" s="231">
        <f>IF(N427="zákl. přenesená",J427,0)</f>
        <v>0</v>
      </c>
      <c r="BH427" s="231">
        <f>IF(N427="sníž. přenesená",J427,0)</f>
        <v>0</v>
      </c>
      <c r="BI427" s="231">
        <f>IF(N427="nulová",J427,0)</f>
        <v>0</v>
      </c>
      <c r="BJ427" s="17" t="s">
        <v>87</v>
      </c>
      <c r="BK427" s="231">
        <f>ROUND(I427*H427,2)</f>
        <v>0</v>
      </c>
      <c r="BL427" s="17" t="s">
        <v>155</v>
      </c>
      <c r="BM427" s="230" t="s">
        <v>634</v>
      </c>
    </row>
    <row r="428" s="2" customFormat="1" ht="24.15" customHeight="1">
      <c r="A428" s="38"/>
      <c r="B428" s="39"/>
      <c r="C428" s="219" t="s">
        <v>635</v>
      </c>
      <c r="D428" s="219" t="s">
        <v>150</v>
      </c>
      <c r="E428" s="220" t="s">
        <v>636</v>
      </c>
      <c r="F428" s="221" t="s">
        <v>637</v>
      </c>
      <c r="G428" s="222" t="s">
        <v>424</v>
      </c>
      <c r="H428" s="223">
        <v>2</v>
      </c>
      <c r="I428" s="224"/>
      <c r="J428" s="225">
        <f>ROUND(I428*H428,2)</f>
        <v>0</v>
      </c>
      <c r="K428" s="221" t="s">
        <v>154</v>
      </c>
      <c r="L428" s="44"/>
      <c r="M428" s="226" t="s">
        <v>1</v>
      </c>
      <c r="N428" s="227" t="s">
        <v>44</v>
      </c>
      <c r="O428" s="91"/>
      <c r="P428" s="228">
        <f>O428*H428</f>
        <v>0</v>
      </c>
      <c r="Q428" s="228">
        <v>0.41488999999999998</v>
      </c>
      <c r="R428" s="228">
        <f>Q428*H428</f>
        <v>0.82977999999999996</v>
      </c>
      <c r="S428" s="228">
        <v>0</v>
      </c>
      <c r="T428" s="229">
        <f>S428*H428</f>
        <v>0</v>
      </c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R428" s="230" t="s">
        <v>155</v>
      </c>
      <c r="AT428" s="230" t="s">
        <v>150</v>
      </c>
      <c r="AU428" s="230" t="s">
        <v>89</v>
      </c>
      <c r="AY428" s="17" t="s">
        <v>148</v>
      </c>
      <c r="BE428" s="231">
        <f>IF(N428="základní",J428,0)</f>
        <v>0</v>
      </c>
      <c r="BF428" s="231">
        <f>IF(N428="snížená",J428,0)</f>
        <v>0</v>
      </c>
      <c r="BG428" s="231">
        <f>IF(N428="zákl. přenesená",J428,0)</f>
        <v>0</v>
      </c>
      <c r="BH428" s="231">
        <f>IF(N428="sníž. přenesená",J428,0)</f>
        <v>0</v>
      </c>
      <c r="BI428" s="231">
        <f>IF(N428="nulová",J428,0)</f>
        <v>0</v>
      </c>
      <c r="BJ428" s="17" t="s">
        <v>87</v>
      </c>
      <c r="BK428" s="231">
        <f>ROUND(I428*H428,2)</f>
        <v>0</v>
      </c>
      <c r="BL428" s="17" t="s">
        <v>155</v>
      </c>
      <c r="BM428" s="230" t="s">
        <v>638</v>
      </c>
    </row>
    <row r="429" s="2" customFormat="1">
      <c r="A429" s="38"/>
      <c r="B429" s="39"/>
      <c r="C429" s="40"/>
      <c r="D429" s="232" t="s">
        <v>157</v>
      </c>
      <c r="E429" s="40"/>
      <c r="F429" s="233" t="s">
        <v>639</v>
      </c>
      <c r="G429" s="40"/>
      <c r="H429" s="40"/>
      <c r="I429" s="234"/>
      <c r="J429" s="40"/>
      <c r="K429" s="40"/>
      <c r="L429" s="44"/>
      <c r="M429" s="235"/>
      <c r="N429" s="236"/>
      <c r="O429" s="91"/>
      <c r="P429" s="91"/>
      <c r="Q429" s="91"/>
      <c r="R429" s="91"/>
      <c r="S429" s="91"/>
      <c r="T429" s="92"/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T429" s="17" t="s">
        <v>157</v>
      </c>
      <c r="AU429" s="17" t="s">
        <v>89</v>
      </c>
    </row>
    <row r="430" s="2" customFormat="1" ht="21.75" customHeight="1">
      <c r="A430" s="38"/>
      <c r="B430" s="39"/>
      <c r="C430" s="270" t="s">
        <v>640</v>
      </c>
      <c r="D430" s="270" t="s">
        <v>401</v>
      </c>
      <c r="E430" s="271" t="s">
        <v>641</v>
      </c>
      <c r="F430" s="272" t="s">
        <v>642</v>
      </c>
      <c r="G430" s="273" t="s">
        <v>424</v>
      </c>
      <c r="H430" s="274">
        <v>2</v>
      </c>
      <c r="I430" s="275"/>
      <c r="J430" s="276">
        <f>ROUND(I430*H430,2)</f>
        <v>0</v>
      </c>
      <c r="K430" s="272" t="s">
        <v>154</v>
      </c>
      <c r="L430" s="277"/>
      <c r="M430" s="278" t="s">
        <v>1</v>
      </c>
      <c r="N430" s="279" t="s">
        <v>44</v>
      </c>
      <c r="O430" s="91"/>
      <c r="P430" s="228">
        <f>O430*H430</f>
        <v>0</v>
      </c>
      <c r="Q430" s="228">
        <v>2.1000000000000001</v>
      </c>
      <c r="R430" s="228">
        <f>Q430*H430</f>
        <v>4.2000000000000002</v>
      </c>
      <c r="S430" s="228">
        <v>0</v>
      </c>
      <c r="T430" s="229">
        <f>S430*H430</f>
        <v>0</v>
      </c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R430" s="230" t="s">
        <v>229</v>
      </c>
      <c r="AT430" s="230" t="s">
        <v>401</v>
      </c>
      <c r="AU430" s="230" t="s">
        <v>89</v>
      </c>
      <c r="AY430" s="17" t="s">
        <v>148</v>
      </c>
      <c r="BE430" s="231">
        <f>IF(N430="základní",J430,0)</f>
        <v>0</v>
      </c>
      <c r="BF430" s="231">
        <f>IF(N430="snížená",J430,0)</f>
        <v>0</v>
      </c>
      <c r="BG430" s="231">
        <f>IF(N430="zákl. přenesená",J430,0)</f>
        <v>0</v>
      </c>
      <c r="BH430" s="231">
        <f>IF(N430="sníž. přenesená",J430,0)</f>
        <v>0</v>
      </c>
      <c r="BI430" s="231">
        <f>IF(N430="nulová",J430,0)</f>
        <v>0</v>
      </c>
      <c r="BJ430" s="17" t="s">
        <v>87</v>
      </c>
      <c r="BK430" s="231">
        <f>ROUND(I430*H430,2)</f>
        <v>0</v>
      </c>
      <c r="BL430" s="17" t="s">
        <v>155</v>
      </c>
      <c r="BM430" s="230" t="s">
        <v>643</v>
      </c>
    </row>
    <row r="431" s="2" customFormat="1" ht="24.15" customHeight="1">
      <c r="A431" s="38"/>
      <c r="B431" s="39"/>
      <c r="C431" s="219" t="s">
        <v>644</v>
      </c>
      <c r="D431" s="219" t="s">
        <v>150</v>
      </c>
      <c r="E431" s="220" t="s">
        <v>645</v>
      </c>
      <c r="F431" s="221" t="s">
        <v>646</v>
      </c>
      <c r="G431" s="222" t="s">
        <v>424</v>
      </c>
      <c r="H431" s="223">
        <v>1</v>
      </c>
      <c r="I431" s="224"/>
      <c r="J431" s="225">
        <f>ROUND(I431*H431,2)</f>
        <v>0</v>
      </c>
      <c r="K431" s="221" t="s">
        <v>154</v>
      </c>
      <c r="L431" s="44"/>
      <c r="M431" s="226" t="s">
        <v>1</v>
      </c>
      <c r="N431" s="227" t="s">
        <v>44</v>
      </c>
      <c r="O431" s="91"/>
      <c r="P431" s="228">
        <f>O431*H431</f>
        <v>0</v>
      </c>
      <c r="Q431" s="228">
        <v>0.0097300000000000008</v>
      </c>
      <c r="R431" s="228">
        <f>Q431*H431</f>
        <v>0.0097300000000000008</v>
      </c>
      <c r="S431" s="228">
        <v>0</v>
      </c>
      <c r="T431" s="229">
        <f>S431*H431</f>
        <v>0</v>
      </c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R431" s="230" t="s">
        <v>155</v>
      </c>
      <c r="AT431" s="230" t="s">
        <v>150</v>
      </c>
      <c r="AU431" s="230" t="s">
        <v>89</v>
      </c>
      <c r="AY431" s="17" t="s">
        <v>148</v>
      </c>
      <c r="BE431" s="231">
        <f>IF(N431="základní",J431,0)</f>
        <v>0</v>
      </c>
      <c r="BF431" s="231">
        <f>IF(N431="snížená",J431,0)</f>
        <v>0</v>
      </c>
      <c r="BG431" s="231">
        <f>IF(N431="zákl. přenesená",J431,0)</f>
        <v>0</v>
      </c>
      <c r="BH431" s="231">
        <f>IF(N431="sníž. přenesená",J431,0)</f>
        <v>0</v>
      </c>
      <c r="BI431" s="231">
        <f>IF(N431="nulová",J431,0)</f>
        <v>0</v>
      </c>
      <c r="BJ431" s="17" t="s">
        <v>87</v>
      </c>
      <c r="BK431" s="231">
        <f>ROUND(I431*H431,2)</f>
        <v>0</v>
      </c>
      <c r="BL431" s="17" t="s">
        <v>155</v>
      </c>
      <c r="BM431" s="230" t="s">
        <v>647</v>
      </c>
    </row>
    <row r="432" s="2" customFormat="1">
      <c r="A432" s="38"/>
      <c r="B432" s="39"/>
      <c r="C432" s="40"/>
      <c r="D432" s="232" t="s">
        <v>157</v>
      </c>
      <c r="E432" s="40"/>
      <c r="F432" s="233" t="s">
        <v>648</v>
      </c>
      <c r="G432" s="40"/>
      <c r="H432" s="40"/>
      <c r="I432" s="234"/>
      <c r="J432" s="40"/>
      <c r="K432" s="40"/>
      <c r="L432" s="44"/>
      <c r="M432" s="235"/>
      <c r="N432" s="236"/>
      <c r="O432" s="91"/>
      <c r="P432" s="91"/>
      <c r="Q432" s="91"/>
      <c r="R432" s="91"/>
      <c r="S432" s="91"/>
      <c r="T432" s="92"/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T432" s="17" t="s">
        <v>157</v>
      </c>
      <c r="AU432" s="17" t="s">
        <v>89</v>
      </c>
    </row>
    <row r="433" s="2" customFormat="1" ht="21.75" customHeight="1">
      <c r="A433" s="38"/>
      <c r="B433" s="39"/>
      <c r="C433" s="270" t="s">
        <v>649</v>
      </c>
      <c r="D433" s="270" t="s">
        <v>401</v>
      </c>
      <c r="E433" s="271" t="s">
        <v>650</v>
      </c>
      <c r="F433" s="272" t="s">
        <v>651</v>
      </c>
      <c r="G433" s="273" t="s">
        <v>424</v>
      </c>
      <c r="H433" s="274">
        <v>1</v>
      </c>
      <c r="I433" s="275"/>
      <c r="J433" s="276">
        <f>ROUND(I433*H433,2)</f>
        <v>0</v>
      </c>
      <c r="K433" s="272" t="s">
        <v>154</v>
      </c>
      <c r="L433" s="277"/>
      <c r="M433" s="278" t="s">
        <v>1</v>
      </c>
      <c r="N433" s="279" t="s">
        <v>44</v>
      </c>
      <c r="O433" s="91"/>
      <c r="P433" s="228">
        <f>O433*H433</f>
        <v>0</v>
      </c>
      <c r="Q433" s="228">
        <v>0.20999999999999999</v>
      </c>
      <c r="R433" s="228">
        <f>Q433*H433</f>
        <v>0.20999999999999999</v>
      </c>
      <c r="S433" s="228">
        <v>0</v>
      </c>
      <c r="T433" s="229">
        <f>S433*H433</f>
        <v>0</v>
      </c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R433" s="230" t="s">
        <v>229</v>
      </c>
      <c r="AT433" s="230" t="s">
        <v>401</v>
      </c>
      <c r="AU433" s="230" t="s">
        <v>89</v>
      </c>
      <c r="AY433" s="17" t="s">
        <v>148</v>
      </c>
      <c r="BE433" s="231">
        <f>IF(N433="základní",J433,0)</f>
        <v>0</v>
      </c>
      <c r="BF433" s="231">
        <f>IF(N433="snížená",J433,0)</f>
        <v>0</v>
      </c>
      <c r="BG433" s="231">
        <f>IF(N433="zákl. přenesená",J433,0)</f>
        <v>0</v>
      </c>
      <c r="BH433" s="231">
        <f>IF(N433="sníž. přenesená",J433,0)</f>
        <v>0</v>
      </c>
      <c r="BI433" s="231">
        <f>IF(N433="nulová",J433,0)</f>
        <v>0</v>
      </c>
      <c r="BJ433" s="17" t="s">
        <v>87</v>
      </c>
      <c r="BK433" s="231">
        <f>ROUND(I433*H433,2)</f>
        <v>0</v>
      </c>
      <c r="BL433" s="17" t="s">
        <v>155</v>
      </c>
      <c r="BM433" s="230" t="s">
        <v>652</v>
      </c>
    </row>
    <row r="434" s="2" customFormat="1" ht="24.15" customHeight="1">
      <c r="A434" s="38"/>
      <c r="B434" s="39"/>
      <c r="C434" s="219" t="s">
        <v>653</v>
      </c>
      <c r="D434" s="219" t="s">
        <v>150</v>
      </c>
      <c r="E434" s="220" t="s">
        <v>654</v>
      </c>
      <c r="F434" s="221" t="s">
        <v>655</v>
      </c>
      <c r="G434" s="222" t="s">
        <v>424</v>
      </c>
      <c r="H434" s="223">
        <v>4</v>
      </c>
      <c r="I434" s="224"/>
      <c r="J434" s="225">
        <f>ROUND(I434*H434,2)</f>
        <v>0</v>
      </c>
      <c r="K434" s="221" t="s">
        <v>154</v>
      </c>
      <c r="L434" s="44"/>
      <c r="M434" s="226" t="s">
        <v>1</v>
      </c>
      <c r="N434" s="227" t="s">
        <v>44</v>
      </c>
      <c r="O434" s="91"/>
      <c r="P434" s="228">
        <f>O434*H434</f>
        <v>0</v>
      </c>
      <c r="Q434" s="228">
        <v>0.0097300000000000008</v>
      </c>
      <c r="R434" s="228">
        <f>Q434*H434</f>
        <v>0.038920000000000003</v>
      </c>
      <c r="S434" s="228">
        <v>0</v>
      </c>
      <c r="T434" s="229">
        <f>S434*H434</f>
        <v>0</v>
      </c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R434" s="230" t="s">
        <v>155</v>
      </c>
      <c r="AT434" s="230" t="s">
        <v>150</v>
      </c>
      <c r="AU434" s="230" t="s">
        <v>89</v>
      </c>
      <c r="AY434" s="17" t="s">
        <v>148</v>
      </c>
      <c r="BE434" s="231">
        <f>IF(N434="základní",J434,0)</f>
        <v>0</v>
      </c>
      <c r="BF434" s="231">
        <f>IF(N434="snížená",J434,0)</f>
        <v>0</v>
      </c>
      <c r="BG434" s="231">
        <f>IF(N434="zákl. přenesená",J434,0)</f>
        <v>0</v>
      </c>
      <c r="BH434" s="231">
        <f>IF(N434="sníž. přenesená",J434,0)</f>
        <v>0</v>
      </c>
      <c r="BI434" s="231">
        <f>IF(N434="nulová",J434,0)</f>
        <v>0</v>
      </c>
      <c r="BJ434" s="17" t="s">
        <v>87</v>
      </c>
      <c r="BK434" s="231">
        <f>ROUND(I434*H434,2)</f>
        <v>0</v>
      </c>
      <c r="BL434" s="17" t="s">
        <v>155</v>
      </c>
      <c r="BM434" s="230" t="s">
        <v>656</v>
      </c>
    </row>
    <row r="435" s="2" customFormat="1">
      <c r="A435" s="38"/>
      <c r="B435" s="39"/>
      <c r="C435" s="40"/>
      <c r="D435" s="232" t="s">
        <v>157</v>
      </c>
      <c r="E435" s="40"/>
      <c r="F435" s="233" t="s">
        <v>657</v>
      </c>
      <c r="G435" s="40"/>
      <c r="H435" s="40"/>
      <c r="I435" s="234"/>
      <c r="J435" s="40"/>
      <c r="K435" s="40"/>
      <c r="L435" s="44"/>
      <c r="M435" s="235"/>
      <c r="N435" s="236"/>
      <c r="O435" s="91"/>
      <c r="P435" s="91"/>
      <c r="Q435" s="91"/>
      <c r="R435" s="91"/>
      <c r="S435" s="91"/>
      <c r="T435" s="92"/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T435" s="17" t="s">
        <v>157</v>
      </c>
      <c r="AU435" s="17" t="s">
        <v>89</v>
      </c>
    </row>
    <row r="436" s="2" customFormat="1" ht="21.75" customHeight="1">
      <c r="A436" s="38"/>
      <c r="B436" s="39"/>
      <c r="C436" s="270" t="s">
        <v>658</v>
      </c>
      <c r="D436" s="270" t="s">
        <v>401</v>
      </c>
      <c r="E436" s="271" t="s">
        <v>659</v>
      </c>
      <c r="F436" s="272" t="s">
        <v>660</v>
      </c>
      <c r="G436" s="273" t="s">
        <v>424</v>
      </c>
      <c r="H436" s="274">
        <v>4</v>
      </c>
      <c r="I436" s="275"/>
      <c r="J436" s="276">
        <f>ROUND(I436*H436,2)</f>
        <v>0</v>
      </c>
      <c r="K436" s="272" t="s">
        <v>154</v>
      </c>
      <c r="L436" s="277"/>
      <c r="M436" s="278" t="s">
        <v>1</v>
      </c>
      <c r="N436" s="279" t="s">
        <v>44</v>
      </c>
      <c r="O436" s="91"/>
      <c r="P436" s="228">
        <f>O436*H436</f>
        <v>0</v>
      </c>
      <c r="Q436" s="228">
        <v>0.41999999999999998</v>
      </c>
      <c r="R436" s="228">
        <f>Q436*H436</f>
        <v>1.6799999999999999</v>
      </c>
      <c r="S436" s="228">
        <v>0</v>
      </c>
      <c r="T436" s="229">
        <f>S436*H436</f>
        <v>0</v>
      </c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R436" s="230" t="s">
        <v>229</v>
      </c>
      <c r="AT436" s="230" t="s">
        <v>401</v>
      </c>
      <c r="AU436" s="230" t="s">
        <v>89</v>
      </c>
      <c r="AY436" s="17" t="s">
        <v>148</v>
      </c>
      <c r="BE436" s="231">
        <f>IF(N436="základní",J436,0)</f>
        <v>0</v>
      </c>
      <c r="BF436" s="231">
        <f>IF(N436="snížená",J436,0)</f>
        <v>0</v>
      </c>
      <c r="BG436" s="231">
        <f>IF(N436="zákl. přenesená",J436,0)</f>
        <v>0</v>
      </c>
      <c r="BH436" s="231">
        <f>IF(N436="sníž. přenesená",J436,0)</f>
        <v>0</v>
      </c>
      <c r="BI436" s="231">
        <f>IF(N436="nulová",J436,0)</f>
        <v>0</v>
      </c>
      <c r="BJ436" s="17" t="s">
        <v>87</v>
      </c>
      <c r="BK436" s="231">
        <f>ROUND(I436*H436,2)</f>
        <v>0</v>
      </c>
      <c r="BL436" s="17" t="s">
        <v>155</v>
      </c>
      <c r="BM436" s="230" t="s">
        <v>661</v>
      </c>
    </row>
    <row r="437" s="2" customFormat="1" ht="24.15" customHeight="1">
      <c r="A437" s="38"/>
      <c r="B437" s="39"/>
      <c r="C437" s="219" t="s">
        <v>662</v>
      </c>
      <c r="D437" s="219" t="s">
        <v>150</v>
      </c>
      <c r="E437" s="220" t="s">
        <v>663</v>
      </c>
      <c r="F437" s="221" t="s">
        <v>664</v>
      </c>
      <c r="G437" s="222" t="s">
        <v>424</v>
      </c>
      <c r="H437" s="223">
        <v>12</v>
      </c>
      <c r="I437" s="224"/>
      <c r="J437" s="225">
        <f>ROUND(I437*H437,2)</f>
        <v>0</v>
      </c>
      <c r="K437" s="221" t="s">
        <v>154</v>
      </c>
      <c r="L437" s="44"/>
      <c r="M437" s="226" t="s">
        <v>1</v>
      </c>
      <c r="N437" s="227" t="s">
        <v>44</v>
      </c>
      <c r="O437" s="91"/>
      <c r="P437" s="228">
        <f>O437*H437</f>
        <v>0</v>
      </c>
      <c r="Q437" s="228">
        <v>0.0098899999999999995</v>
      </c>
      <c r="R437" s="228">
        <f>Q437*H437</f>
        <v>0.11867999999999999</v>
      </c>
      <c r="S437" s="228">
        <v>0</v>
      </c>
      <c r="T437" s="229">
        <f>S437*H437</f>
        <v>0</v>
      </c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R437" s="230" t="s">
        <v>155</v>
      </c>
      <c r="AT437" s="230" t="s">
        <v>150</v>
      </c>
      <c r="AU437" s="230" t="s">
        <v>89</v>
      </c>
      <c r="AY437" s="17" t="s">
        <v>148</v>
      </c>
      <c r="BE437" s="231">
        <f>IF(N437="základní",J437,0)</f>
        <v>0</v>
      </c>
      <c r="BF437" s="231">
        <f>IF(N437="snížená",J437,0)</f>
        <v>0</v>
      </c>
      <c r="BG437" s="231">
        <f>IF(N437="zákl. přenesená",J437,0)</f>
        <v>0</v>
      </c>
      <c r="BH437" s="231">
        <f>IF(N437="sníž. přenesená",J437,0)</f>
        <v>0</v>
      </c>
      <c r="BI437" s="231">
        <f>IF(N437="nulová",J437,0)</f>
        <v>0</v>
      </c>
      <c r="BJ437" s="17" t="s">
        <v>87</v>
      </c>
      <c r="BK437" s="231">
        <f>ROUND(I437*H437,2)</f>
        <v>0</v>
      </c>
      <c r="BL437" s="17" t="s">
        <v>155</v>
      </c>
      <c r="BM437" s="230" t="s">
        <v>665</v>
      </c>
    </row>
    <row r="438" s="2" customFormat="1">
      <c r="A438" s="38"/>
      <c r="B438" s="39"/>
      <c r="C438" s="40"/>
      <c r="D438" s="232" t="s">
        <v>157</v>
      </c>
      <c r="E438" s="40"/>
      <c r="F438" s="233" t="s">
        <v>666</v>
      </c>
      <c r="G438" s="40"/>
      <c r="H438" s="40"/>
      <c r="I438" s="234"/>
      <c r="J438" s="40"/>
      <c r="K438" s="40"/>
      <c r="L438" s="44"/>
      <c r="M438" s="235"/>
      <c r="N438" s="236"/>
      <c r="O438" s="91"/>
      <c r="P438" s="91"/>
      <c r="Q438" s="91"/>
      <c r="R438" s="91"/>
      <c r="S438" s="91"/>
      <c r="T438" s="92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T438" s="17" t="s">
        <v>157</v>
      </c>
      <c r="AU438" s="17" t="s">
        <v>89</v>
      </c>
    </row>
    <row r="439" s="2" customFormat="1" ht="16.5" customHeight="1">
      <c r="A439" s="38"/>
      <c r="B439" s="39"/>
      <c r="C439" s="270" t="s">
        <v>667</v>
      </c>
      <c r="D439" s="270" t="s">
        <v>401</v>
      </c>
      <c r="E439" s="271" t="s">
        <v>668</v>
      </c>
      <c r="F439" s="272" t="s">
        <v>669</v>
      </c>
      <c r="G439" s="273" t="s">
        <v>424</v>
      </c>
      <c r="H439" s="274">
        <v>12</v>
      </c>
      <c r="I439" s="275"/>
      <c r="J439" s="276">
        <f>ROUND(I439*H439,2)</f>
        <v>0</v>
      </c>
      <c r="K439" s="272" t="s">
        <v>154</v>
      </c>
      <c r="L439" s="277"/>
      <c r="M439" s="278" t="s">
        <v>1</v>
      </c>
      <c r="N439" s="279" t="s">
        <v>44</v>
      </c>
      <c r="O439" s="91"/>
      <c r="P439" s="228">
        <f>O439*H439</f>
        <v>0</v>
      </c>
      <c r="Q439" s="228">
        <v>0.26200000000000001</v>
      </c>
      <c r="R439" s="228">
        <f>Q439*H439</f>
        <v>3.1440000000000001</v>
      </c>
      <c r="S439" s="228">
        <v>0</v>
      </c>
      <c r="T439" s="229">
        <f>S439*H439</f>
        <v>0</v>
      </c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R439" s="230" t="s">
        <v>229</v>
      </c>
      <c r="AT439" s="230" t="s">
        <v>401</v>
      </c>
      <c r="AU439" s="230" t="s">
        <v>89</v>
      </c>
      <c r="AY439" s="17" t="s">
        <v>148</v>
      </c>
      <c r="BE439" s="231">
        <f>IF(N439="základní",J439,0)</f>
        <v>0</v>
      </c>
      <c r="BF439" s="231">
        <f>IF(N439="snížená",J439,0)</f>
        <v>0</v>
      </c>
      <c r="BG439" s="231">
        <f>IF(N439="zákl. přenesená",J439,0)</f>
        <v>0</v>
      </c>
      <c r="BH439" s="231">
        <f>IF(N439="sníž. přenesená",J439,0)</f>
        <v>0</v>
      </c>
      <c r="BI439" s="231">
        <f>IF(N439="nulová",J439,0)</f>
        <v>0</v>
      </c>
      <c r="BJ439" s="17" t="s">
        <v>87</v>
      </c>
      <c r="BK439" s="231">
        <f>ROUND(I439*H439,2)</f>
        <v>0</v>
      </c>
      <c r="BL439" s="17" t="s">
        <v>155</v>
      </c>
      <c r="BM439" s="230" t="s">
        <v>670</v>
      </c>
    </row>
    <row r="440" s="2" customFormat="1" ht="24.15" customHeight="1">
      <c r="A440" s="38"/>
      <c r="B440" s="39"/>
      <c r="C440" s="219" t="s">
        <v>671</v>
      </c>
      <c r="D440" s="219" t="s">
        <v>150</v>
      </c>
      <c r="E440" s="220" t="s">
        <v>672</v>
      </c>
      <c r="F440" s="221" t="s">
        <v>673</v>
      </c>
      <c r="G440" s="222" t="s">
        <v>424</v>
      </c>
      <c r="H440" s="223">
        <v>9</v>
      </c>
      <c r="I440" s="224"/>
      <c r="J440" s="225">
        <f>ROUND(I440*H440,2)</f>
        <v>0</v>
      </c>
      <c r="K440" s="221" t="s">
        <v>154</v>
      </c>
      <c r="L440" s="44"/>
      <c r="M440" s="226" t="s">
        <v>1</v>
      </c>
      <c r="N440" s="227" t="s">
        <v>44</v>
      </c>
      <c r="O440" s="91"/>
      <c r="P440" s="228">
        <f>O440*H440</f>
        <v>0</v>
      </c>
      <c r="Q440" s="228">
        <v>0.0098899999999999995</v>
      </c>
      <c r="R440" s="228">
        <f>Q440*H440</f>
        <v>0.089009999999999992</v>
      </c>
      <c r="S440" s="228">
        <v>0</v>
      </c>
      <c r="T440" s="229">
        <f>S440*H440</f>
        <v>0</v>
      </c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R440" s="230" t="s">
        <v>155</v>
      </c>
      <c r="AT440" s="230" t="s">
        <v>150</v>
      </c>
      <c r="AU440" s="230" t="s">
        <v>89</v>
      </c>
      <c r="AY440" s="17" t="s">
        <v>148</v>
      </c>
      <c r="BE440" s="231">
        <f>IF(N440="základní",J440,0)</f>
        <v>0</v>
      </c>
      <c r="BF440" s="231">
        <f>IF(N440="snížená",J440,0)</f>
        <v>0</v>
      </c>
      <c r="BG440" s="231">
        <f>IF(N440="zákl. přenesená",J440,0)</f>
        <v>0</v>
      </c>
      <c r="BH440" s="231">
        <f>IF(N440="sníž. přenesená",J440,0)</f>
        <v>0</v>
      </c>
      <c r="BI440" s="231">
        <f>IF(N440="nulová",J440,0)</f>
        <v>0</v>
      </c>
      <c r="BJ440" s="17" t="s">
        <v>87</v>
      </c>
      <c r="BK440" s="231">
        <f>ROUND(I440*H440,2)</f>
        <v>0</v>
      </c>
      <c r="BL440" s="17" t="s">
        <v>155</v>
      </c>
      <c r="BM440" s="230" t="s">
        <v>674</v>
      </c>
    </row>
    <row r="441" s="2" customFormat="1">
      <c r="A441" s="38"/>
      <c r="B441" s="39"/>
      <c r="C441" s="40"/>
      <c r="D441" s="232" t="s">
        <v>157</v>
      </c>
      <c r="E441" s="40"/>
      <c r="F441" s="233" t="s">
        <v>675</v>
      </c>
      <c r="G441" s="40"/>
      <c r="H441" s="40"/>
      <c r="I441" s="234"/>
      <c r="J441" s="40"/>
      <c r="K441" s="40"/>
      <c r="L441" s="44"/>
      <c r="M441" s="235"/>
      <c r="N441" s="236"/>
      <c r="O441" s="91"/>
      <c r="P441" s="91"/>
      <c r="Q441" s="91"/>
      <c r="R441" s="91"/>
      <c r="S441" s="91"/>
      <c r="T441" s="92"/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T441" s="17" t="s">
        <v>157</v>
      </c>
      <c r="AU441" s="17" t="s">
        <v>89</v>
      </c>
    </row>
    <row r="442" s="2" customFormat="1" ht="16.5" customHeight="1">
      <c r="A442" s="38"/>
      <c r="B442" s="39"/>
      <c r="C442" s="270" t="s">
        <v>676</v>
      </c>
      <c r="D442" s="270" t="s">
        <v>401</v>
      </c>
      <c r="E442" s="271" t="s">
        <v>677</v>
      </c>
      <c r="F442" s="272" t="s">
        <v>678</v>
      </c>
      <c r="G442" s="273" t="s">
        <v>424</v>
      </c>
      <c r="H442" s="274">
        <v>9</v>
      </c>
      <c r="I442" s="275"/>
      <c r="J442" s="276">
        <f>ROUND(I442*H442,2)</f>
        <v>0</v>
      </c>
      <c r="K442" s="272" t="s">
        <v>154</v>
      </c>
      <c r="L442" s="277"/>
      <c r="M442" s="278" t="s">
        <v>1</v>
      </c>
      <c r="N442" s="279" t="s">
        <v>44</v>
      </c>
      <c r="O442" s="91"/>
      <c r="P442" s="228">
        <f>O442*H442</f>
        <v>0</v>
      </c>
      <c r="Q442" s="228">
        <v>0.52600000000000002</v>
      </c>
      <c r="R442" s="228">
        <f>Q442*H442</f>
        <v>4.734</v>
      </c>
      <c r="S442" s="228">
        <v>0</v>
      </c>
      <c r="T442" s="229">
        <f>S442*H442</f>
        <v>0</v>
      </c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R442" s="230" t="s">
        <v>229</v>
      </c>
      <c r="AT442" s="230" t="s">
        <v>401</v>
      </c>
      <c r="AU442" s="230" t="s">
        <v>89</v>
      </c>
      <c r="AY442" s="17" t="s">
        <v>148</v>
      </c>
      <c r="BE442" s="231">
        <f>IF(N442="základní",J442,0)</f>
        <v>0</v>
      </c>
      <c r="BF442" s="231">
        <f>IF(N442="snížená",J442,0)</f>
        <v>0</v>
      </c>
      <c r="BG442" s="231">
        <f>IF(N442="zákl. přenesená",J442,0)</f>
        <v>0</v>
      </c>
      <c r="BH442" s="231">
        <f>IF(N442="sníž. přenesená",J442,0)</f>
        <v>0</v>
      </c>
      <c r="BI442" s="231">
        <f>IF(N442="nulová",J442,0)</f>
        <v>0</v>
      </c>
      <c r="BJ442" s="17" t="s">
        <v>87</v>
      </c>
      <c r="BK442" s="231">
        <f>ROUND(I442*H442,2)</f>
        <v>0</v>
      </c>
      <c r="BL442" s="17" t="s">
        <v>155</v>
      </c>
      <c r="BM442" s="230" t="s">
        <v>679</v>
      </c>
    </row>
    <row r="443" s="2" customFormat="1" ht="24.15" customHeight="1">
      <c r="A443" s="38"/>
      <c r="B443" s="39"/>
      <c r="C443" s="219" t="s">
        <v>680</v>
      </c>
      <c r="D443" s="219" t="s">
        <v>150</v>
      </c>
      <c r="E443" s="220" t="s">
        <v>681</v>
      </c>
      <c r="F443" s="221" t="s">
        <v>682</v>
      </c>
      <c r="G443" s="222" t="s">
        <v>424</v>
      </c>
      <c r="H443" s="223">
        <v>14</v>
      </c>
      <c r="I443" s="224"/>
      <c r="J443" s="225">
        <f>ROUND(I443*H443,2)</f>
        <v>0</v>
      </c>
      <c r="K443" s="221" t="s">
        <v>154</v>
      </c>
      <c r="L443" s="44"/>
      <c r="M443" s="226" t="s">
        <v>1</v>
      </c>
      <c r="N443" s="227" t="s">
        <v>44</v>
      </c>
      <c r="O443" s="91"/>
      <c r="P443" s="228">
        <f>O443*H443</f>
        <v>0</v>
      </c>
      <c r="Q443" s="228">
        <v>0.0098899999999999995</v>
      </c>
      <c r="R443" s="228">
        <f>Q443*H443</f>
        <v>0.13846</v>
      </c>
      <c r="S443" s="228">
        <v>0</v>
      </c>
      <c r="T443" s="229">
        <f>S443*H443</f>
        <v>0</v>
      </c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R443" s="230" t="s">
        <v>155</v>
      </c>
      <c r="AT443" s="230" t="s">
        <v>150</v>
      </c>
      <c r="AU443" s="230" t="s">
        <v>89</v>
      </c>
      <c r="AY443" s="17" t="s">
        <v>148</v>
      </c>
      <c r="BE443" s="231">
        <f>IF(N443="základní",J443,0)</f>
        <v>0</v>
      </c>
      <c r="BF443" s="231">
        <f>IF(N443="snížená",J443,0)</f>
        <v>0</v>
      </c>
      <c r="BG443" s="231">
        <f>IF(N443="zákl. přenesená",J443,0)</f>
        <v>0</v>
      </c>
      <c r="BH443" s="231">
        <f>IF(N443="sníž. přenesená",J443,0)</f>
        <v>0</v>
      </c>
      <c r="BI443" s="231">
        <f>IF(N443="nulová",J443,0)</f>
        <v>0</v>
      </c>
      <c r="BJ443" s="17" t="s">
        <v>87</v>
      </c>
      <c r="BK443" s="231">
        <f>ROUND(I443*H443,2)</f>
        <v>0</v>
      </c>
      <c r="BL443" s="17" t="s">
        <v>155</v>
      </c>
      <c r="BM443" s="230" t="s">
        <v>683</v>
      </c>
    </row>
    <row r="444" s="2" customFormat="1">
      <c r="A444" s="38"/>
      <c r="B444" s="39"/>
      <c r="C444" s="40"/>
      <c r="D444" s="232" t="s">
        <v>157</v>
      </c>
      <c r="E444" s="40"/>
      <c r="F444" s="233" t="s">
        <v>684</v>
      </c>
      <c r="G444" s="40"/>
      <c r="H444" s="40"/>
      <c r="I444" s="234"/>
      <c r="J444" s="40"/>
      <c r="K444" s="40"/>
      <c r="L444" s="44"/>
      <c r="M444" s="235"/>
      <c r="N444" s="236"/>
      <c r="O444" s="91"/>
      <c r="P444" s="91"/>
      <c r="Q444" s="91"/>
      <c r="R444" s="91"/>
      <c r="S444" s="91"/>
      <c r="T444" s="92"/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T444" s="17" t="s">
        <v>157</v>
      </c>
      <c r="AU444" s="17" t="s">
        <v>89</v>
      </c>
    </row>
    <row r="445" s="2" customFormat="1" ht="21.75" customHeight="1">
      <c r="A445" s="38"/>
      <c r="B445" s="39"/>
      <c r="C445" s="270" t="s">
        <v>685</v>
      </c>
      <c r="D445" s="270" t="s">
        <v>401</v>
      </c>
      <c r="E445" s="271" t="s">
        <v>686</v>
      </c>
      <c r="F445" s="272" t="s">
        <v>687</v>
      </c>
      <c r="G445" s="273" t="s">
        <v>424</v>
      </c>
      <c r="H445" s="274">
        <v>14</v>
      </c>
      <c r="I445" s="275"/>
      <c r="J445" s="276">
        <f>ROUND(I445*H445,2)</f>
        <v>0</v>
      </c>
      <c r="K445" s="272" t="s">
        <v>154</v>
      </c>
      <c r="L445" s="277"/>
      <c r="M445" s="278" t="s">
        <v>1</v>
      </c>
      <c r="N445" s="279" t="s">
        <v>44</v>
      </c>
      <c r="O445" s="91"/>
      <c r="P445" s="228">
        <f>O445*H445</f>
        <v>0</v>
      </c>
      <c r="Q445" s="228">
        <v>1.0540000000000001</v>
      </c>
      <c r="R445" s="228">
        <f>Q445*H445</f>
        <v>14.756</v>
      </c>
      <c r="S445" s="228">
        <v>0</v>
      </c>
      <c r="T445" s="229">
        <f>S445*H445</f>
        <v>0</v>
      </c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R445" s="230" t="s">
        <v>229</v>
      </c>
      <c r="AT445" s="230" t="s">
        <v>401</v>
      </c>
      <c r="AU445" s="230" t="s">
        <v>89</v>
      </c>
      <c r="AY445" s="17" t="s">
        <v>148</v>
      </c>
      <c r="BE445" s="231">
        <f>IF(N445="základní",J445,0)</f>
        <v>0</v>
      </c>
      <c r="BF445" s="231">
        <f>IF(N445="snížená",J445,0)</f>
        <v>0</v>
      </c>
      <c r="BG445" s="231">
        <f>IF(N445="zákl. přenesená",J445,0)</f>
        <v>0</v>
      </c>
      <c r="BH445" s="231">
        <f>IF(N445="sníž. přenesená",J445,0)</f>
        <v>0</v>
      </c>
      <c r="BI445" s="231">
        <f>IF(N445="nulová",J445,0)</f>
        <v>0</v>
      </c>
      <c r="BJ445" s="17" t="s">
        <v>87</v>
      </c>
      <c r="BK445" s="231">
        <f>ROUND(I445*H445,2)</f>
        <v>0</v>
      </c>
      <c r="BL445" s="17" t="s">
        <v>155</v>
      </c>
      <c r="BM445" s="230" t="s">
        <v>688</v>
      </c>
    </row>
    <row r="446" s="2" customFormat="1" ht="24.15" customHeight="1">
      <c r="A446" s="38"/>
      <c r="B446" s="39"/>
      <c r="C446" s="219" t="s">
        <v>689</v>
      </c>
      <c r="D446" s="219" t="s">
        <v>150</v>
      </c>
      <c r="E446" s="220" t="s">
        <v>690</v>
      </c>
      <c r="F446" s="221" t="s">
        <v>691</v>
      </c>
      <c r="G446" s="222" t="s">
        <v>424</v>
      </c>
      <c r="H446" s="223">
        <v>4</v>
      </c>
      <c r="I446" s="224"/>
      <c r="J446" s="225">
        <f>ROUND(I446*H446,2)</f>
        <v>0</v>
      </c>
      <c r="K446" s="221" t="s">
        <v>154</v>
      </c>
      <c r="L446" s="44"/>
      <c r="M446" s="226" t="s">
        <v>1</v>
      </c>
      <c r="N446" s="227" t="s">
        <v>44</v>
      </c>
      <c r="O446" s="91"/>
      <c r="P446" s="228">
        <f>O446*H446</f>
        <v>0</v>
      </c>
      <c r="Q446" s="228">
        <v>0.012030000000000001</v>
      </c>
      <c r="R446" s="228">
        <f>Q446*H446</f>
        <v>0.048120000000000003</v>
      </c>
      <c r="S446" s="228">
        <v>0</v>
      </c>
      <c r="T446" s="229">
        <f>S446*H446</f>
        <v>0</v>
      </c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R446" s="230" t="s">
        <v>155</v>
      </c>
      <c r="AT446" s="230" t="s">
        <v>150</v>
      </c>
      <c r="AU446" s="230" t="s">
        <v>89</v>
      </c>
      <c r="AY446" s="17" t="s">
        <v>148</v>
      </c>
      <c r="BE446" s="231">
        <f>IF(N446="základní",J446,0)</f>
        <v>0</v>
      </c>
      <c r="BF446" s="231">
        <f>IF(N446="snížená",J446,0)</f>
        <v>0</v>
      </c>
      <c r="BG446" s="231">
        <f>IF(N446="zákl. přenesená",J446,0)</f>
        <v>0</v>
      </c>
      <c r="BH446" s="231">
        <f>IF(N446="sníž. přenesená",J446,0)</f>
        <v>0</v>
      </c>
      <c r="BI446" s="231">
        <f>IF(N446="nulová",J446,0)</f>
        <v>0</v>
      </c>
      <c r="BJ446" s="17" t="s">
        <v>87</v>
      </c>
      <c r="BK446" s="231">
        <f>ROUND(I446*H446,2)</f>
        <v>0</v>
      </c>
      <c r="BL446" s="17" t="s">
        <v>155</v>
      </c>
      <c r="BM446" s="230" t="s">
        <v>692</v>
      </c>
    </row>
    <row r="447" s="2" customFormat="1">
      <c r="A447" s="38"/>
      <c r="B447" s="39"/>
      <c r="C447" s="40"/>
      <c r="D447" s="232" t="s">
        <v>157</v>
      </c>
      <c r="E447" s="40"/>
      <c r="F447" s="233" t="s">
        <v>693</v>
      </c>
      <c r="G447" s="40"/>
      <c r="H447" s="40"/>
      <c r="I447" s="234"/>
      <c r="J447" s="40"/>
      <c r="K447" s="40"/>
      <c r="L447" s="44"/>
      <c r="M447" s="235"/>
      <c r="N447" s="236"/>
      <c r="O447" s="91"/>
      <c r="P447" s="91"/>
      <c r="Q447" s="91"/>
      <c r="R447" s="91"/>
      <c r="S447" s="91"/>
      <c r="T447" s="92"/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T447" s="17" t="s">
        <v>157</v>
      </c>
      <c r="AU447" s="17" t="s">
        <v>89</v>
      </c>
    </row>
    <row r="448" s="2" customFormat="1" ht="24.15" customHeight="1">
      <c r="A448" s="38"/>
      <c r="B448" s="39"/>
      <c r="C448" s="270" t="s">
        <v>694</v>
      </c>
      <c r="D448" s="270" t="s">
        <v>401</v>
      </c>
      <c r="E448" s="271" t="s">
        <v>695</v>
      </c>
      <c r="F448" s="272" t="s">
        <v>696</v>
      </c>
      <c r="G448" s="273" t="s">
        <v>424</v>
      </c>
      <c r="H448" s="274">
        <v>4</v>
      </c>
      <c r="I448" s="275"/>
      <c r="J448" s="276">
        <f>ROUND(I448*H448,2)</f>
        <v>0</v>
      </c>
      <c r="K448" s="272" t="s">
        <v>154</v>
      </c>
      <c r="L448" s="277"/>
      <c r="M448" s="278" t="s">
        <v>1</v>
      </c>
      <c r="N448" s="279" t="s">
        <v>44</v>
      </c>
      <c r="O448" s="91"/>
      <c r="P448" s="228">
        <f>O448*H448</f>
        <v>0</v>
      </c>
      <c r="Q448" s="228">
        <v>0.50800000000000001</v>
      </c>
      <c r="R448" s="228">
        <f>Q448*H448</f>
        <v>2.032</v>
      </c>
      <c r="S448" s="228">
        <v>0</v>
      </c>
      <c r="T448" s="229">
        <f>S448*H448</f>
        <v>0</v>
      </c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R448" s="230" t="s">
        <v>229</v>
      </c>
      <c r="AT448" s="230" t="s">
        <v>401</v>
      </c>
      <c r="AU448" s="230" t="s">
        <v>89</v>
      </c>
      <c r="AY448" s="17" t="s">
        <v>148</v>
      </c>
      <c r="BE448" s="231">
        <f>IF(N448="základní",J448,0)</f>
        <v>0</v>
      </c>
      <c r="BF448" s="231">
        <f>IF(N448="snížená",J448,0)</f>
        <v>0</v>
      </c>
      <c r="BG448" s="231">
        <f>IF(N448="zákl. přenesená",J448,0)</f>
        <v>0</v>
      </c>
      <c r="BH448" s="231">
        <f>IF(N448="sníž. přenesená",J448,0)</f>
        <v>0</v>
      </c>
      <c r="BI448" s="231">
        <f>IF(N448="nulová",J448,0)</f>
        <v>0</v>
      </c>
      <c r="BJ448" s="17" t="s">
        <v>87</v>
      </c>
      <c r="BK448" s="231">
        <f>ROUND(I448*H448,2)</f>
        <v>0</v>
      </c>
      <c r="BL448" s="17" t="s">
        <v>155</v>
      </c>
      <c r="BM448" s="230" t="s">
        <v>697</v>
      </c>
    </row>
    <row r="449" s="2" customFormat="1" ht="24.15" customHeight="1">
      <c r="A449" s="38"/>
      <c r="B449" s="39"/>
      <c r="C449" s="219" t="s">
        <v>698</v>
      </c>
      <c r="D449" s="219" t="s">
        <v>150</v>
      </c>
      <c r="E449" s="220" t="s">
        <v>699</v>
      </c>
      <c r="F449" s="221" t="s">
        <v>700</v>
      </c>
      <c r="G449" s="222" t="s">
        <v>424</v>
      </c>
      <c r="H449" s="223">
        <v>14</v>
      </c>
      <c r="I449" s="224"/>
      <c r="J449" s="225">
        <f>ROUND(I449*H449,2)</f>
        <v>0</v>
      </c>
      <c r="K449" s="221" t="s">
        <v>154</v>
      </c>
      <c r="L449" s="44"/>
      <c r="M449" s="226" t="s">
        <v>1</v>
      </c>
      <c r="N449" s="227" t="s">
        <v>44</v>
      </c>
      <c r="O449" s="91"/>
      <c r="P449" s="228">
        <f>O449*H449</f>
        <v>0</v>
      </c>
      <c r="Q449" s="228">
        <v>0.01218</v>
      </c>
      <c r="R449" s="228">
        <f>Q449*H449</f>
        <v>0.17052000000000001</v>
      </c>
      <c r="S449" s="228">
        <v>0</v>
      </c>
      <c r="T449" s="229">
        <f>S449*H449</f>
        <v>0</v>
      </c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R449" s="230" t="s">
        <v>155</v>
      </c>
      <c r="AT449" s="230" t="s">
        <v>150</v>
      </c>
      <c r="AU449" s="230" t="s">
        <v>89</v>
      </c>
      <c r="AY449" s="17" t="s">
        <v>148</v>
      </c>
      <c r="BE449" s="231">
        <f>IF(N449="základní",J449,0)</f>
        <v>0</v>
      </c>
      <c r="BF449" s="231">
        <f>IF(N449="snížená",J449,0)</f>
        <v>0</v>
      </c>
      <c r="BG449" s="231">
        <f>IF(N449="zákl. přenesená",J449,0)</f>
        <v>0</v>
      </c>
      <c r="BH449" s="231">
        <f>IF(N449="sníž. přenesená",J449,0)</f>
        <v>0</v>
      </c>
      <c r="BI449" s="231">
        <f>IF(N449="nulová",J449,0)</f>
        <v>0</v>
      </c>
      <c r="BJ449" s="17" t="s">
        <v>87</v>
      </c>
      <c r="BK449" s="231">
        <f>ROUND(I449*H449,2)</f>
        <v>0</v>
      </c>
      <c r="BL449" s="17" t="s">
        <v>155</v>
      </c>
      <c r="BM449" s="230" t="s">
        <v>701</v>
      </c>
    </row>
    <row r="450" s="2" customFormat="1">
      <c r="A450" s="38"/>
      <c r="B450" s="39"/>
      <c r="C450" s="40"/>
      <c r="D450" s="232" t="s">
        <v>157</v>
      </c>
      <c r="E450" s="40"/>
      <c r="F450" s="233" t="s">
        <v>702</v>
      </c>
      <c r="G450" s="40"/>
      <c r="H450" s="40"/>
      <c r="I450" s="234"/>
      <c r="J450" s="40"/>
      <c r="K450" s="40"/>
      <c r="L450" s="44"/>
      <c r="M450" s="235"/>
      <c r="N450" s="236"/>
      <c r="O450" s="91"/>
      <c r="P450" s="91"/>
      <c r="Q450" s="91"/>
      <c r="R450" s="91"/>
      <c r="S450" s="91"/>
      <c r="T450" s="92"/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T450" s="17" t="s">
        <v>157</v>
      </c>
      <c r="AU450" s="17" t="s">
        <v>89</v>
      </c>
    </row>
    <row r="451" s="2" customFormat="1" ht="24.15" customHeight="1">
      <c r="A451" s="38"/>
      <c r="B451" s="39"/>
      <c r="C451" s="270" t="s">
        <v>703</v>
      </c>
      <c r="D451" s="270" t="s">
        <v>401</v>
      </c>
      <c r="E451" s="271" t="s">
        <v>704</v>
      </c>
      <c r="F451" s="272" t="s">
        <v>705</v>
      </c>
      <c r="G451" s="273" t="s">
        <v>424</v>
      </c>
      <c r="H451" s="274">
        <v>4</v>
      </c>
      <c r="I451" s="275"/>
      <c r="J451" s="276">
        <f>ROUND(I451*H451,2)</f>
        <v>0</v>
      </c>
      <c r="K451" s="272" t="s">
        <v>154</v>
      </c>
      <c r="L451" s="277"/>
      <c r="M451" s="278" t="s">
        <v>1</v>
      </c>
      <c r="N451" s="279" t="s">
        <v>44</v>
      </c>
      <c r="O451" s="91"/>
      <c r="P451" s="228">
        <f>O451*H451</f>
        <v>0</v>
      </c>
      <c r="Q451" s="228">
        <v>0.5</v>
      </c>
      <c r="R451" s="228">
        <f>Q451*H451</f>
        <v>2</v>
      </c>
      <c r="S451" s="228">
        <v>0</v>
      </c>
      <c r="T451" s="229">
        <f>S451*H451</f>
        <v>0</v>
      </c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R451" s="230" t="s">
        <v>229</v>
      </c>
      <c r="AT451" s="230" t="s">
        <v>401</v>
      </c>
      <c r="AU451" s="230" t="s">
        <v>89</v>
      </c>
      <c r="AY451" s="17" t="s">
        <v>148</v>
      </c>
      <c r="BE451" s="231">
        <f>IF(N451="základní",J451,0)</f>
        <v>0</v>
      </c>
      <c r="BF451" s="231">
        <f>IF(N451="snížená",J451,0)</f>
        <v>0</v>
      </c>
      <c r="BG451" s="231">
        <f>IF(N451="zákl. přenesená",J451,0)</f>
        <v>0</v>
      </c>
      <c r="BH451" s="231">
        <f>IF(N451="sníž. přenesená",J451,0)</f>
        <v>0</v>
      </c>
      <c r="BI451" s="231">
        <f>IF(N451="nulová",J451,0)</f>
        <v>0</v>
      </c>
      <c r="BJ451" s="17" t="s">
        <v>87</v>
      </c>
      <c r="BK451" s="231">
        <f>ROUND(I451*H451,2)</f>
        <v>0</v>
      </c>
      <c r="BL451" s="17" t="s">
        <v>155</v>
      </c>
      <c r="BM451" s="230" t="s">
        <v>706</v>
      </c>
    </row>
    <row r="452" s="2" customFormat="1" ht="24.15" customHeight="1">
      <c r="A452" s="38"/>
      <c r="B452" s="39"/>
      <c r="C452" s="270" t="s">
        <v>707</v>
      </c>
      <c r="D452" s="270" t="s">
        <v>401</v>
      </c>
      <c r="E452" s="271" t="s">
        <v>708</v>
      </c>
      <c r="F452" s="272" t="s">
        <v>709</v>
      </c>
      <c r="G452" s="273" t="s">
        <v>424</v>
      </c>
      <c r="H452" s="274">
        <v>10</v>
      </c>
      <c r="I452" s="275"/>
      <c r="J452" s="276">
        <f>ROUND(I452*H452,2)</f>
        <v>0</v>
      </c>
      <c r="K452" s="272" t="s">
        <v>154</v>
      </c>
      <c r="L452" s="277"/>
      <c r="M452" s="278" t="s">
        <v>1</v>
      </c>
      <c r="N452" s="279" t="s">
        <v>44</v>
      </c>
      <c r="O452" s="91"/>
      <c r="P452" s="228">
        <f>O452*H452</f>
        <v>0</v>
      </c>
      <c r="Q452" s="228">
        <v>0.56999999999999995</v>
      </c>
      <c r="R452" s="228">
        <f>Q452*H452</f>
        <v>5.6999999999999993</v>
      </c>
      <c r="S452" s="228">
        <v>0</v>
      </c>
      <c r="T452" s="229">
        <f>S452*H452</f>
        <v>0</v>
      </c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R452" s="230" t="s">
        <v>229</v>
      </c>
      <c r="AT452" s="230" t="s">
        <v>401</v>
      </c>
      <c r="AU452" s="230" t="s">
        <v>89</v>
      </c>
      <c r="AY452" s="17" t="s">
        <v>148</v>
      </c>
      <c r="BE452" s="231">
        <f>IF(N452="základní",J452,0)</f>
        <v>0</v>
      </c>
      <c r="BF452" s="231">
        <f>IF(N452="snížená",J452,0)</f>
        <v>0</v>
      </c>
      <c r="BG452" s="231">
        <f>IF(N452="zákl. přenesená",J452,0)</f>
        <v>0</v>
      </c>
      <c r="BH452" s="231">
        <f>IF(N452="sníž. přenesená",J452,0)</f>
        <v>0</v>
      </c>
      <c r="BI452" s="231">
        <f>IF(N452="nulová",J452,0)</f>
        <v>0</v>
      </c>
      <c r="BJ452" s="17" t="s">
        <v>87</v>
      </c>
      <c r="BK452" s="231">
        <f>ROUND(I452*H452,2)</f>
        <v>0</v>
      </c>
      <c r="BL452" s="17" t="s">
        <v>155</v>
      </c>
      <c r="BM452" s="230" t="s">
        <v>710</v>
      </c>
    </row>
    <row r="453" s="2" customFormat="1" ht="24.15" customHeight="1">
      <c r="A453" s="38"/>
      <c r="B453" s="39"/>
      <c r="C453" s="219" t="s">
        <v>711</v>
      </c>
      <c r="D453" s="219" t="s">
        <v>150</v>
      </c>
      <c r="E453" s="220" t="s">
        <v>712</v>
      </c>
      <c r="F453" s="221" t="s">
        <v>713</v>
      </c>
      <c r="G453" s="222" t="s">
        <v>424</v>
      </c>
      <c r="H453" s="223">
        <v>9</v>
      </c>
      <c r="I453" s="224"/>
      <c r="J453" s="225">
        <f>ROUND(I453*H453,2)</f>
        <v>0</v>
      </c>
      <c r="K453" s="221" t="s">
        <v>154</v>
      </c>
      <c r="L453" s="44"/>
      <c r="M453" s="226" t="s">
        <v>1</v>
      </c>
      <c r="N453" s="227" t="s">
        <v>44</v>
      </c>
      <c r="O453" s="91"/>
      <c r="P453" s="228">
        <f>O453*H453</f>
        <v>0</v>
      </c>
      <c r="Q453" s="228">
        <v>0.0098899999999999995</v>
      </c>
      <c r="R453" s="228">
        <f>Q453*H453</f>
        <v>0.089009999999999992</v>
      </c>
      <c r="S453" s="228">
        <v>0</v>
      </c>
      <c r="T453" s="229">
        <f>S453*H453</f>
        <v>0</v>
      </c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R453" s="230" t="s">
        <v>155</v>
      </c>
      <c r="AT453" s="230" t="s">
        <v>150</v>
      </c>
      <c r="AU453" s="230" t="s">
        <v>89</v>
      </c>
      <c r="AY453" s="17" t="s">
        <v>148</v>
      </c>
      <c r="BE453" s="231">
        <f>IF(N453="základní",J453,0)</f>
        <v>0</v>
      </c>
      <c r="BF453" s="231">
        <f>IF(N453="snížená",J453,0)</f>
        <v>0</v>
      </c>
      <c r="BG453" s="231">
        <f>IF(N453="zákl. přenesená",J453,0)</f>
        <v>0</v>
      </c>
      <c r="BH453" s="231">
        <f>IF(N453="sníž. přenesená",J453,0)</f>
        <v>0</v>
      </c>
      <c r="BI453" s="231">
        <f>IF(N453="nulová",J453,0)</f>
        <v>0</v>
      </c>
      <c r="BJ453" s="17" t="s">
        <v>87</v>
      </c>
      <c r="BK453" s="231">
        <f>ROUND(I453*H453,2)</f>
        <v>0</v>
      </c>
      <c r="BL453" s="17" t="s">
        <v>155</v>
      </c>
      <c r="BM453" s="230" t="s">
        <v>714</v>
      </c>
    </row>
    <row r="454" s="2" customFormat="1">
      <c r="A454" s="38"/>
      <c r="B454" s="39"/>
      <c r="C454" s="40"/>
      <c r="D454" s="232" t="s">
        <v>157</v>
      </c>
      <c r="E454" s="40"/>
      <c r="F454" s="233" t="s">
        <v>715</v>
      </c>
      <c r="G454" s="40"/>
      <c r="H454" s="40"/>
      <c r="I454" s="234"/>
      <c r="J454" s="40"/>
      <c r="K454" s="40"/>
      <c r="L454" s="44"/>
      <c r="M454" s="235"/>
      <c r="N454" s="236"/>
      <c r="O454" s="91"/>
      <c r="P454" s="91"/>
      <c r="Q454" s="91"/>
      <c r="R454" s="91"/>
      <c r="S454" s="91"/>
      <c r="T454" s="92"/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T454" s="17" t="s">
        <v>157</v>
      </c>
      <c r="AU454" s="17" t="s">
        <v>89</v>
      </c>
    </row>
    <row r="455" s="2" customFormat="1" ht="24.15" customHeight="1">
      <c r="A455" s="38"/>
      <c r="B455" s="39"/>
      <c r="C455" s="270" t="s">
        <v>716</v>
      </c>
      <c r="D455" s="270" t="s">
        <v>401</v>
      </c>
      <c r="E455" s="271" t="s">
        <v>717</v>
      </c>
      <c r="F455" s="272" t="s">
        <v>718</v>
      </c>
      <c r="G455" s="273" t="s">
        <v>424</v>
      </c>
      <c r="H455" s="274">
        <v>9</v>
      </c>
      <c r="I455" s="275"/>
      <c r="J455" s="276">
        <f>ROUND(I455*H455,2)</f>
        <v>0</v>
      </c>
      <c r="K455" s="272" t="s">
        <v>154</v>
      </c>
      <c r="L455" s="277"/>
      <c r="M455" s="278" t="s">
        <v>1</v>
      </c>
      <c r="N455" s="279" t="s">
        <v>44</v>
      </c>
      <c r="O455" s="91"/>
      <c r="P455" s="228">
        <f>O455*H455</f>
        <v>0</v>
      </c>
      <c r="Q455" s="228">
        <v>0.52100000000000002</v>
      </c>
      <c r="R455" s="228">
        <f>Q455*H455</f>
        <v>4.6890000000000001</v>
      </c>
      <c r="S455" s="228">
        <v>0</v>
      </c>
      <c r="T455" s="229">
        <f>S455*H455</f>
        <v>0</v>
      </c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R455" s="230" t="s">
        <v>229</v>
      </c>
      <c r="AT455" s="230" t="s">
        <v>401</v>
      </c>
      <c r="AU455" s="230" t="s">
        <v>89</v>
      </c>
      <c r="AY455" s="17" t="s">
        <v>148</v>
      </c>
      <c r="BE455" s="231">
        <f>IF(N455="základní",J455,0)</f>
        <v>0</v>
      </c>
      <c r="BF455" s="231">
        <f>IF(N455="snížená",J455,0)</f>
        <v>0</v>
      </c>
      <c r="BG455" s="231">
        <f>IF(N455="zákl. přenesená",J455,0)</f>
        <v>0</v>
      </c>
      <c r="BH455" s="231">
        <f>IF(N455="sníž. přenesená",J455,0)</f>
        <v>0</v>
      </c>
      <c r="BI455" s="231">
        <f>IF(N455="nulová",J455,0)</f>
        <v>0</v>
      </c>
      <c r="BJ455" s="17" t="s">
        <v>87</v>
      </c>
      <c r="BK455" s="231">
        <f>ROUND(I455*H455,2)</f>
        <v>0</v>
      </c>
      <c r="BL455" s="17" t="s">
        <v>155</v>
      </c>
      <c r="BM455" s="230" t="s">
        <v>719</v>
      </c>
    </row>
    <row r="456" s="2" customFormat="1" ht="24.15" customHeight="1">
      <c r="A456" s="38"/>
      <c r="B456" s="39"/>
      <c r="C456" s="219" t="s">
        <v>720</v>
      </c>
      <c r="D456" s="219" t="s">
        <v>150</v>
      </c>
      <c r="E456" s="220" t="s">
        <v>721</v>
      </c>
      <c r="F456" s="221" t="s">
        <v>722</v>
      </c>
      <c r="G456" s="222" t="s">
        <v>424</v>
      </c>
      <c r="H456" s="223">
        <v>6</v>
      </c>
      <c r="I456" s="224"/>
      <c r="J456" s="225">
        <f>ROUND(I456*H456,2)</f>
        <v>0</v>
      </c>
      <c r="K456" s="221" t="s">
        <v>154</v>
      </c>
      <c r="L456" s="44"/>
      <c r="M456" s="226" t="s">
        <v>1</v>
      </c>
      <c r="N456" s="227" t="s">
        <v>44</v>
      </c>
      <c r="O456" s="91"/>
      <c r="P456" s="228">
        <f>O456*H456</f>
        <v>0</v>
      </c>
      <c r="Q456" s="228">
        <v>0.12526000000000001</v>
      </c>
      <c r="R456" s="228">
        <f>Q456*H456</f>
        <v>0.75156000000000001</v>
      </c>
      <c r="S456" s="228">
        <v>0</v>
      </c>
      <c r="T456" s="229">
        <f>S456*H456</f>
        <v>0</v>
      </c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R456" s="230" t="s">
        <v>155</v>
      </c>
      <c r="AT456" s="230" t="s">
        <v>150</v>
      </c>
      <c r="AU456" s="230" t="s">
        <v>89</v>
      </c>
      <c r="AY456" s="17" t="s">
        <v>148</v>
      </c>
      <c r="BE456" s="231">
        <f>IF(N456="základní",J456,0)</f>
        <v>0</v>
      </c>
      <c r="BF456" s="231">
        <f>IF(N456="snížená",J456,0)</f>
        <v>0</v>
      </c>
      <c r="BG456" s="231">
        <f>IF(N456="zákl. přenesená",J456,0)</f>
        <v>0</v>
      </c>
      <c r="BH456" s="231">
        <f>IF(N456="sníž. přenesená",J456,0)</f>
        <v>0</v>
      </c>
      <c r="BI456" s="231">
        <f>IF(N456="nulová",J456,0)</f>
        <v>0</v>
      </c>
      <c r="BJ456" s="17" t="s">
        <v>87</v>
      </c>
      <c r="BK456" s="231">
        <f>ROUND(I456*H456,2)</f>
        <v>0</v>
      </c>
      <c r="BL456" s="17" t="s">
        <v>155</v>
      </c>
      <c r="BM456" s="230" t="s">
        <v>723</v>
      </c>
    </row>
    <row r="457" s="2" customFormat="1">
      <c r="A457" s="38"/>
      <c r="B457" s="39"/>
      <c r="C457" s="40"/>
      <c r="D457" s="232" t="s">
        <v>157</v>
      </c>
      <c r="E457" s="40"/>
      <c r="F457" s="233" t="s">
        <v>724</v>
      </c>
      <c r="G457" s="40"/>
      <c r="H457" s="40"/>
      <c r="I457" s="234"/>
      <c r="J457" s="40"/>
      <c r="K457" s="40"/>
      <c r="L457" s="44"/>
      <c r="M457" s="235"/>
      <c r="N457" s="236"/>
      <c r="O457" s="91"/>
      <c r="P457" s="91"/>
      <c r="Q457" s="91"/>
      <c r="R457" s="91"/>
      <c r="S457" s="91"/>
      <c r="T457" s="92"/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T457" s="17" t="s">
        <v>157</v>
      </c>
      <c r="AU457" s="17" t="s">
        <v>89</v>
      </c>
    </row>
    <row r="458" s="2" customFormat="1" ht="24.15" customHeight="1">
      <c r="A458" s="38"/>
      <c r="B458" s="39"/>
      <c r="C458" s="270" t="s">
        <v>725</v>
      </c>
      <c r="D458" s="270" t="s">
        <v>401</v>
      </c>
      <c r="E458" s="271" t="s">
        <v>726</v>
      </c>
      <c r="F458" s="272" t="s">
        <v>727</v>
      </c>
      <c r="G458" s="273" t="s">
        <v>424</v>
      </c>
      <c r="H458" s="274">
        <v>6</v>
      </c>
      <c r="I458" s="275"/>
      <c r="J458" s="276">
        <f>ROUND(I458*H458,2)</f>
        <v>0</v>
      </c>
      <c r="K458" s="272" t="s">
        <v>154</v>
      </c>
      <c r="L458" s="277"/>
      <c r="M458" s="278" t="s">
        <v>1</v>
      </c>
      <c r="N458" s="279" t="s">
        <v>44</v>
      </c>
      <c r="O458" s="91"/>
      <c r="P458" s="228">
        <f>O458*H458</f>
        <v>0</v>
      </c>
      <c r="Q458" s="228">
        <v>0.13500000000000001</v>
      </c>
      <c r="R458" s="228">
        <f>Q458*H458</f>
        <v>0.81000000000000005</v>
      </c>
      <c r="S458" s="228">
        <v>0</v>
      </c>
      <c r="T458" s="229">
        <f>S458*H458</f>
        <v>0</v>
      </c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R458" s="230" t="s">
        <v>229</v>
      </c>
      <c r="AT458" s="230" t="s">
        <v>401</v>
      </c>
      <c r="AU458" s="230" t="s">
        <v>89</v>
      </c>
      <c r="AY458" s="17" t="s">
        <v>148</v>
      </c>
      <c r="BE458" s="231">
        <f>IF(N458="základní",J458,0)</f>
        <v>0</v>
      </c>
      <c r="BF458" s="231">
        <f>IF(N458="snížená",J458,0)</f>
        <v>0</v>
      </c>
      <c r="BG458" s="231">
        <f>IF(N458="zákl. přenesená",J458,0)</f>
        <v>0</v>
      </c>
      <c r="BH458" s="231">
        <f>IF(N458="sníž. přenesená",J458,0)</f>
        <v>0</v>
      </c>
      <c r="BI458" s="231">
        <f>IF(N458="nulová",J458,0)</f>
        <v>0</v>
      </c>
      <c r="BJ458" s="17" t="s">
        <v>87</v>
      </c>
      <c r="BK458" s="231">
        <f>ROUND(I458*H458,2)</f>
        <v>0</v>
      </c>
      <c r="BL458" s="17" t="s">
        <v>155</v>
      </c>
      <c r="BM458" s="230" t="s">
        <v>728</v>
      </c>
    </row>
    <row r="459" s="2" customFormat="1" ht="24.15" customHeight="1">
      <c r="A459" s="38"/>
      <c r="B459" s="39"/>
      <c r="C459" s="219" t="s">
        <v>729</v>
      </c>
      <c r="D459" s="219" t="s">
        <v>150</v>
      </c>
      <c r="E459" s="220" t="s">
        <v>730</v>
      </c>
      <c r="F459" s="221" t="s">
        <v>731</v>
      </c>
      <c r="G459" s="222" t="s">
        <v>424</v>
      </c>
      <c r="H459" s="223">
        <v>6</v>
      </c>
      <c r="I459" s="224"/>
      <c r="J459" s="225">
        <f>ROUND(I459*H459,2)</f>
        <v>0</v>
      </c>
      <c r="K459" s="221" t="s">
        <v>154</v>
      </c>
      <c r="L459" s="44"/>
      <c r="M459" s="226" t="s">
        <v>1</v>
      </c>
      <c r="N459" s="227" t="s">
        <v>44</v>
      </c>
      <c r="O459" s="91"/>
      <c r="P459" s="228">
        <f>O459*H459</f>
        <v>0</v>
      </c>
      <c r="Q459" s="228">
        <v>0.030759999999999999</v>
      </c>
      <c r="R459" s="228">
        <f>Q459*H459</f>
        <v>0.18456</v>
      </c>
      <c r="S459" s="228">
        <v>0</v>
      </c>
      <c r="T459" s="229">
        <f>S459*H459</f>
        <v>0</v>
      </c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R459" s="230" t="s">
        <v>155</v>
      </c>
      <c r="AT459" s="230" t="s">
        <v>150</v>
      </c>
      <c r="AU459" s="230" t="s">
        <v>89</v>
      </c>
      <c r="AY459" s="17" t="s">
        <v>148</v>
      </c>
      <c r="BE459" s="231">
        <f>IF(N459="základní",J459,0)</f>
        <v>0</v>
      </c>
      <c r="BF459" s="231">
        <f>IF(N459="snížená",J459,0)</f>
        <v>0</v>
      </c>
      <c r="BG459" s="231">
        <f>IF(N459="zákl. přenesená",J459,0)</f>
        <v>0</v>
      </c>
      <c r="BH459" s="231">
        <f>IF(N459="sníž. přenesená",J459,0)</f>
        <v>0</v>
      </c>
      <c r="BI459" s="231">
        <f>IF(N459="nulová",J459,0)</f>
        <v>0</v>
      </c>
      <c r="BJ459" s="17" t="s">
        <v>87</v>
      </c>
      <c r="BK459" s="231">
        <f>ROUND(I459*H459,2)</f>
        <v>0</v>
      </c>
      <c r="BL459" s="17" t="s">
        <v>155</v>
      </c>
      <c r="BM459" s="230" t="s">
        <v>732</v>
      </c>
    </row>
    <row r="460" s="2" customFormat="1">
      <c r="A460" s="38"/>
      <c r="B460" s="39"/>
      <c r="C460" s="40"/>
      <c r="D460" s="232" t="s">
        <v>157</v>
      </c>
      <c r="E460" s="40"/>
      <c r="F460" s="233" t="s">
        <v>733</v>
      </c>
      <c r="G460" s="40"/>
      <c r="H460" s="40"/>
      <c r="I460" s="234"/>
      <c r="J460" s="40"/>
      <c r="K460" s="40"/>
      <c r="L460" s="44"/>
      <c r="M460" s="235"/>
      <c r="N460" s="236"/>
      <c r="O460" s="91"/>
      <c r="P460" s="91"/>
      <c r="Q460" s="91"/>
      <c r="R460" s="91"/>
      <c r="S460" s="91"/>
      <c r="T460" s="92"/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T460" s="17" t="s">
        <v>157</v>
      </c>
      <c r="AU460" s="17" t="s">
        <v>89</v>
      </c>
    </row>
    <row r="461" s="2" customFormat="1" ht="24.15" customHeight="1">
      <c r="A461" s="38"/>
      <c r="B461" s="39"/>
      <c r="C461" s="270" t="s">
        <v>734</v>
      </c>
      <c r="D461" s="270" t="s">
        <v>401</v>
      </c>
      <c r="E461" s="271" t="s">
        <v>735</v>
      </c>
      <c r="F461" s="272" t="s">
        <v>736</v>
      </c>
      <c r="G461" s="273" t="s">
        <v>424</v>
      </c>
      <c r="H461" s="274">
        <v>6</v>
      </c>
      <c r="I461" s="275"/>
      <c r="J461" s="276">
        <f>ROUND(I461*H461,2)</f>
        <v>0</v>
      </c>
      <c r="K461" s="272" t="s">
        <v>154</v>
      </c>
      <c r="L461" s="277"/>
      <c r="M461" s="278" t="s">
        <v>1</v>
      </c>
      <c r="N461" s="279" t="s">
        <v>44</v>
      </c>
      <c r="O461" s="91"/>
      <c r="P461" s="228">
        <f>O461*H461</f>
        <v>0</v>
      </c>
      <c r="Q461" s="228">
        <v>0.070000000000000007</v>
      </c>
      <c r="R461" s="228">
        <f>Q461*H461</f>
        <v>0.42000000000000004</v>
      </c>
      <c r="S461" s="228">
        <v>0</v>
      </c>
      <c r="T461" s="229">
        <f>S461*H461</f>
        <v>0</v>
      </c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R461" s="230" t="s">
        <v>229</v>
      </c>
      <c r="AT461" s="230" t="s">
        <v>401</v>
      </c>
      <c r="AU461" s="230" t="s">
        <v>89</v>
      </c>
      <c r="AY461" s="17" t="s">
        <v>148</v>
      </c>
      <c r="BE461" s="231">
        <f>IF(N461="základní",J461,0)</f>
        <v>0</v>
      </c>
      <c r="BF461" s="231">
        <f>IF(N461="snížená",J461,0)</f>
        <v>0</v>
      </c>
      <c r="BG461" s="231">
        <f>IF(N461="zákl. přenesená",J461,0)</f>
        <v>0</v>
      </c>
      <c r="BH461" s="231">
        <f>IF(N461="sníž. přenesená",J461,0)</f>
        <v>0</v>
      </c>
      <c r="BI461" s="231">
        <f>IF(N461="nulová",J461,0)</f>
        <v>0</v>
      </c>
      <c r="BJ461" s="17" t="s">
        <v>87</v>
      </c>
      <c r="BK461" s="231">
        <f>ROUND(I461*H461,2)</f>
        <v>0</v>
      </c>
      <c r="BL461" s="17" t="s">
        <v>155</v>
      </c>
      <c r="BM461" s="230" t="s">
        <v>737</v>
      </c>
    </row>
    <row r="462" s="2" customFormat="1" ht="24.15" customHeight="1">
      <c r="A462" s="38"/>
      <c r="B462" s="39"/>
      <c r="C462" s="219" t="s">
        <v>738</v>
      </c>
      <c r="D462" s="219" t="s">
        <v>150</v>
      </c>
      <c r="E462" s="220" t="s">
        <v>739</v>
      </c>
      <c r="F462" s="221" t="s">
        <v>740</v>
      </c>
      <c r="G462" s="222" t="s">
        <v>424</v>
      </c>
      <c r="H462" s="223">
        <v>6</v>
      </c>
      <c r="I462" s="224"/>
      <c r="J462" s="225">
        <f>ROUND(I462*H462,2)</f>
        <v>0</v>
      </c>
      <c r="K462" s="221" t="s">
        <v>154</v>
      </c>
      <c r="L462" s="44"/>
      <c r="M462" s="226" t="s">
        <v>1</v>
      </c>
      <c r="N462" s="227" t="s">
        <v>44</v>
      </c>
      <c r="O462" s="91"/>
      <c r="P462" s="228">
        <f>O462*H462</f>
        <v>0</v>
      </c>
      <c r="Q462" s="228">
        <v>0.030759999999999999</v>
      </c>
      <c r="R462" s="228">
        <f>Q462*H462</f>
        <v>0.18456</v>
      </c>
      <c r="S462" s="228">
        <v>0</v>
      </c>
      <c r="T462" s="229">
        <f>S462*H462</f>
        <v>0</v>
      </c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R462" s="230" t="s">
        <v>155</v>
      </c>
      <c r="AT462" s="230" t="s">
        <v>150</v>
      </c>
      <c r="AU462" s="230" t="s">
        <v>89</v>
      </c>
      <c r="AY462" s="17" t="s">
        <v>148</v>
      </c>
      <c r="BE462" s="231">
        <f>IF(N462="základní",J462,0)</f>
        <v>0</v>
      </c>
      <c r="BF462" s="231">
        <f>IF(N462="snížená",J462,0)</f>
        <v>0</v>
      </c>
      <c r="BG462" s="231">
        <f>IF(N462="zákl. přenesená",J462,0)</f>
        <v>0</v>
      </c>
      <c r="BH462" s="231">
        <f>IF(N462="sníž. přenesená",J462,0)</f>
        <v>0</v>
      </c>
      <c r="BI462" s="231">
        <f>IF(N462="nulová",J462,0)</f>
        <v>0</v>
      </c>
      <c r="BJ462" s="17" t="s">
        <v>87</v>
      </c>
      <c r="BK462" s="231">
        <f>ROUND(I462*H462,2)</f>
        <v>0</v>
      </c>
      <c r="BL462" s="17" t="s">
        <v>155</v>
      </c>
      <c r="BM462" s="230" t="s">
        <v>741</v>
      </c>
    </row>
    <row r="463" s="2" customFormat="1">
      <c r="A463" s="38"/>
      <c r="B463" s="39"/>
      <c r="C463" s="40"/>
      <c r="D463" s="232" t="s">
        <v>157</v>
      </c>
      <c r="E463" s="40"/>
      <c r="F463" s="233" t="s">
        <v>742</v>
      </c>
      <c r="G463" s="40"/>
      <c r="H463" s="40"/>
      <c r="I463" s="234"/>
      <c r="J463" s="40"/>
      <c r="K463" s="40"/>
      <c r="L463" s="44"/>
      <c r="M463" s="235"/>
      <c r="N463" s="236"/>
      <c r="O463" s="91"/>
      <c r="P463" s="91"/>
      <c r="Q463" s="91"/>
      <c r="R463" s="91"/>
      <c r="S463" s="91"/>
      <c r="T463" s="92"/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T463" s="17" t="s">
        <v>157</v>
      </c>
      <c r="AU463" s="17" t="s">
        <v>89</v>
      </c>
    </row>
    <row r="464" s="2" customFormat="1" ht="24.15" customHeight="1">
      <c r="A464" s="38"/>
      <c r="B464" s="39"/>
      <c r="C464" s="270" t="s">
        <v>743</v>
      </c>
      <c r="D464" s="270" t="s">
        <v>401</v>
      </c>
      <c r="E464" s="271" t="s">
        <v>744</v>
      </c>
      <c r="F464" s="272" t="s">
        <v>745</v>
      </c>
      <c r="G464" s="273" t="s">
        <v>424</v>
      </c>
      <c r="H464" s="274">
        <v>6</v>
      </c>
      <c r="I464" s="275"/>
      <c r="J464" s="276">
        <f>ROUND(I464*H464,2)</f>
        <v>0</v>
      </c>
      <c r="K464" s="272" t="s">
        <v>154</v>
      </c>
      <c r="L464" s="277"/>
      <c r="M464" s="278" t="s">
        <v>1</v>
      </c>
      <c r="N464" s="279" t="s">
        <v>44</v>
      </c>
      <c r="O464" s="91"/>
      <c r="P464" s="228">
        <f>O464*H464</f>
        <v>0</v>
      </c>
      <c r="Q464" s="228">
        <v>0.075999999999999998</v>
      </c>
      <c r="R464" s="228">
        <f>Q464*H464</f>
        <v>0.45599999999999996</v>
      </c>
      <c r="S464" s="228">
        <v>0</v>
      </c>
      <c r="T464" s="229">
        <f>S464*H464</f>
        <v>0</v>
      </c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R464" s="230" t="s">
        <v>229</v>
      </c>
      <c r="AT464" s="230" t="s">
        <v>401</v>
      </c>
      <c r="AU464" s="230" t="s">
        <v>89</v>
      </c>
      <c r="AY464" s="17" t="s">
        <v>148</v>
      </c>
      <c r="BE464" s="231">
        <f>IF(N464="základní",J464,0)</f>
        <v>0</v>
      </c>
      <c r="BF464" s="231">
        <f>IF(N464="snížená",J464,0)</f>
        <v>0</v>
      </c>
      <c r="BG464" s="231">
        <f>IF(N464="zákl. přenesená",J464,0)</f>
        <v>0</v>
      </c>
      <c r="BH464" s="231">
        <f>IF(N464="sníž. přenesená",J464,0)</f>
        <v>0</v>
      </c>
      <c r="BI464" s="231">
        <f>IF(N464="nulová",J464,0)</f>
        <v>0</v>
      </c>
      <c r="BJ464" s="17" t="s">
        <v>87</v>
      </c>
      <c r="BK464" s="231">
        <f>ROUND(I464*H464,2)</f>
        <v>0</v>
      </c>
      <c r="BL464" s="17" t="s">
        <v>155</v>
      </c>
      <c r="BM464" s="230" t="s">
        <v>746</v>
      </c>
    </row>
    <row r="465" s="2" customFormat="1" ht="24.15" customHeight="1">
      <c r="A465" s="38"/>
      <c r="B465" s="39"/>
      <c r="C465" s="219" t="s">
        <v>747</v>
      </c>
      <c r="D465" s="219" t="s">
        <v>150</v>
      </c>
      <c r="E465" s="220" t="s">
        <v>748</v>
      </c>
      <c r="F465" s="221" t="s">
        <v>749</v>
      </c>
      <c r="G465" s="222" t="s">
        <v>424</v>
      </c>
      <c r="H465" s="223">
        <v>6</v>
      </c>
      <c r="I465" s="224"/>
      <c r="J465" s="225">
        <f>ROUND(I465*H465,2)</f>
        <v>0</v>
      </c>
      <c r="K465" s="221" t="s">
        <v>154</v>
      </c>
      <c r="L465" s="44"/>
      <c r="M465" s="226" t="s">
        <v>1</v>
      </c>
      <c r="N465" s="227" t="s">
        <v>44</v>
      </c>
      <c r="O465" s="91"/>
      <c r="P465" s="228">
        <f>O465*H465</f>
        <v>0</v>
      </c>
      <c r="Q465" s="228">
        <v>0.030759999999999999</v>
      </c>
      <c r="R465" s="228">
        <f>Q465*H465</f>
        <v>0.18456</v>
      </c>
      <c r="S465" s="228">
        <v>0</v>
      </c>
      <c r="T465" s="229">
        <f>S465*H465</f>
        <v>0</v>
      </c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R465" s="230" t="s">
        <v>155</v>
      </c>
      <c r="AT465" s="230" t="s">
        <v>150</v>
      </c>
      <c r="AU465" s="230" t="s">
        <v>89</v>
      </c>
      <c r="AY465" s="17" t="s">
        <v>148</v>
      </c>
      <c r="BE465" s="231">
        <f>IF(N465="základní",J465,0)</f>
        <v>0</v>
      </c>
      <c r="BF465" s="231">
        <f>IF(N465="snížená",J465,0)</f>
        <v>0</v>
      </c>
      <c r="BG465" s="231">
        <f>IF(N465="zákl. přenesená",J465,0)</f>
        <v>0</v>
      </c>
      <c r="BH465" s="231">
        <f>IF(N465="sníž. přenesená",J465,0)</f>
        <v>0</v>
      </c>
      <c r="BI465" s="231">
        <f>IF(N465="nulová",J465,0)</f>
        <v>0</v>
      </c>
      <c r="BJ465" s="17" t="s">
        <v>87</v>
      </c>
      <c r="BK465" s="231">
        <f>ROUND(I465*H465,2)</f>
        <v>0</v>
      </c>
      <c r="BL465" s="17" t="s">
        <v>155</v>
      </c>
      <c r="BM465" s="230" t="s">
        <v>750</v>
      </c>
    </row>
    <row r="466" s="2" customFormat="1">
      <c r="A466" s="38"/>
      <c r="B466" s="39"/>
      <c r="C466" s="40"/>
      <c r="D466" s="232" t="s">
        <v>157</v>
      </c>
      <c r="E466" s="40"/>
      <c r="F466" s="233" t="s">
        <v>751</v>
      </c>
      <c r="G466" s="40"/>
      <c r="H466" s="40"/>
      <c r="I466" s="234"/>
      <c r="J466" s="40"/>
      <c r="K466" s="40"/>
      <c r="L466" s="44"/>
      <c r="M466" s="235"/>
      <c r="N466" s="236"/>
      <c r="O466" s="91"/>
      <c r="P466" s="91"/>
      <c r="Q466" s="91"/>
      <c r="R466" s="91"/>
      <c r="S466" s="91"/>
      <c r="T466" s="92"/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T466" s="17" t="s">
        <v>157</v>
      </c>
      <c r="AU466" s="17" t="s">
        <v>89</v>
      </c>
    </row>
    <row r="467" s="2" customFormat="1" ht="24.15" customHeight="1">
      <c r="A467" s="38"/>
      <c r="B467" s="39"/>
      <c r="C467" s="270" t="s">
        <v>752</v>
      </c>
      <c r="D467" s="270" t="s">
        <v>401</v>
      </c>
      <c r="E467" s="271" t="s">
        <v>753</v>
      </c>
      <c r="F467" s="272" t="s">
        <v>754</v>
      </c>
      <c r="G467" s="273" t="s">
        <v>424</v>
      </c>
      <c r="H467" s="274">
        <v>6</v>
      </c>
      <c r="I467" s="275"/>
      <c r="J467" s="276">
        <f>ROUND(I467*H467,2)</f>
        <v>0</v>
      </c>
      <c r="K467" s="272" t="s">
        <v>154</v>
      </c>
      <c r="L467" s="277"/>
      <c r="M467" s="278" t="s">
        <v>1</v>
      </c>
      <c r="N467" s="279" t="s">
        <v>44</v>
      </c>
      <c r="O467" s="91"/>
      <c r="P467" s="228">
        <f>O467*H467</f>
        <v>0</v>
      </c>
      <c r="Q467" s="228">
        <v>0.155</v>
      </c>
      <c r="R467" s="228">
        <f>Q467*H467</f>
        <v>0.92999999999999994</v>
      </c>
      <c r="S467" s="228">
        <v>0</v>
      </c>
      <c r="T467" s="229">
        <f>S467*H467</f>
        <v>0</v>
      </c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R467" s="230" t="s">
        <v>229</v>
      </c>
      <c r="AT467" s="230" t="s">
        <v>401</v>
      </c>
      <c r="AU467" s="230" t="s">
        <v>89</v>
      </c>
      <c r="AY467" s="17" t="s">
        <v>148</v>
      </c>
      <c r="BE467" s="231">
        <f>IF(N467="základní",J467,0)</f>
        <v>0</v>
      </c>
      <c r="BF467" s="231">
        <f>IF(N467="snížená",J467,0)</f>
        <v>0</v>
      </c>
      <c r="BG467" s="231">
        <f>IF(N467="zákl. přenesená",J467,0)</f>
        <v>0</v>
      </c>
      <c r="BH467" s="231">
        <f>IF(N467="sníž. přenesená",J467,0)</f>
        <v>0</v>
      </c>
      <c r="BI467" s="231">
        <f>IF(N467="nulová",J467,0)</f>
        <v>0</v>
      </c>
      <c r="BJ467" s="17" t="s">
        <v>87</v>
      </c>
      <c r="BK467" s="231">
        <f>ROUND(I467*H467,2)</f>
        <v>0</v>
      </c>
      <c r="BL467" s="17" t="s">
        <v>155</v>
      </c>
      <c r="BM467" s="230" t="s">
        <v>755</v>
      </c>
    </row>
    <row r="468" s="2" customFormat="1" ht="37.8" customHeight="1">
      <c r="A468" s="38"/>
      <c r="B468" s="39"/>
      <c r="C468" s="219" t="s">
        <v>756</v>
      </c>
      <c r="D468" s="219" t="s">
        <v>150</v>
      </c>
      <c r="E468" s="220" t="s">
        <v>757</v>
      </c>
      <c r="F468" s="221" t="s">
        <v>758</v>
      </c>
      <c r="G468" s="222" t="s">
        <v>424</v>
      </c>
      <c r="H468" s="223">
        <v>23</v>
      </c>
      <c r="I468" s="224"/>
      <c r="J468" s="225">
        <f>ROUND(I468*H468,2)</f>
        <v>0</v>
      </c>
      <c r="K468" s="221" t="s">
        <v>154</v>
      </c>
      <c r="L468" s="44"/>
      <c r="M468" s="226" t="s">
        <v>1</v>
      </c>
      <c r="N468" s="227" t="s">
        <v>44</v>
      </c>
      <c r="O468" s="91"/>
      <c r="P468" s="228">
        <f>O468*H468</f>
        <v>0</v>
      </c>
      <c r="Q468" s="228">
        <v>0.089999999999999997</v>
      </c>
      <c r="R468" s="228">
        <f>Q468*H468</f>
        <v>2.0699999999999998</v>
      </c>
      <c r="S468" s="228">
        <v>0</v>
      </c>
      <c r="T468" s="229">
        <f>S468*H468</f>
        <v>0</v>
      </c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R468" s="230" t="s">
        <v>155</v>
      </c>
      <c r="AT468" s="230" t="s">
        <v>150</v>
      </c>
      <c r="AU468" s="230" t="s">
        <v>89</v>
      </c>
      <c r="AY468" s="17" t="s">
        <v>148</v>
      </c>
      <c r="BE468" s="231">
        <f>IF(N468="základní",J468,0)</f>
        <v>0</v>
      </c>
      <c r="BF468" s="231">
        <f>IF(N468="snížená",J468,0)</f>
        <v>0</v>
      </c>
      <c r="BG468" s="231">
        <f>IF(N468="zákl. přenesená",J468,0)</f>
        <v>0</v>
      </c>
      <c r="BH468" s="231">
        <f>IF(N468="sníž. přenesená",J468,0)</f>
        <v>0</v>
      </c>
      <c r="BI468" s="231">
        <f>IF(N468="nulová",J468,0)</f>
        <v>0</v>
      </c>
      <c r="BJ468" s="17" t="s">
        <v>87</v>
      </c>
      <c r="BK468" s="231">
        <f>ROUND(I468*H468,2)</f>
        <v>0</v>
      </c>
      <c r="BL468" s="17" t="s">
        <v>155</v>
      </c>
      <c r="BM468" s="230" t="s">
        <v>759</v>
      </c>
    </row>
    <row r="469" s="2" customFormat="1">
      <c r="A469" s="38"/>
      <c r="B469" s="39"/>
      <c r="C469" s="40"/>
      <c r="D469" s="232" t="s">
        <v>157</v>
      </c>
      <c r="E469" s="40"/>
      <c r="F469" s="233" t="s">
        <v>760</v>
      </c>
      <c r="G469" s="40"/>
      <c r="H469" s="40"/>
      <c r="I469" s="234"/>
      <c r="J469" s="40"/>
      <c r="K469" s="40"/>
      <c r="L469" s="44"/>
      <c r="M469" s="235"/>
      <c r="N469" s="236"/>
      <c r="O469" s="91"/>
      <c r="P469" s="91"/>
      <c r="Q469" s="91"/>
      <c r="R469" s="91"/>
      <c r="S469" s="91"/>
      <c r="T469" s="92"/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T469" s="17" t="s">
        <v>157</v>
      </c>
      <c r="AU469" s="17" t="s">
        <v>89</v>
      </c>
    </row>
    <row r="470" s="2" customFormat="1" ht="21.75" customHeight="1">
      <c r="A470" s="38"/>
      <c r="B470" s="39"/>
      <c r="C470" s="270" t="s">
        <v>761</v>
      </c>
      <c r="D470" s="270" t="s">
        <v>401</v>
      </c>
      <c r="E470" s="271" t="s">
        <v>762</v>
      </c>
      <c r="F470" s="272" t="s">
        <v>763</v>
      </c>
      <c r="G470" s="273" t="s">
        <v>424</v>
      </c>
      <c r="H470" s="274">
        <v>23</v>
      </c>
      <c r="I470" s="275"/>
      <c r="J470" s="276">
        <f>ROUND(I470*H470,2)</f>
        <v>0</v>
      </c>
      <c r="K470" s="272" t="s">
        <v>154</v>
      </c>
      <c r="L470" s="277"/>
      <c r="M470" s="278" t="s">
        <v>1</v>
      </c>
      <c r="N470" s="279" t="s">
        <v>44</v>
      </c>
      <c r="O470" s="91"/>
      <c r="P470" s="228">
        <f>O470*H470</f>
        <v>0</v>
      </c>
      <c r="Q470" s="228">
        <v>0.19600000000000001</v>
      </c>
      <c r="R470" s="228">
        <f>Q470*H470</f>
        <v>4.508</v>
      </c>
      <c r="S470" s="228">
        <v>0</v>
      </c>
      <c r="T470" s="229">
        <f>S470*H470</f>
        <v>0</v>
      </c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R470" s="230" t="s">
        <v>229</v>
      </c>
      <c r="AT470" s="230" t="s">
        <v>401</v>
      </c>
      <c r="AU470" s="230" t="s">
        <v>89</v>
      </c>
      <c r="AY470" s="17" t="s">
        <v>148</v>
      </c>
      <c r="BE470" s="231">
        <f>IF(N470="základní",J470,0)</f>
        <v>0</v>
      </c>
      <c r="BF470" s="231">
        <f>IF(N470="snížená",J470,0)</f>
        <v>0</v>
      </c>
      <c r="BG470" s="231">
        <f>IF(N470="zákl. přenesená",J470,0)</f>
        <v>0</v>
      </c>
      <c r="BH470" s="231">
        <f>IF(N470="sníž. přenesená",J470,0)</f>
        <v>0</v>
      </c>
      <c r="BI470" s="231">
        <f>IF(N470="nulová",J470,0)</f>
        <v>0</v>
      </c>
      <c r="BJ470" s="17" t="s">
        <v>87</v>
      </c>
      <c r="BK470" s="231">
        <f>ROUND(I470*H470,2)</f>
        <v>0</v>
      </c>
      <c r="BL470" s="17" t="s">
        <v>155</v>
      </c>
      <c r="BM470" s="230" t="s">
        <v>764</v>
      </c>
    </row>
    <row r="471" s="2" customFormat="1" ht="24.15" customHeight="1">
      <c r="A471" s="38"/>
      <c r="B471" s="39"/>
      <c r="C471" s="219" t="s">
        <v>765</v>
      </c>
      <c r="D471" s="219" t="s">
        <v>150</v>
      </c>
      <c r="E471" s="220" t="s">
        <v>766</v>
      </c>
      <c r="F471" s="221" t="s">
        <v>767</v>
      </c>
      <c r="G471" s="222" t="s">
        <v>424</v>
      </c>
      <c r="H471" s="223">
        <v>6</v>
      </c>
      <c r="I471" s="224"/>
      <c r="J471" s="225">
        <f>ROUND(I471*H471,2)</f>
        <v>0</v>
      </c>
      <c r="K471" s="221" t="s">
        <v>154</v>
      </c>
      <c r="L471" s="44"/>
      <c r="M471" s="226" t="s">
        <v>1</v>
      </c>
      <c r="N471" s="227" t="s">
        <v>44</v>
      </c>
      <c r="O471" s="91"/>
      <c r="P471" s="228">
        <f>O471*H471</f>
        <v>0</v>
      </c>
      <c r="Q471" s="228">
        <v>0.21734000000000001</v>
      </c>
      <c r="R471" s="228">
        <f>Q471*H471</f>
        <v>1.3040400000000001</v>
      </c>
      <c r="S471" s="228">
        <v>0</v>
      </c>
      <c r="T471" s="229">
        <f>S471*H471</f>
        <v>0</v>
      </c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R471" s="230" t="s">
        <v>155</v>
      </c>
      <c r="AT471" s="230" t="s">
        <v>150</v>
      </c>
      <c r="AU471" s="230" t="s">
        <v>89</v>
      </c>
      <c r="AY471" s="17" t="s">
        <v>148</v>
      </c>
      <c r="BE471" s="231">
        <f>IF(N471="základní",J471,0)</f>
        <v>0</v>
      </c>
      <c r="BF471" s="231">
        <f>IF(N471="snížená",J471,0)</f>
        <v>0</v>
      </c>
      <c r="BG471" s="231">
        <f>IF(N471="zákl. přenesená",J471,0)</f>
        <v>0</v>
      </c>
      <c r="BH471" s="231">
        <f>IF(N471="sníž. přenesená",J471,0)</f>
        <v>0</v>
      </c>
      <c r="BI471" s="231">
        <f>IF(N471="nulová",J471,0)</f>
        <v>0</v>
      </c>
      <c r="BJ471" s="17" t="s">
        <v>87</v>
      </c>
      <c r="BK471" s="231">
        <f>ROUND(I471*H471,2)</f>
        <v>0</v>
      </c>
      <c r="BL471" s="17" t="s">
        <v>155</v>
      </c>
      <c r="BM471" s="230" t="s">
        <v>768</v>
      </c>
    </row>
    <row r="472" s="2" customFormat="1">
      <c r="A472" s="38"/>
      <c r="B472" s="39"/>
      <c r="C472" s="40"/>
      <c r="D472" s="232" t="s">
        <v>157</v>
      </c>
      <c r="E472" s="40"/>
      <c r="F472" s="233" t="s">
        <v>769</v>
      </c>
      <c r="G472" s="40"/>
      <c r="H472" s="40"/>
      <c r="I472" s="234"/>
      <c r="J472" s="40"/>
      <c r="K472" s="40"/>
      <c r="L472" s="44"/>
      <c r="M472" s="235"/>
      <c r="N472" s="236"/>
      <c r="O472" s="91"/>
      <c r="P472" s="91"/>
      <c r="Q472" s="91"/>
      <c r="R472" s="91"/>
      <c r="S472" s="91"/>
      <c r="T472" s="92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T472" s="17" t="s">
        <v>157</v>
      </c>
      <c r="AU472" s="17" t="s">
        <v>89</v>
      </c>
    </row>
    <row r="473" s="2" customFormat="1" ht="16.5" customHeight="1">
      <c r="A473" s="38"/>
      <c r="B473" s="39"/>
      <c r="C473" s="270" t="s">
        <v>770</v>
      </c>
      <c r="D473" s="270" t="s">
        <v>401</v>
      </c>
      <c r="E473" s="271" t="s">
        <v>771</v>
      </c>
      <c r="F473" s="272" t="s">
        <v>772</v>
      </c>
      <c r="G473" s="273" t="s">
        <v>424</v>
      </c>
      <c r="H473" s="274">
        <v>6</v>
      </c>
      <c r="I473" s="275"/>
      <c r="J473" s="276">
        <f>ROUND(I473*H473,2)</f>
        <v>0</v>
      </c>
      <c r="K473" s="272" t="s">
        <v>154</v>
      </c>
      <c r="L473" s="277"/>
      <c r="M473" s="278" t="s">
        <v>1</v>
      </c>
      <c r="N473" s="279" t="s">
        <v>44</v>
      </c>
      <c r="O473" s="91"/>
      <c r="P473" s="228">
        <f>O473*H473</f>
        <v>0</v>
      </c>
      <c r="Q473" s="228">
        <v>0.059999999999999998</v>
      </c>
      <c r="R473" s="228">
        <f>Q473*H473</f>
        <v>0.35999999999999999</v>
      </c>
      <c r="S473" s="228">
        <v>0</v>
      </c>
      <c r="T473" s="229">
        <f>S473*H473</f>
        <v>0</v>
      </c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R473" s="230" t="s">
        <v>229</v>
      </c>
      <c r="AT473" s="230" t="s">
        <v>401</v>
      </c>
      <c r="AU473" s="230" t="s">
        <v>89</v>
      </c>
      <c r="AY473" s="17" t="s">
        <v>148</v>
      </c>
      <c r="BE473" s="231">
        <f>IF(N473="základní",J473,0)</f>
        <v>0</v>
      </c>
      <c r="BF473" s="231">
        <f>IF(N473="snížená",J473,0)</f>
        <v>0</v>
      </c>
      <c r="BG473" s="231">
        <f>IF(N473="zákl. přenesená",J473,0)</f>
        <v>0</v>
      </c>
      <c r="BH473" s="231">
        <f>IF(N473="sníž. přenesená",J473,0)</f>
        <v>0</v>
      </c>
      <c r="BI473" s="231">
        <f>IF(N473="nulová",J473,0)</f>
        <v>0</v>
      </c>
      <c r="BJ473" s="17" t="s">
        <v>87</v>
      </c>
      <c r="BK473" s="231">
        <f>ROUND(I473*H473,2)</f>
        <v>0</v>
      </c>
      <c r="BL473" s="17" t="s">
        <v>155</v>
      </c>
      <c r="BM473" s="230" t="s">
        <v>773</v>
      </c>
    </row>
    <row r="474" s="2" customFormat="1" ht="21.75" customHeight="1">
      <c r="A474" s="38"/>
      <c r="B474" s="39"/>
      <c r="C474" s="219" t="s">
        <v>774</v>
      </c>
      <c r="D474" s="219" t="s">
        <v>150</v>
      </c>
      <c r="E474" s="220" t="s">
        <v>775</v>
      </c>
      <c r="F474" s="221" t="s">
        <v>776</v>
      </c>
      <c r="G474" s="222" t="s">
        <v>232</v>
      </c>
      <c r="H474" s="223">
        <v>714.95000000000005</v>
      </c>
      <c r="I474" s="224"/>
      <c r="J474" s="225">
        <f>ROUND(I474*H474,2)</f>
        <v>0</v>
      </c>
      <c r="K474" s="221" t="s">
        <v>154</v>
      </c>
      <c r="L474" s="44"/>
      <c r="M474" s="226" t="s">
        <v>1</v>
      </c>
      <c r="N474" s="227" t="s">
        <v>44</v>
      </c>
      <c r="O474" s="91"/>
      <c r="P474" s="228">
        <f>O474*H474</f>
        <v>0</v>
      </c>
      <c r="Q474" s="228">
        <v>6.9999999999999994E-05</v>
      </c>
      <c r="R474" s="228">
        <f>Q474*H474</f>
        <v>0.050046500000000001</v>
      </c>
      <c r="S474" s="228">
        <v>0</v>
      </c>
      <c r="T474" s="229">
        <f>S474*H474</f>
        <v>0</v>
      </c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R474" s="230" t="s">
        <v>155</v>
      </c>
      <c r="AT474" s="230" t="s">
        <v>150</v>
      </c>
      <c r="AU474" s="230" t="s">
        <v>89</v>
      </c>
      <c r="AY474" s="17" t="s">
        <v>148</v>
      </c>
      <c r="BE474" s="231">
        <f>IF(N474="základní",J474,0)</f>
        <v>0</v>
      </c>
      <c r="BF474" s="231">
        <f>IF(N474="snížená",J474,0)</f>
        <v>0</v>
      </c>
      <c r="BG474" s="231">
        <f>IF(N474="zákl. přenesená",J474,0)</f>
        <v>0</v>
      </c>
      <c r="BH474" s="231">
        <f>IF(N474="sníž. přenesená",J474,0)</f>
        <v>0</v>
      </c>
      <c r="BI474" s="231">
        <f>IF(N474="nulová",J474,0)</f>
        <v>0</v>
      </c>
      <c r="BJ474" s="17" t="s">
        <v>87</v>
      </c>
      <c r="BK474" s="231">
        <f>ROUND(I474*H474,2)</f>
        <v>0</v>
      </c>
      <c r="BL474" s="17" t="s">
        <v>155</v>
      </c>
      <c r="BM474" s="230" t="s">
        <v>777</v>
      </c>
    </row>
    <row r="475" s="2" customFormat="1">
      <c r="A475" s="38"/>
      <c r="B475" s="39"/>
      <c r="C475" s="40"/>
      <c r="D475" s="232" t="s">
        <v>157</v>
      </c>
      <c r="E475" s="40"/>
      <c r="F475" s="233" t="s">
        <v>778</v>
      </c>
      <c r="G475" s="40"/>
      <c r="H475" s="40"/>
      <c r="I475" s="234"/>
      <c r="J475" s="40"/>
      <c r="K475" s="40"/>
      <c r="L475" s="44"/>
      <c r="M475" s="235"/>
      <c r="N475" s="236"/>
      <c r="O475" s="91"/>
      <c r="P475" s="91"/>
      <c r="Q475" s="91"/>
      <c r="R475" s="91"/>
      <c r="S475" s="91"/>
      <c r="T475" s="92"/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T475" s="17" t="s">
        <v>157</v>
      </c>
      <c r="AU475" s="17" t="s">
        <v>89</v>
      </c>
    </row>
    <row r="476" s="13" customFormat="1">
      <c r="A476" s="13"/>
      <c r="B476" s="237"/>
      <c r="C476" s="238"/>
      <c r="D476" s="239" t="s">
        <v>159</v>
      </c>
      <c r="E476" s="240" t="s">
        <v>1</v>
      </c>
      <c r="F476" s="241" t="s">
        <v>412</v>
      </c>
      <c r="G476" s="238"/>
      <c r="H476" s="242">
        <v>714.95000000000005</v>
      </c>
      <c r="I476" s="243"/>
      <c r="J476" s="238"/>
      <c r="K476" s="238"/>
      <c r="L476" s="244"/>
      <c r="M476" s="245"/>
      <c r="N476" s="246"/>
      <c r="O476" s="246"/>
      <c r="P476" s="246"/>
      <c r="Q476" s="246"/>
      <c r="R476" s="246"/>
      <c r="S476" s="246"/>
      <c r="T476" s="247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48" t="s">
        <v>159</v>
      </c>
      <c r="AU476" s="248" t="s">
        <v>89</v>
      </c>
      <c r="AV476" s="13" t="s">
        <v>89</v>
      </c>
      <c r="AW476" s="13" t="s">
        <v>35</v>
      </c>
      <c r="AX476" s="13" t="s">
        <v>87</v>
      </c>
      <c r="AY476" s="248" t="s">
        <v>148</v>
      </c>
    </row>
    <row r="477" s="12" customFormat="1" ht="22.8" customHeight="1">
      <c r="A477" s="12"/>
      <c r="B477" s="203"/>
      <c r="C477" s="204"/>
      <c r="D477" s="205" t="s">
        <v>78</v>
      </c>
      <c r="E477" s="217" t="s">
        <v>239</v>
      </c>
      <c r="F477" s="217" t="s">
        <v>779</v>
      </c>
      <c r="G477" s="204"/>
      <c r="H477" s="204"/>
      <c r="I477" s="207"/>
      <c r="J477" s="218">
        <f>BK477</f>
        <v>0</v>
      </c>
      <c r="K477" s="204"/>
      <c r="L477" s="209"/>
      <c r="M477" s="210"/>
      <c r="N477" s="211"/>
      <c r="O477" s="211"/>
      <c r="P477" s="212">
        <f>SUM(P478:P495)</f>
        <v>0</v>
      </c>
      <c r="Q477" s="211"/>
      <c r="R477" s="212">
        <f>SUM(R478:R495)</f>
        <v>0.095349600000000007</v>
      </c>
      <c r="S477" s="211"/>
      <c r="T477" s="213">
        <f>SUM(T478:T495)</f>
        <v>0</v>
      </c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R477" s="214" t="s">
        <v>87</v>
      </c>
      <c r="AT477" s="215" t="s">
        <v>78</v>
      </c>
      <c r="AU477" s="215" t="s">
        <v>87</v>
      </c>
      <c r="AY477" s="214" t="s">
        <v>148</v>
      </c>
      <c r="BK477" s="216">
        <f>SUM(BK478:BK495)</f>
        <v>0</v>
      </c>
    </row>
    <row r="478" s="2" customFormat="1" ht="37.8" customHeight="1">
      <c r="A478" s="38"/>
      <c r="B478" s="39"/>
      <c r="C478" s="219" t="s">
        <v>780</v>
      </c>
      <c r="D478" s="219" t="s">
        <v>150</v>
      </c>
      <c r="E478" s="220" t="s">
        <v>781</v>
      </c>
      <c r="F478" s="221" t="s">
        <v>782</v>
      </c>
      <c r="G478" s="222" t="s">
        <v>232</v>
      </c>
      <c r="H478" s="223">
        <v>1059.4400000000001</v>
      </c>
      <c r="I478" s="224"/>
      <c r="J478" s="225">
        <f>ROUND(I478*H478,2)</f>
        <v>0</v>
      </c>
      <c r="K478" s="221" t="s">
        <v>154</v>
      </c>
      <c r="L478" s="44"/>
      <c r="M478" s="226" t="s">
        <v>1</v>
      </c>
      <c r="N478" s="227" t="s">
        <v>44</v>
      </c>
      <c r="O478" s="91"/>
      <c r="P478" s="228">
        <f>O478*H478</f>
        <v>0</v>
      </c>
      <c r="Q478" s="228">
        <v>0</v>
      </c>
      <c r="R478" s="228">
        <f>Q478*H478</f>
        <v>0</v>
      </c>
      <c r="S478" s="228">
        <v>0</v>
      </c>
      <c r="T478" s="229">
        <f>S478*H478</f>
        <v>0</v>
      </c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R478" s="230" t="s">
        <v>155</v>
      </c>
      <c r="AT478" s="230" t="s">
        <v>150</v>
      </c>
      <c r="AU478" s="230" t="s">
        <v>89</v>
      </c>
      <c r="AY478" s="17" t="s">
        <v>148</v>
      </c>
      <c r="BE478" s="231">
        <f>IF(N478="základní",J478,0)</f>
        <v>0</v>
      </c>
      <c r="BF478" s="231">
        <f>IF(N478="snížená",J478,0)</f>
        <v>0</v>
      </c>
      <c r="BG478" s="231">
        <f>IF(N478="zákl. přenesená",J478,0)</f>
        <v>0</v>
      </c>
      <c r="BH478" s="231">
        <f>IF(N478="sníž. přenesená",J478,0)</f>
        <v>0</v>
      </c>
      <c r="BI478" s="231">
        <f>IF(N478="nulová",J478,0)</f>
        <v>0</v>
      </c>
      <c r="BJ478" s="17" t="s">
        <v>87</v>
      </c>
      <c r="BK478" s="231">
        <f>ROUND(I478*H478,2)</f>
        <v>0</v>
      </c>
      <c r="BL478" s="17" t="s">
        <v>155</v>
      </c>
      <c r="BM478" s="230" t="s">
        <v>783</v>
      </c>
    </row>
    <row r="479" s="2" customFormat="1">
      <c r="A479" s="38"/>
      <c r="B479" s="39"/>
      <c r="C479" s="40"/>
      <c r="D479" s="232" t="s">
        <v>157</v>
      </c>
      <c r="E479" s="40"/>
      <c r="F479" s="233" t="s">
        <v>784</v>
      </c>
      <c r="G479" s="40"/>
      <c r="H479" s="40"/>
      <c r="I479" s="234"/>
      <c r="J479" s="40"/>
      <c r="K479" s="40"/>
      <c r="L479" s="44"/>
      <c r="M479" s="235"/>
      <c r="N479" s="236"/>
      <c r="O479" s="91"/>
      <c r="P479" s="91"/>
      <c r="Q479" s="91"/>
      <c r="R479" s="91"/>
      <c r="S479" s="91"/>
      <c r="T479" s="92"/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T479" s="17" t="s">
        <v>157</v>
      </c>
      <c r="AU479" s="17" t="s">
        <v>89</v>
      </c>
    </row>
    <row r="480" s="13" customFormat="1">
      <c r="A480" s="13"/>
      <c r="B480" s="237"/>
      <c r="C480" s="238"/>
      <c r="D480" s="239" t="s">
        <v>159</v>
      </c>
      <c r="E480" s="240" t="s">
        <v>1</v>
      </c>
      <c r="F480" s="241" t="s">
        <v>105</v>
      </c>
      <c r="G480" s="238"/>
      <c r="H480" s="242">
        <v>1059.4400000000001</v>
      </c>
      <c r="I480" s="243"/>
      <c r="J480" s="238"/>
      <c r="K480" s="238"/>
      <c r="L480" s="244"/>
      <c r="M480" s="245"/>
      <c r="N480" s="246"/>
      <c r="O480" s="246"/>
      <c r="P480" s="246"/>
      <c r="Q480" s="246"/>
      <c r="R480" s="246"/>
      <c r="S480" s="246"/>
      <c r="T480" s="247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48" t="s">
        <v>159</v>
      </c>
      <c r="AU480" s="248" t="s">
        <v>89</v>
      </c>
      <c r="AV480" s="13" t="s">
        <v>89</v>
      </c>
      <c r="AW480" s="13" t="s">
        <v>35</v>
      </c>
      <c r="AX480" s="13" t="s">
        <v>87</v>
      </c>
      <c r="AY480" s="248" t="s">
        <v>148</v>
      </c>
    </row>
    <row r="481" s="2" customFormat="1" ht="55.5" customHeight="1">
      <c r="A481" s="38"/>
      <c r="B481" s="39"/>
      <c r="C481" s="219" t="s">
        <v>785</v>
      </c>
      <c r="D481" s="219" t="s">
        <v>150</v>
      </c>
      <c r="E481" s="220" t="s">
        <v>786</v>
      </c>
      <c r="F481" s="221" t="s">
        <v>787</v>
      </c>
      <c r="G481" s="222" t="s">
        <v>232</v>
      </c>
      <c r="H481" s="223">
        <v>1059.4400000000001</v>
      </c>
      <c r="I481" s="224"/>
      <c r="J481" s="225">
        <f>ROUND(I481*H481,2)</f>
        <v>0</v>
      </c>
      <c r="K481" s="221" t="s">
        <v>154</v>
      </c>
      <c r="L481" s="44"/>
      <c r="M481" s="226" t="s">
        <v>1</v>
      </c>
      <c r="N481" s="227" t="s">
        <v>44</v>
      </c>
      <c r="O481" s="91"/>
      <c r="P481" s="228">
        <f>O481*H481</f>
        <v>0</v>
      </c>
      <c r="Q481" s="228">
        <v>9.0000000000000006E-05</v>
      </c>
      <c r="R481" s="228">
        <f>Q481*H481</f>
        <v>0.095349600000000007</v>
      </c>
      <c r="S481" s="228">
        <v>0</v>
      </c>
      <c r="T481" s="229">
        <f>S481*H481</f>
        <v>0</v>
      </c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R481" s="230" t="s">
        <v>155</v>
      </c>
      <c r="AT481" s="230" t="s">
        <v>150</v>
      </c>
      <c r="AU481" s="230" t="s">
        <v>89</v>
      </c>
      <c r="AY481" s="17" t="s">
        <v>148</v>
      </c>
      <c r="BE481" s="231">
        <f>IF(N481="základní",J481,0)</f>
        <v>0</v>
      </c>
      <c r="BF481" s="231">
        <f>IF(N481="snížená",J481,0)</f>
        <v>0</v>
      </c>
      <c r="BG481" s="231">
        <f>IF(N481="zákl. přenesená",J481,0)</f>
        <v>0</v>
      </c>
      <c r="BH481" s="231">
        <f>IF(N481="sníž. přenesená",J481,0)</f>
        <v>0</v>
      </c>
      <c r="BI481" s="231">
        <f>IF(N481="nulová",J481,0)</f>
        <v>0</v>
      </c>
      <c r="BJ481" s="17" t="s">
        <v>87</v>
      </c>
      <c r="BK481" s="231">
        <f>ROUND(I481*H481,2)</f>
        <v>0</v>
      </c>
      <c r="BL481" s="17" t="s">
        <v>155</v>
      </c>
      <c r="BM481" s="230" t="s">
        <v>788</v>
      </c>
    </row>
    <row r="482" s="2" customFormat="1">
      <c r="A482" s="38"/>
      <c r="B482" s="39"/>
      <c r="C482" s="40"/>
      <c r="D482" s="232" t="s">
        <v>157</v>
      </c>
      <c r="E482" s="40"/>
      <c r="F482" s="233" t="s">
        <v>789</v>
      </c>
      <c r="G482" s="40"/>
      <c r="H482" s="40"/>
      <c r="I482" s="234"/>
      <c r="J482" s="40"/>
      <c r="K482" s="40"/>
      <c r="L482" s="44"/>
      <c r="M482" s="235"/>
      <c r="N482" s="236"/>
      <c r="O482" s="91"/>
      <c r="P482" s="91"/>
      <c r="Q482" s="91"/>
      <c r="R482" s="91"/>
      <c r="S482" s="91"/>
      <c r="T482" s="92"/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T482" s="17" t="s">
        <v>157</v>
      </c>
      <c r="AU482" s="17" t="s">
        <v>89</v>
      </c>
    </row>
    <row r="483" s="13" customFormat="1">
      <c r="A483" s="13"/>
      <c r="B483" s="237"/>
      <c r="C483" s="238"/>
      <c r="D483" s="239" t="s">
        <v>159</v>
      </c>
      <c r="E483" s="240" t="s">
        <v>1</v>
      </c>
      <c r="F483" s="241" t="s">
        <v>105</v>
      </c>
      <c r="G483" s="238"/>
      <c r="H483" s="242">
        <v>1059.4400000000001</v>
      </c>
      <c r="I483" s="243"/>
      <c r="J483" s="238"/>
      <c r="K483" s="238"/>
      <c r="L483" s="244"/>
      <c r="M483" s="245"/>
      <c r="N483" s="246"/>
      <c r="O483" s="246"/>
      <c r="P483" s="246"/>
      <c r="Q483" s="246"/>
      <c r="R483" s="246"/>
      <c r="S483" s="246"/>
      <c r="T483" s="247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48" t="s">
        <v>159</v>
      </c>
      <c r="AU483" s="248" t="s">
        <v>89</v>
      </c>
      <c r="AV483" s="13" t="s">
        <v>89</v>
      </c>
      <c r="AW483" s="13" t="s">
        <v>35</v>
      </c>
      <c r="AX483" s="13" t="s">
        <v>87</v>
      </c>
      <c r="AY483" s="248" t="s">
        <v>148</v>
      </c>
    </row>
    <row r="484" s="2" customFormat="1" ht="24.15" customHeight="1">
      <c r="A484" s="38"/>
      <c r="B484" s="39"/>
      <c r="C484" s="219" t="s">
        <v>790</v>
      </c>
      <c r="D484" s="219" t="s">
        <v>150</v>
      </c>
      <c r="E484" s="220" t="s">
        <v>791</v>
      </c>
      <c r="F484" s="221" t="s">
        <v>792</v>
      </c>
      <c r="G484" s="222" t="s">
        <v>232</v>
      </c>
      <c r="H484" s="223">
        <v>1059.4400000000001</v>
      </c>
      <c r="I484" s="224"/>
      <c r="J484" s="225">
        <f>ROUND(I484*H484,2)</f>
        <v>0</v>
      </c>
      <c r="K484" s="221" t="s">
        <v>154</v>
      </c>
      <c r="L484" s="44"/>
      <c r="M484" s="226" t="s">
        <v>1</v>
      </c>
      <c r="N484" s="227" t="s">
        <v>44</v>
      </c>
      <c r="O484" s="91"/>
      <c r="P484" s="228">
        <f>O484*H484</f>
        <v>0</v>
      </c>
      <c r="Q484" s="228">
        <v>0</v>
      </c>
      <c r="R484" s="228">
        <f>Q484*H484</f>
        <v>0</v>
      </c>
      <c r="S484" s="228">
        <v>0</v>
      </c>
      <c r="T484" s="229">
        <f>S484*H484</f>
        <v>0</v>
      </c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R484" s="230" t="s">
        <v>155</v>
      </c>
      <c r="AT484" s="230" t="s">
        <v>150</v>
      </c>
      <c r="AU484" s="230" t="s">
        <v>89</v>
      </c>
      <c r="AY484" s="17" t="s">
        <v>148</v>
      </c>
      <c r="BE484" s="231">
        <f>IF(N484="základní",J484,0)</f>
        <v>0</v>
      </c>
      <c r="BF484" s="231">
        <f>IF(N484="snížená",J484,0)</f>
        <v>0</v>
      </c>
      <c r="BG484" s="231">
        <f>IF(N484="zákl. přenesená",J484,0)</f>
        <v>0</v>
      </c>
      <c r="BH484" s="231">
        <f>IF(N484="sníž. přenesená",J484,0)</f>
        <v>0</v>
      </c>
      <c r="BI484" s="231">
        <f>IF(N484="nulová",J484,0)</f>
        <v>0</v>
      </c>
      <c r="BJ484" s="17" t="s">
        <v>87</v>
      </c>
      <c r="BK484" s="231">
        <f>ROUND(I484*H484,2)</f>
        <v>0</v>
      </c>
      <c r="BL484" s="17" t="s">
        <v>155</v>
      </c>
      <c r="BM484" s="230" t="s">
        <v>793</v>
      </c>
    </row>
    <row r="485" s="2" customFormat="1">
      <c r="A485" s="38"/>
      <c r="B485" s="39"/>
      <c r="C485" s="40"/>
      <c r="D485" s="232" t="s">
        <v>157</v>
      </c>
      <c r="E485" s="40"/>
      <c r="F485" s="233" t="s">
        <v>794</v>
      </c>
      <c r="G485" s="40"/>
      <c r="H485" s="40"/>
      <c r="I485" s="234"/>
      <c r="J485" s="40"/>
      <c r="K485" s="40"/>
      <c r="L485" s="44"/>
      <c r="M485" s="235"/>
      <c r="N485" s="236"/>
      <c r="O485" s="91"/>
      <c r="P485" s="91"/>
      <c r="Q485" s="91"/>
      <c r="R485" s="91"/>
      <c r="S485" s="91"/>
      <c r="T485" s="92"/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T485" s="17" t="s">
        <v>157</v>
      </c>
      <c r="AU485" s="17" t="s">
        <v>89</v>
      </c>
    </row>
    <row r="486" s="13" customFormat="1">
      <c r="A486" s="13"/>
      <c r="B486" s="237"/>
      <c r="C486" s="238"/>
      <c r="D486" s="239" t="s">
        <v>159</v>
      </c>
      <c r="E486" s="240" t="s">
        <v>1</v>
      </c>
      <c r="F486" s="241" t="s">
        <v>795</v>
      </c>
      <c r="G486" s="238"/>
      <c r="H486" s="242">
        <v>470.95999999999998</v>
      </c>
      <c r="I486" s="243"/>
      <c r="J486" s="238"/>
      <c r="K486" s="238"/>
      <c r="L486" s="244"/>
      <c r="M486" s="245"/>
      <c r="N486" s="246"/>
      <c r="O486" s="246"/>
      <c r="P486" s="246"/>
      <c r="Q486" s="246"/>
      <c r="R486" s="246"/>
      <c r="S486" s="246"/>
      <c r="T486" s="247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48" t="s">
        <v>159</v>
      </c>
      <c r="AU486" s="248" t="s">
        <v>89</v>
      </c>
      <c r="AV486" s="13" t="s">
        <v>89</v>
      </c>
      <c r="AW486" s="13" t="s">
        <v>35</v>
      </c>
      <c r="AX486" s="13" t="s">
        <v>79</v>
      </c>
      <c r="AY486" s="248" t="s">
        <v>148</v>
      </c>
    </row>
    <row r="487" s="13" customFormat="1">
      <c r="A487" s="13"/>
      <c r="B487" s="237"/>
      <c r="C487" s="238"/>
      <c r="D487" s="239" t="s">
        <v>159</v>
      </c>
      <c r="E487" s="240" t="s">
        <v>1</v>
      </c>
      <c r="F487" s="241" t="s">
        <v>796</v>
      </c>
      <c r="G487" s="238"/>
      <c r="H487" s="242">
        <v>164.69999999999999</v>
      </c>
      <c r="I487" s="243"/>
      <c r="J487" s="238"/>
      <c r="K487" s="238"/>
      <c r="L487" s="244"/>
      <c r="M487" s="245"/>
      <c r="N487" s="246"/>
      <c r="O487" s="246"/>
      <c r="P487" s="246"/>
      <c r="Q487" s="246"/>
      <c r="R487" s="246"/>
      <c r="S487" s="246"/>
      <c r="T487" s="247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48" t="s">
        <v>159</v>
      </c>
      <c r="AU487" s="248" t="s">
        <v>89</v>
      </c>
      <c r="AV487" s="13" t="s">
        <v>89</v>
      </c>
      <c r="AW487" s="13" t="s">
        <v>35</v>
      </c>
      <c r="AX487" s="13" t="s">
        <v>79</v>
      </c>
      <c r="AY487" s="248" t="s">
        <v>148</v>
      </c>
    </row>
    <row r="488" s="13" customFormat="1">
      <c r="A488" s="13"/>
      <c r="B488" s="237"/>
      <c r="C488" s="238"/>
      <c r="D488" s="239" t="s">
        <v>159</v>
      </c>
      <c r="E488" s="240" t="s">
        <v>1</v>
      </c>
      <c r="F488" s="241" t="s">
        <v>797</v>
      </c>
      <c r="G488" s="238"/>
      <c r="H488" s="242">
        <v>174.18000000000001</v>
      </c>
      <c r="I488" s="243"/>
      <c r="J488" s="238"/>
      <c r="K488" s="238"/>
      <c r="L488" s="244"/>
      <c r="M488" s="245"/>
      <c r="N488" s="246"/>
      <c r="O488" s="246"/>
      <c r="P488" s="246"/>
      <c r="Q488" s="246"/>
      <c r="R488" s="246"/>
      <c r="S488" s="246"/>
      <c r="T488" s="247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48" t="s">
        <v>159</v>
      </c>
      <c r="AU488" s="248" t="s">
        <v>89</v>
      </c>
      <c r="AV488" s="13" t="s">
        <v>89</v>
      </c>
      <c r="AW488" s="13" t="s">
        <v>35</v>
      </c>
      <c r="AX488" s="13" t="s">
        <v>79</v>
      </c>
      <c r="AY488" s="248" t="s">
        <v>148</v>
      </c>
    </row>
    <row r="489" s="13" customFormat="1">
      <c r="A489" s="13"/>
      <c r="B489" s="237"/>
      <c r="C489" s="238"/>
      <c r="D489" s="239" t="s">
        <v>159</v>
      </c>
      <c r="E489" s="240" t="s">
        <v>1</v>
      </c>
      <c r="F489" s="241" t="s">
        <v>798</v>
      </c>
      <c r="G489" s="238"/>
      <c r="H489" s="242">
        <v>133.5</v>
      </c>
      <c r="I489" s="243"/>
      <c r="J489" s="238"/>
      <c r="K489" s="238"/>
      <c r="L489" s="244"/>
      <c r="M489" s="245"/>
      <c r="N489" s="246"/>
      <c r="O489" s="246"/>
      <c r="P489" s="246"/>
      <c r="Q489" s="246"/>
      <c r="R489" s="246"/>
      <c r="S489" s="246"/>
      <c r="T489" s="247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48" t="s">
        <v>159</v>
      </c>
      <c r="AU489" s="248" t="s">
        <v>89</v>
      </c>
      <c r="AV489" s="13" t="s">
        <v>89</v>
      </c>
      <c r="AW489" s="13" t="s">
        <v>35</v>
      </c>
      <c r="AX489" s="13" t="s">
        <v>79</v>
      </c>
      <c r="AY489" s="248" t="s">
        <v>148</v>
      </c>
    </row>
    <row r="490" s="13" customFormat="1">
      <c r="A490" s="13"/>
      <c r="B490" s="237"/>
      <c r="C490" s="238"/>
      <c r="D490" s="239" t="s">
        <v>159</v>
      </c>
      <c r="E490" s="240" t="s">
        <v>1</v>
      </c>
      <c r="F490" s="241" t="s">
        <v>799</v>
      </c>
      <c r="G490" s="238"/>
      <c r="H490" s="242">
        <v>102</v>
      </c>
      <c r="I490" s="243"/>
      <c r="J490" s="238"/>
      <c r="K490" s="238"/>
      <c r="L490" s="244"/>
      <c r="M490" s="245"/>
      <c r="N490" s="246"/>
      <c r="O490" s="246"/>
      <c r="P490" s="246"/>
      <c r="Q490" s="246"/>
      <c r="R490" s="246"/>
      <c r="S490" s="246"/>
      <c r="T490" s="247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48" t="s">
        <v>159</v>
      </c>
      <c r="AU490" s="248" t="s">
        <v>89</v>
      </c>
      <c r="AV490" s="13" t="s">
        <v>89</v>
      </c>
      <c r="AW490" s="13" t="s">
        <v>35</v>
      </c>
      <c r="AX490" s="13" t="s">
        <v>79</v>
      </c>
      <c r="AY490" s="248" t="s">
        <v>148</v>
      </c>
    </row>
    <row r="491" s="13" customFormat="1">
      <c r="A491" s="13"/>
      <c r="B491" s="237"/>
      <c r="C491" s="238"/>
      <c r="D491" s="239" t="s">
        <v>159</v>
      </c>
      <c r="E491" s="240" t="s">
        <v>1</v>
      </c>
      <c r="F491" s="241" t="s">
        <v>800</v>
      </c>
      <c r="G491" s="238"/>
      <c r="H491" s="242">
        <v>14.1</v>
      </c>
      <c r="I491" s="243"/>
      <c r="J491" s="238"/>
      <c r="K491" s="238"/>
      <c r="L491" s="244"/>
      <c r="M491" s="245"/>
      <c r="N491" s="246"/>
      <c r="O491" s="246"/>
      <c r="P491" s="246"/>
      <c r="Q491" s="246"/>
      <c r="R491" s="246"/>
      <c r="S491" s="246"/>
      <c r="T491" s="247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48" t="s">
        <v>159</v>
      </c>
      <c r="AU491" s="248" t="s">
        <v>89</v>
      </c>
      <c r="AV491" s="13" t="s">
        <v>89</v>
      </c>
      <c r="AW491" s="13" t="s">
        <v>35</v>
      </c>
      <c r="AX491" s="13" t="s">
        <v>79</v>
      </c>
      <c r="AY491" s="248" t="s">
        <v>148</v>
      </c>
    </row>
    <row r="492" s="14" customFormat="1">
      <c r="A492" s="14"/>
      <c r="B492" s="249"/>
      <c r="C492" s="250"/>
      <c r="D492" s="239" t="s">
        <v>159</v>
      </c>
      <c r="E492" s="251" t="s">
        <v>105</v>
      </c>
      <c r="F492" s="252" t="s">
        <v>163</v>
      </c>
      <c r="G492" s="250"/>
      <c r="H492" s="253">
        <v>1059.4400000000001</v>
      </c>
      <c r="I492" s="254"/>
      <c r="J492" s="250"/>
      <c r="K492" s="250"/>
      <c r="L492" s="255"/>
      <c r="M492" s="256"/>
      <c r="N492" s="257"/>
      <c r="O492" s="257"/>
      <c r="P492" s="257"/>
      <c r="Q492" s="257"/>
      <c r="R492" s="257"/>
      <c r="S492" s="257"/>
      <c r="T492" s="258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59" t="s">
        <v>159</v>
      </c>
      <c r="AU492" s="259" t="s">
        <v>89</v>
      </c>
      <c r="AV492" s="14" t="s">
        <v>155</v>
      </c>
      <c r="AW492" s="14" t="s">
        <v>35</v>
      </c>
      <c r="AX492" s="14" t="s">
        <v>87</v>
      </c>
      <c r="AY492" s="259" t="s">
        <v>148</v>
      </c>
    </row>
    <row r="493" s="2" customFormat="1" ht="76.35" customHeight="1">
      <c r="A493" s="38"/>
      <c r="B493" s="39"/>
      <c r="C493" s="219" t="s">
        <v>801</v>
      </c>
      <c r="D493" s="219" t="s">
        <v>150</v>
      </c>
      <c r="E493" s="220" t="s">
        <v>802</v>
      </c>
      <c r="F493" s="221" t="s">
        <v>803</v>
      </c>
      <c r="G493" s="222" t="s">
        <v>153</v>
      </c>
      <c r="H493" s="223">
        <v>279.55799999999999</v>
      </c>
      <c r="I493" s="224"/>
      <c r="J493" s="225">
        <f>ROUND(I493*H493,2)</f>
        <v>0</v>
      </c>
      <c r="K493" s="221" t="s">
        <v>154</v>
      </c>
      <c r="L493" s="44"/>
      <c r="M493" s="226" t="s">
        <v>1</v>
      </c>
      <c r="N493" s="227" t="s">
        <v>44</v>
      </c>
      <c r="O493" s="91"/>
      <c r="P493" s="228">
        <f>O493*H493</f>
        <v>0</v>
      </c>
      <c r="Q493" s="228">
        <v>0</v>
      </c>
      <c r="R493" s="228">
        <f>Q493*H493</f>
        <v>0</v>
      </c>
      <c r="S493" s="228">
        <v>0</v>
      </c>
      <c r="T493" s="229">
        <f>S493*H493</f>
        <v>0</v>
      </c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R493" s="230" t="s">
        <v>155</v>
      </c>
      <c r="AT493" s="230" t="s">
        <v>150</v>
      </c>
      <c r="AU493" s="230" t="s">
        <v>89</v>
      </c>
      <c r="AY493" s="17" t="s">
        <v>148</v>
      </c>
      <c r="BE493" s="231">
        <f>IF(N493="základní",J493,0)</f>
        <v>0</v>
      </c>
      <c r="BF493" s="231">
        <f>IF(N493="snížená",J493,0)</f>
        <v>0</v>
      </c>
      <c r="BG493" s="231">
        <f>IF(N493="zákl. přenesená",J493,0)</f>
        <v>0</v>
      </c>
      <c r="BH493" s="231">
        <f>IF(N493="sníž. přenesená",J493,0)</f>
        <v>0</v>
      </c>
      <c r="BI493" s="231">
        <f>IF(N493="nulová",J493,0)</f>
        <v>0</v>
      </c>
      <c r="BJ493" s="17" t="s">
        <v>87</v>
      </c>
      <c r="BK493" s="231">
        <f>ROUND(I493*H493,2)</f>
        <v>0</v>
      </c>
      <c r="BL493" s="17" t="s">
        <v>155</v>
      </c>
      <c r="BM493" s="230" t="s">
        <v>804</v>
      </c>
    </row>
    <row r="494" s="2" customFormat="1">
      <c r="A494" s="38"/>
      <c r="B494" s="39"/>
      <c r="C494" s="40"/>
      <c r="D494" s="232" t="s">
        <v>157</v>
      </c>
      <c r="E494" s="40"/>
      <c r="F494" s="233" t="s">
        <v>805</v>
      </c>
      <c r="G494" s="40"/>
      <c r="H494" s="40"/>
      <c r="I494" s="234"/>
      <c r="J494" s="40"/>
      <c r="K494" s="40"/>
      <c r="L494" s="44"/>
      <c r="M494" s="235"/>
      <c r="N494" s="236"/>
      <c r="O494" s="91"/>
      <c r="P494" s="91"/>
      <c r="Q494" s="91"/>
      <c r="R494" s="91"/>
      <c r="S494" s="91"/>
      <c r="T494" s="92"/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T494" s="17" t="s">
        <v>157</v>
      </c>
      <c r="AU494" s="17" t="s">
        <v>89</v>
      </c>
    </row>
    <row r="495" s="13" customFormat="1">
      <c r="A495" s="13"/>
      <c r="B495" s="237"/>
      <c r="C495" s="238"/>
      <c r="D495" s="239" t="s">
        <v>159</v>
      </c>
      <c r="E495" s="240" t="s">
        <v>1</v>
      </c>
      <c r="F495" s="241" t="s">
        <v>806</v>
      </c>
      <c r="G495" s="238"/>
      <c r="H495" s="242">
        <v>279.55799999999999</v>
      </c>
      <c r="I495" s="243"/>
      <c r="J495" s="238"/>
      <c r="K495" s="238"/>
      <c r="L495" s="244"/>
      <c r="M495" s="245"/>
      <c r="N495" s="246"/>
      <c r="O495" s="246"/>
      <c r="P495" s="246"/>
      <c r="Q495" s="246"/>
      <c r="R495" s="246"/>
      <c r="S495" s="246"/>
      <c r="T495" s="247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48" t="s">
        <v>159</v>
      </c>
      <c r="AU495" s="248" t="s">
        <v>89</v>
      </c>
      <c r="AV495" s="13" t="s">
        <v>89</v>
      </c>
      <c r="AW495" s="13" t="s">
        <v>35</v>
      </c>
      <c r="AX495" s="13" t="s">
        <v>87</v>
      </c>
      <c r="AY495" s="248" t="s">
        <v>148</v>
      </c>
    </row>
    <row r="496" s="12" customFormat="1" ht="22.8" customHeight="1">
      <c r="A496" s="12"/>
      <c r="B496" s="203"/>
      <c r="C496" s="204"/>
      <c r="D496" s="205" t="s">
        <v>78</v>
      </c>
      <c r="E496" s="217" t="s">
        <v>807</v>
      </c>
      <c r="F496" s="217" t="s">
        <v>808</v>
      </c>
      <c r="G496" s="204"/>
      <c r="H496" s="204"/>
      <c r="I496" s="207"/>
      <c r="J496" s="218">
        <f>BK496</f>
        <v>0</v>
      </c>
      <c r="K496" s="204"/>
      <c r="L496" s="209"/>
      <c r="M496" s="210"/>
      <c r="N496" s="211"/>
      <c r="O496" s="211"/>
      <c r="P496" s="212">
        <f>SUM(P497:P512)</f>
        <v>0</v>
      </c>
      <c r="Q496" s="211"/>
      <c r="R496" s="212">
        <f>SUM(R497:R512)</f>
        <v>0</v>
      </c>
      <c r="S496" s="211"/>
      <c r="T496" s="213">
        <f>SUM(T497:T512)</f>
        <v>0</v>
      </c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R496" s="214" t="s">
        <v>87</v>
      </c>
      <c r="AT496" s="215" t="s">
        <v>78</v>
      </c>
      <c r="AU496" s="215" t="s">
        <v>87</v>
      </c>
      <c r="AY496" s="214" t="s">
        <v>148</v>
      </c>
      <c r="BK496" s="216">
        <f>SUM(BK497:BK512)</f>
        <v>0</v>
      </c>
    </row>
    <row r="497" s="2" customFormat="1" ht="37.8" customHeight="1">
      <c r="A497" s="38"/>
      <c r="B497" s="39"/>
      <c r="C497" s="219" t="s">
        <v>809</v>
      </c>
      <c r="D497" s="219" t="s">
        <v>150</v>
      </c>
      <c r="E497" s="220" t="s">
        <v>810</v>
      </c>
      <c r="F497" s="221" t="s">
        <v>811</v>
      </c>
      <c r="G497" s="222" t="s">
        <v>364</v>
      </c>
      <c r="H497" s="223">
        <v>828.09000000000003</v>
      </c>
      <c r="I497" s="224"/>
      <c r="J497" s="225">
        <f>ROUND(I497*H497,2)</f>
        <v>0</v>
      </c>
      <c r="K497" s="221" t="s">
        <v>154</v>
      </c>
      <c r="L497" s="44"/>
      <c r="M497" s="226" t="s">
        <v>1</v>
      </c>
      <c r="N497" s="227" t="s">
        <v>44</v>
      </c>
      <c r="O497" s="91"/>
      <c r="P497" s="228">
        <f>O497*H497</f>
        <v>0</v>
      </c>
      <c r="Q497" s="228">
        <v>0</v>
      </c>
      <c r="R497" s="228">
        <f>Q497*H497</f>
        <v>0</v>
      </c>
      <c r="S497" s="228">
        <v>0</v>
      </c>
      <c r="T497" s="229">
        <f>S497*H497</f>
        <v>0</v>
      </c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R497" s="230" t="s">
        <v>155</v>
      </c>
      <c r="AT497" s="230" t="s">
        <v>150</v>
      </c>
      <c r="AU497" s="230" t="s">
        <v>89</v>
      </c>
      <c r="AY497" s="17" t="s">
        <v>148</v>
      </c>
      <c r="BE497" s="231">
        <f>IF(N497="základní",J497,0)</f>
        <v>0</v>
      </c>
      <c r="BF497" s="231">
        <f>IF(N497="snížená",J497,0)</f>
        <v>0</v>
      </c>
      <c r="BG497" s="231">
        <f>IF(N497="zákl. přenesená",J497,0)</f>
        <v>0</v>
      </c>
      <c r="BH497" s="231">
        <f>IF(N497="sníž. přenesená",J497,0)</f>
        <v>0</v>
      </c>
      <c r="BI497" s="231">
        <f>IF(N497="nulová",J497,0)</f>
        <v>0</v>
      </c>
      <c r="BJ497" s="17" t="s">
        <v>87</v>
      </c>
      <c r="BK497" s="231">
        <f>ROUND(I497*H497,2)</f>
        <v>0</v>
      </c>
      <c r="BL497" s="17" t="s">
        <v>155</v>
      </c>
      <c r="BM497" s="230" t="s">
        <v>812</v>
      </c>
    </row>
    <row r="498" s="2" customFormat="1">
      <c r="A498" s="38"/>
      <c r="B498" s="39"/>
      <c r="C498" s="40"/>
      <c r="D498" s="232" t="s">
        <v>157</v>
      </c>
      <c r="E498" s="40"/>
      <c r="F498" s="233" t="s">
        <v>813</v>
      </c>
      <c r="G498" s="40"/>
      <c r="H498" s="40"/>
      <c r="I498" s="234"/>
      <c r="J498" s="40"/>
      <c r="K498" s="40"/>
      <c r="L498" s="44"/>
      <c r="M498" s="235"/>
      <c r="N498" s="236"/>
      <c r="O498" s="91"/>
      <c r="P498" s="91"/>
      <c r="Q498" s="91"/>
      <c r="R498" s="91"/>
      <c r="S498" s="91"/>
      <c r="T498" s="92"/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T498" s="17" t="s">
        <v>157</v>
      </c>
      <c r="AU498" s="17" t="s">
        <v>89</v>
      </c>
    </row>
    <row r="499" s="13" customFormat="1">
      <c r="A499" s="13"/>
      <c r="B499" s="237"/>
      <c r="C499" s="238"/>
      <c r="D499" s="239" t="s">
        <v>159</v>
      </c>
      <c r="E499" s="240" t="s">
        <v>1</v>
      </c>
      <c r="F499" s="241" t="s">
        <v>814</v>
      </c>
      <c r="G499" s="238"/>
      <c r="H499" s="242">
        <v>99.135999999999996</v>
      </c>
      <c r="I499" s="243"/>
      <c r="J499" s="238"/>
      <c r="K499" s="238"/>
      <c r="L499" s="244"/>
      <c r="M499" s="245"/>
      <c r="N499" s="246"/>
      <c r="O499" s="246"/>
      <c r="P499" s="246"/>
      <c r="Q499" s="246"/>
      <c r="R499" s="246"/>
      <c r="S499" s="246"/>
      <c r="T499" s="247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48" t="s">
        <v>159</v>
      </c>
      <c r="AU499" s="248" t="s">
        <v>89</v>
      </c>
      <c r="AV499" s="13" t="s">
        <v>89</v>
      </c>
      <c r="AW499" s="13" t="s">
        <v>35</v>
      </c>
      <c r="AX499" s="13" t="s">
        <v>79</v>
      </c>
      <c r="AY499" s="248" t="s">
        <v>148</v>
      </c>
    </row>
    <row r="500" s="13" customFormat="1">
      <c r="A500" s="13"/>
      <c r="B500" s="237"/>
      <c r="C500" s="238"/>
      <c r="D500" s="239" t="s">
        <v>159</v>
      </c>
      <c r="E500" s="240" t="s">
        <v>1</v>
      </c>
      <c r="F500" s="241" t="s">
        <v>815</v>
      </c>
      <c r="G500" s="238"/>
      <c r="H500" s="242">
        <v>237.18100000000001</v>
      </c>
      <c r="I500" s="243"/>
      <c r="J500" s="238"/>
      <c r="K500" s="238"/>
      <c r="L500" s="244"/>
      <c r="M500" s="245"/>
      <c r="N500" s="246"/>
      <c r="O500" s="246"/>
      <c r="P500" s="246"/>
      <c r="Q500" s="246"/>
      <c r="R500" s="246"/>
      <c r="S500" s="246"/>
      <c r="T500" s="247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48" t="s">
        <v>159</v>
      </c>
      <c r="AU500" s="248" t="s">
        <v>89</v>
      </c>
      <c r="AV500" s="13" t="s">
        <v>89</v>
      </c>
      <c r="AW500" s="13" t="s">
        <v>35</v>
      </c>
      <c r="AX500" s="13" t="s">
        <v>79</v>
      </c>
      <c r="AY500" s="248" t="s">
        <v>148</v>
      </c>
    </row>
    <row r="501" s="13" customFormat="1">
      <c r="A501" s="13"/>
      <c r="B501" s="237"/>
      <c r="C501" s="238"/>
      <c r="D501" s="239" t="s">
        <v>159</v>
      </c>
      <c r="E501" s="240" t="s">
        <v>1</v>
      </c>
      <c r="F501" s="241" t="s">
        <v>816</v>
      </c>
      <c r="G501" s="238"/>
      <c r="H501" s="242">
        <v>491.77300000000002</v>
      </c>
      <c r="I501" s="243"/>
      <c r="J501" s="238"/>
      <c r="K501" s="238"/>
      <c r="L501" s="244"/>
      <c r="M501" s="245"/>
      <c r="N501" s="246"/>
      <c r="O501" s="246"/>
      <c r="P501" s="246"/>
      <c r="Q501" s="246"/>
      <c r="R501" s="246"/>
      <c r="S501" s="246"/>
      <c r="T501" s="247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48" t="s">
        <v>159</v>
      </c>
      <c r="AU501" s="248" t="s">
        <v>89</v>
      </c>
      <c r="AV501" s="13" t="s">
        <v>89</v>
      </c>
      <c r="AW501" s="13" t="s">
        <v>35</v>
      </c>
      <c r="AX501" s="13" t="s">
        <v>79</v>
      </c>
      <c r="AY501" s="248" t="s">
        <v>148</v>
      </c>
    </row>
    <row r="502" s="14" customFormat="1">
      <c r="A502" s="14"/>
      <c r="B502" s="249"/>
      <c r="C502" s="250"/>
      <c r="D502" s="239" t="s">
        <v>159</v>
      </c>
      <c r="E502" s="251" t="s">
        <v>1</v>
      </c>
      <c r="F502" s="252" t="s">
        <v>163</v>
      </c>
      <c r="G502" s="250"/>
      <c r="H502" s="253">
        <v>828.09000000000003</v>
      </c>
      <c r="I502" s="254"/>
      <c r="J502" s="250"/>
      <c r="K502" s="250"/>
      <c r="L502" s="255"/>
      <c r="M502" s="256"/>
      <c r="N502" s="257"/>
      <c r="O502" s="257"/>
      <c r="P502" s="257"/>
      <c r="Q502" s="257"/>
      <c r="R502" s="257"/>
      <c r="S502" s="257"/>
      <c r="T502" s="258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59" t="s">
        <v>159</v>
      </c>
      <c r="AU502" s="259" t="s">
        <v>89</v>
      </c>
      <c r="AV502" s="14" t="s">
        <v>155</v>
      </c>
      <c r="AW502" s="14" t="s">
        <v>35</v>
      </c>
      <c r="AX502" s="14" t="s">
        <v>87</v>
      </c>
      <c r="AY502" s="259" t="s">
        <v>148</v>
      </c>
    </row>
    <row r="503" s="2" customFormat="1" ht="37.8" customHeight="1">
      <c r="A503" s="38"/>
      <c r="B503" s="39"/>
      <c r="C503" s="219" t="s">
        <v>817</v>
      </c>
      <c r="D503" s="219" t="s">
        <v>150</v>
      </c>
      <c r="E503" s="220" t="s">
        <v>818</v>
      </c>
      <c r="F503" s="221" t="s">
        <v>819</v>
      </c>
      <c r="G503" s="222" t="s">
        <v>364</v>
      </c>
      <c r="H503" s="223">
        <v>6560.5860000000002</v>
      </c>
      <c r="I503" s="224"/>
      <c r="J503" s="225">
        <f>ROUND(I503*H503,2)</f>
        <v>0</v>
      </c>
      <c r="K503" s="221" t="s">
        <v>154</v>
      </c>
      <c r="L503" s="44"/>
      <c r="M503" s="226" t="s">
        <v>1</v>
      </c>
      <c r="N503" s="227" t="s">
        <v>44</v>
      </c>
      <c r="O503" s="91"/>
      <c r="P503" s="228">
        <f>O503*H503</f>
        <v>0</v>
      </c>
      <c r="Q503" s="228">
        <v>0</v>
      </c>
      <c r="R503" s="228">
        <f>Q503*H503</f>
        <v>0</v>
      </c>
      <c r="S503" s="228">
        <v>0</v>
      </c>
      <c r="T503" s="229">
        <f>S503*H503</f>
        <v>0</v>
      </c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R503" s="230" t="s">
        <v>155</v>
      </c>
      <c r="AT503" s="230" t="s">
        <v>150</v>
      </c>
      <c r="AU503" s="230" t="s">
        <v>89</v>
      </c>
      <c r="AY503" s="17" t="s">
        <v>148</v>
      </c>
      <c r="BE503" s="231">
        <f>IF(N503="základní",J503,0)</f>
        <v>0</v>
      </c>
      <c r="BF503" s="231">
        <f>IF(N503="snížená",J503,0)</f>
        <v>0</v>
      </c>
      <c r="BG503" s="231">
        <f>IF(N503="zákl. přenesená",J503,0)</f>
        <v>0</v>
      </c>
      <c r="BH503" s="231">
        <f>IF(N503="sníž. přenesená",J503,0)</f>
        <v>0</v>
      </c>
      <c r="BI503" s="231">
        <f>IF(N503="nulová",J503,0)</f>
        <v>0</v>
      </c>
      <c r="BJ503" s="17" t="s">
        <v>87</v>
      </c>
      <c r="BK503" s="231">
        <f>ROUND(I503*H503,2)</f>
        <v>0</v>
      </c>
      <c r="BL503" s="17" t="s">
        <v>155</v>
      </c>
      <c r="BM503" s="230" t="s">
        <v>820</v>
      </c>
    </row>
    <row r="504" s="2" customFormat="1">
      <c r="A504" s="38"/>
      <c r="B504" s="39"/>
      <c r="C504" s="40"/>
      <c r="D504" s="232" t="s">
        <v>157</v>
      </c>
      <c r="E504" s="40"/>
      <c r="F504" s="233" t="s">
        <v>821</v>
      </c>
      <c r="G504" s="40"/>
      <c r="H504" s="40"/>
      <c r="I504" s="234"/>
      <c r="J504" s="40"/>
      <c r="K504" s="40"/>
      <c r="L504" s="44"/>
      <c r="M504" s="235"/>
      <c r="N504" s="236"/>
      <c r="O504" s="91"/>
      <c r="P504" s="91"/>
      <c r="Q504" s="91"/>
      <c r="R504" s="91"/>
      <c r="S504" s="91"/>
      <c r="T504" s="92"/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T504" s="17" t="s">
        <v>157</v>
      </c>
      <c r="AU504" s="17" t="s">
        <v>89</v>
      </c>
    </row>
    <row r="505" s="13" customFormat="1">
      <c r="A505" s="13"/>
      <c r="B505" s="237"/>
      <c r="C505" s="238"/>
      <c r="D505" s="239" t="s">
        <v>159</v>
      </c>
      <c r="E505" s="240" t="s">
        <v>1</v>
      </c>
      <c r="F505" s="241" t="s">
        <v>822</v>
      </c>
      <c r="G505" s="238"/>
      <c r="H505" s="242">
        <v>2134.6289999999999</v>
      </c>
      <c r="I505" s="243"/>
      <c r="J505" s="238"/>
      <c r="K505" s="238"/>
      <c r="L505" s="244"/>
      <c r="M505" s="245"/>
      <c r="N505" s="246"/>
      <c r="O505" s="246"/>
      <c r="P505" s="246"/>
      <c r="Q505" s="246"/>
      <c r="R505" s="246"/>
      <c r="S505" s="246"/>
      <c r="T505" s="247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48" t="s">
        <v>159</v>
      </c>
      <c r="AU505" s="248" t="s">
        <v>89</v>
      </c>
      <c r="AV505" s="13" t="s">
        <v>89</v>
      </c>
      <c r="AW505" s="13" t="s">
        <v>35</v>
      </c>
      <c r="AX505" s="13" t="s">
        <v>79</v>
      </c>
      <c r="AY505" s="248" t="s">
        <v>148</v>
      </c>
    </row>
    <row r="506" s="13" customFormat="1">
      <c r="A506" s="13"/>
      <c r="B506" s="237"/>
      <c r="C506" s="238"/>
      <c r="D506" s="239" t="s">
        <v>159</v>
      </c>
      <c r="E506" s="240" t="s">
        <v>1</v>
      </c>
      <c r="F506" s="241" t="s">
        <v>823</v>
      </c>
      <c r="G506" s="238"/>
      <c r="H506" s="242">
        <v>4425.9570000000003</v>
      </c>
      <c r="I506" s="243"/>
      <c r="J506" s="238"/>
      <c r="K506" s="238"/>
      <c r="L506" s="244"/>
      <c r="M506" s="245"/>
      <c r="N506" s="246"/>
      <c r="O506" s="246"/>
      <c r="P506" s="246"/>
      <c r="Q506" s="246"/>
      <c r="R506" s="246"/>
      <c r="S506" s="246"/>
      <c r="T506" s="247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48" t="s">
        <v>159</v>
      </c>
      <c r="AU506" s="248" t="s">
        <v>89</v>
      </c>
      <c r="AV506" s="13" t="s">
        <v>89</v>
      </c>
      <c r="AW506" s="13" t="s">
        <v>35</v>
      </c>
      <c r="AX506" s="13" t="s">
        <v>79</v>
      </c>
      <c r="AY506" s="248" t="s">
        <v>148</v>
      </c>
    </row>
    <row r="507" s="14" customFormat="1">
      <c r="A507" s="14"/>
      <c r="B507" s="249"/>
      <c r="C507" s="250"/>
      <c r="D507" s="239" t="s">
        <v>159</v>
      </c>
      <c r="E507" s="251" t="s">
        <v>1</v>
      </c>
      <c r="F507" s="252" t="s">
        <v>163</v>
      </c>
      <c r="G507" s="250"/>
      <c r="H507" s="253">
        <v>6560.5860000000002</v>
      </c>
      <c r="I507" s="254"/>
      <c r="J507" s="250"/>
      <c r="K507" s="250"/>
      <c r="L507" s="255"/>
      <c r="M507" s="256"/>
      <c r="N507" s="257"/>
      <c r="O507" s="257"/>
      <c r="P507" s="257"/>
      <c r="Q507" s="257"/>
      <c r="R507" s="257"/>
      <c r="S507" s="257"/>
      <c r="T507" s="258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T507" s="259" t="s">
        <v>159</v>
      </c>
      <c r="AU507" s="259" t="s">
        <v>89</v>
      </c>
      <c r="AV507" s="14" t="s">
        <v>155</v>
      </c>
      <c r="AW507" s="14" t="s">
        <v>35</v>
      </c>
      <c r="AX507" s="14" t="s">
        <v>87</v>
      </c>
      <c r="AY507" s="259" t="s">
        <v>148</v>
      </c>
    </row>
    <row r="508" s="2" customFormat="1" ht="24.15" customHeight="1">
      <c r="A508" s="38"/>
      <c r="B508" s="39"/>
      <c r="C508" s="219" t="s">
        <v>824</v>
      </c>
      <c r="D508" s="219" t="s">
        <v>150</v>
      </c>
      <c r="E508" s="220" t="s">
        <v>825</v>
      </c>
      <c r="F508" s="221" t="s">
        <v>826</v>
      </c>
      <c r="G508" s="222" t="s">
        <v>364</v>
      </c>
      <c r="H508" s="223">
        <v>828.08900000000006</v>
      </c>
      <c r="I508" s="224"/>
      <c r="J508" s="225">
        <f>ROUND(I508*H508,2)</f>
        <v>0</v>
      </c>
      <c r="K508" s="221" t="s">
        <v>154</v>
      </c>
      <c r="L508" s="44"/>
      <c r="M508" s="226" t="s">
        <v>1</v>
      </c>
      <c r="N508" s="227" t="s">
        <v>44</v>
      </c>
      <c r="O508" s="91"/>
      <c r="P508" s="228">
        <f>O508*H508</f>
        <v>0</v>
      </c>
      <c r="Q508" s="228">
        <v>0</v>
      </c>
      <c r="R508" s="228">
        <f>Q508*H508</f>
        <v>0</v>
      </c>
      <c r="S508" s="228">
        <v>0</v>
      </c>
      <c r="T508" s="229">
        <f>S508*H508</f>
        <v>0</v>
      </c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R508" s="230" t="s">
        <v>155</v>
      </c>
      <c r="AT508" s="230" t="s">
        <v>150</v>
      </c>
      <c r="AU508" s="230" t="s">
        <v>89</v>
      </c>
      <c r="AY508" s="17" t="s">
        <v>148</v>
      </c>
      <c r="BE508" s="231">
        <f>IF(N508="základní",J508,0)</f>
        <v>0</v>
      </c>
      <c r="BF508" s="231">
        <f>IF(N508="snížená",J508,0)</f>
        <v>0</v>
      </c>
      <c r="BG508" s="231">
        <f>IF(N508="zákl. přenesená",J508,0)</f>
        <v>0</v>
      </c>
      <c r="BH508" s="231">
        <f>IF(N508="sníž. přenesená",J508,0)</f>
        <v>0</v>
      </c>
      <c r="BI508" s="231">
        <f>IF(N508="nulová",J508,0)</f>
        <v>0</v>
      </c>
      <c r="BJ508" s="17" t="s">
        <v>87</v>
      </c>
      <c r="BK508" s="231">
        <f>ROUND(I508*H508,2)</f>
        <v>0</v>
      </c>
      <c r="BL508" s="17" t="s">
        <v>155</v>
      </c>
      <c r="BM508" s="230" t="s">
        <v>827</v>
      </c>
    </row>
    <row r="509" s="2" customFormat="1">
      <c r="A509" s="38"/>
      <c r="B509" s="39"/>
      <c r="C509" s="40"/>
      <c r="D509" s="232" t="s">
        <v>157</v>
      </c>
      <c r="E509" s="40"/>
      <c r="F509" s="233" t="s">
        <v>828</v>
      </c>
      <c r="G509" s="40"/>
      <c r="H509" s="40"/>
      <c r="I509" s="234"/>
      <c r="J509" s="40"/>
      <c r="K509" s="40"/>
      <c r="L509" s="44"/>
      <c r="M509" s="235"/>
      <c r="N509" s="236"/>
      <c r="O509" s="91"/>
      <c r="P509" s="91"/>
      <c r="Q509" s="91"/>
      <c r="R509" s="91"/>
      <c r="S509" s="91"/>
      <c r="T509" s="92"/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T509" s="17" t="s">
        <v>157</v>
      </c>
      <c r="AU509" s="17" t="s">
        <v>89</v>
      </c>
    </row>
    <row r="510" s="2" customFormat="1" ht="44.25" customHeight="1">
      <c r="A510" s="38"/>
      <c r="B510" s="39"/>
      <c r="C510" s="219" t="s">
        <v>829</v>
      </c>
      <c r="D510" s="219" t="s">
        <v>150</v>
      </c>
      <c r="E510" s="220" t="s">
        <v>830</v>
      </c>
      <c r="F510" s="221" t="s">
        <v>831</v>
      </c>
      <c r="G510" s="222" t="s">
        <v>364</v>
      </c>
      <c r="H510" s="223">
        <v>237.18100000000001</v>
      </c>
      <c r="I510" s="224"/>
      <c r="J510" s="225">
        <f>ROUND(I510*H510,2)</f>
        <v>0</v>
      </c>
      <c r="K510" s="221" t="s">
        <v>154</v>
      </c>
      <c r="L510" s="44"/>
      <c r="M510" s="226" t="s">
        <v>1</v>
      </c>
      <c r="N510" s="227" t="s">
        <v>44</v>
      </c>
      <c r="O510" s="91"/>
      <c r="P510" s="228">
        <f>O510*H510</f>
        <v>0</v>
      </c>
      <c r="Q510" s="228">
        <v>0</v>
      </c>
      <c r="R510" s="228">
        <f>Q510*H510</f>
        <v>0</v>
      </c>
      <c r="S510" s="228">
        <v>0</v>
      </c>
      <c r="T510" s="229">
        <f>S510*H510</f>
        <v>0</v>
      </c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R510" s="230" t="s">
        <v>155</v>
      </c>
      <c r="AT510" s="230" t="s">
        <v>150</v>
      </c>
      <c r="AU510" s="230" t="s">
        <v>89</v>
      </c>
      <c r="AY510" s="17" t="s">
        <v>148</v>
      </c>
      <c r="BE510" s="231">
        <f>IF(N510="základní",J510,0)</f>
        <v>0</v>
      </c>
      <c r="BF510" s="231">
        <f>IF(N510="snížená",J510,0)</f>
        <v>0</v>
      </c>
      <c r="BG510" s="231">
        <f>IF(N510="zákl. přenesená",J510,0)</f>
        <v>0</v>
      </c>
      <c r="BH510" s="231">
        <f>IF(N510="sníž. přenesená",J510,0)</f>
        <v>0</v>
      </c>
      <c r="BI510" s="231">
        <f>IF(N510="nulová",J510,0)</f>
        <v>0</v>
      </c>
      <c r="BJ510" s="17" t="s">
        <v>87</v>
      </c>
      <c r="BK510" s="231">
        <f>ROUND(I510*H510,2)</f>
        <v>0</v>
      </c>
      <c r="BL510" s="17" t="s">
        <v>155</v>
      </c>
      <c r="BM510" s="230" t="s">
        <v>832</v>
      </c>
    </row>
    <row r="511" s="2" customFormat="1">
      <c r="A511" s="38"/>
      <c r="B511" s="39"/>
      <c r="C511" s="40"/>
      <c r="D511" s="232" t="s">
        <v>157</v>
      </c>
      <c r="E511" s="40"/>
      <c r="F511" s="233" t="s">
        <v>833</v>
      </c>
      <c r="G511" s="40"/>
      <c r="H511" s="40"/>
      <c r="I511" s="234"/>
      <c r="J511" s="40"/>
      <c r="K511" s="40"/>
      <c r="L511" s="44"/>
      <c r="M511" s="235"/>
      <c r="N511" s="236"/>
      <c r="O511" s="91"/>
      <c r="P511" s="91"/>
      <c r="Q511" s="91"/>
      <c r="R511" s="91"/>
      <c r="S511" s="91"/>
      <c r="T511" s="92"/>
      <c r="U511" s="38"/>
      <c r="V511" s="38"/>
      <c r="W511" s="38"/>
      <c r="X511" s="38"/>
      <c r="Y511" s="38"/>
      <c r="Z511" s="38"/>
      <c r="AA511" s="38"/>
      <c r="AB511" s="38"/>
      <c r="AC511" s="38"/>
      <c r="AD511" s="38"/>
      <c r="AE511" s="38"/>
      <c r="AT511" s="17" t="s">
        <v>157</v>
      </c>
      <c r="AU511" s="17" t="s">
        <v>89</v>
      </c>
    </row>
    <row r="512" s="13" customFormat="1">
      <c r="A512" s="13"/>
      <c r="B512" s="237"/>
      <c r="C512" s="238"/>
      <c r="D512" s="239" t="s">
        <v>159</v>
      </c>
      <c r="E512" s="240" t="s">
        <v>1</v>
      </c>
      <c r="F512" s="241" t="s">
        <v>834</v>
      </c>
      <c r="G512" s="238"/>
      <c r="H512" s="242">
        <v>237.18100000000001</v>
      </c>
      <c r="I512" s="243"/>
      <c r="J512" s="238"/>
      <c r="K512" s="238"/>
      <c r="L512" s="244"/>
      <c r="M512" s="245"/>
      <c r="N512" s="246"/>
      <c r="O512" s="246"/>
      <c r="P512" s="246"/>
      <c r="Q512" s="246"/>
      <c r="R512" s="246"/>
      <c r="S512" s="246"/>
      <c r="T512" s="247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48" t="s">
        <v>159</v>
      </c>
      <c r="AU512" s="248" t="s">
        <v>89</v>
      </c>
      <c r="AV512" s="13" t="s">
        <v>89</v>
      </c>
      <c r="AW512" s="13" t="s">
        <v>35</v>
      </c>
      <c r="AX512" s="13" t="s">
        <v>87</v>
      </c>
      <c r="AY512" s="248" t="s">
        <v>148</v>
      </c>
    </row>
    <row r="513" s="12" customFormat="1" ht="22.8" customHeight="1">
      <c r="A513" s="12"/>
      <c r="B513" s="203"/>
      <c r="C513" s="204"/>
      <c r="D513" s="205" t="s">
        <v>78</v>
      </c>
      <c r="E513" s="217" t="s">
        <v>835</v>
      </c>
      <c r="F513" s="217" t="s">
        <v>836</v>
      </c>
      <c r="G513" s="204"/>
      <c r="H513" s="204"/>
      <c r="I513" s="207"/>
      <c r="J513" s="218">
        <f>BK513</f>
        <v>0</v>
      </c>
      <c r="K513" s="204"/>
      <c r="L513" s="209"/>
      <c r="M513" s="210"/>
      <c r="N513" s="211"/>
      <c r="O513" s="211"/>
      <c r="P513" s="212">
        <f>SUM(P514:P515)</f>
        <v>0</v>
      </c>
      <c r="Q513" s="211"/>
      <c r="R513" s="212">
        <f>SUM(R514:R515)</f>
        <v>0</v>
      </c>
      <c r="S513" s="211"/>
      <c r="T513" s="213">
        <f>SUM(T514:T515)</f>
        <v>0</v>
      </c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R513" s="214" t="s">
        <v>87</v>
      </c>
      <c r="AT513" s="215" t="s">
        <v>78</v>
      </c>
      <c r="AU513" s="215" t="s">
        <v>87</v>
      </c>
      <c r="AY513" s="214" t="s">
        <v>148</v>
      </c>
      <c r="BK513" s="216">
        <f>SUM(BK514:BK515)</f>
        <v>0</v>
      </c>
    </row>
    <row r="514" s="2" customFormat="1" ht="49.05" customHeight="1">
      <c r="A514" s="38"/>
      <c r="B514" s="39"/>
      <c r="C514" s="219" t="s">
        <v>837</v>
      </c>
      <c r="D514" s="219" t="s">
        <v>150</v>
      </c>
      <c r="E514" s="220" t="s">
        <v>838</v>
      </c>
      <c r="F514" s="221" t="s">
        <v>839</v>
      </c>
      <c r="G514" s="222" t="s">
        <v>364</v>
      </c>
      <c r="H514" s="223">
        <v>855.85900000000004</v>
      </c>
      <c r="I514" s="224"/>
      <c r="J514" s="225">
        <f>ROUND(I514*H514,2)</f>
        <v>0</v>
      </c>
      <c r="K514" s="221" t="s">
        <v>154</v>
      </c>
      <c r="L514" s="44"/>
      <c r="M514" s="226" t="s">
        <v>1</v>
      </c>
      <c r="N514" s="227" t="s">
        <v>44</v>
      </c>
      <c r="O514" s="91"/>
      <c r="P514" s="228">
        <f>O514*H514</f>
        <v>0</v>
      </c>
      <c r="Q514" s="228">
        <v>0</v>
      </c>
      <c r="R514" s="228">
        <f>Q514*H514</f>
        <v>0</v>
      </c>
      <c r="S514" s="228">
        <v>0</v>
      </c>
      <c r="T514" s="229">
        <f>S514*H514</f>
        <v>0</v>
      </c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R514" s="230" t="s">
        <v>155</v>
      </c>
      <c r="AT514" s="230" t="s">
        <v>150</v>
      </c>
      <c r="AU514" s="230" t="s">
        <v>89</v>
      </c>
      <c r="AY514" s="17" t="s">
        <v>148</v>
      </c>
      <c r="BE514" s="231">
        <f>IF(N514="základní",J514,0)</f>
        <v>0</v>
      </c>
      <c r="BF514" s="231">
        <f>IF(N514="snížená",J514,0)</f>
        <v>0</v>
      </c>
      <c r="BG514" s="231">
        <f>IF(N514="zákl. přenesená",J514,0)</f>
        <v>0</v>
      </c>
      <c r="BH514" s="231">
        <f>IF(N514="sníž. přenesená",J514,0)</f>
        <v>0</v>
      </c>
      <c r="BI514" s="231">
        <f>IF(N514="nulová",J514,0)</f>
        <v>0</v>
      </c>
      <c r="BJ514" s="17" t="s">
        <v>87</v>
      </c>
      <c r="BK514" s="231">
        <f>ROUND(I514*H514,2)</f>
        <v>0</v>
      </c>
      <c r="BL514" s="17" t="s">
        <v>155</v>
      </c>
      <c r="BM514" s="230" t="s">
        <v>840</v>
      </c>
    </row>
    <row r="515" s="2" customFormat="1">
      <c r="A515" s="38"/>
      <c r="B515" s="39"/>
      <c r="C515" s="40"/>
      <c r="D515" s="232" t="s">
        <v>157</v>
      </c>
      <c r="E515" s="40"/>
      <c r="F515" s="233" t="s">
        <v>841</v>
      </c>
      <c r="G515" s="40"/>
      <c r="H515" s="40"/>
      <c r="I515" s="234"/>
      <c r="J515" s="40"/>
      <c r="K515" s="40"/>
      <c r="L515" s="44"/>
      <c r="M515" s="280"/>
      <c r="N515" s="281"/>
      <c r="O515" s="282"/>
      <c r="P515" s="282"/>
      <c r="Q515" s="282"/>
      <c r="R515" s="282"/>
      <c r="S515" s="282"/>
      <c r="T515" s="283"/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T515" s="17" t="s">
        <v>157</v>
      </c>
      <c r="AU515" s="17" t="s">
        <v>89</v>
      </c>
    </row>
    <row r="516" s="2" customFormat="1" ht="6.96" customHeight="1">
      <c r="A516" s="38"/>
      <c r="B516" s="66"/>
      <c r="C516" s="67"/>
      <c r="D516" s="67"/>
      <c r="E516" s="67"/>
      <c r="F516" s="67"/>
      <c r="G516" s="67"/>
      <c r="H516" s="67"/>
      <c r="I516" s="67"/>
      <c r="J516" s="67"/>
      <c r="K516" s="67"/>
      <c r="L516" s="44"/>
      <c r="M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</row>
  </sheetData>
  <sheetProtection sheet="1" autoFilter="0" formatColumns="0" formatRows="0" objects="1" scenarios="1" spinCount="100000" saltValue="FNqUGQIS4UKAuPGD2FxQsRuNNDVQsEDbFAfvVhGrVjPWQBqA6XGEF7a3U3bFM5jr3TIKD8yXu9DoZtereYFIwg==" hashValue="OIfSRE2RZ9GU6Cdd79VbF0kjOr8SJZkclG7QfFP4nKdTHNpyFcVt61PK+Z2V8W16kgtHBUnJy22AfgSHYQo6sA==" algorithmName="SHA-512" password="CC35"/>
  <autoFilter ref="C124:K515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hyperlinks>
    <hyperlink ref="F129" r:id="rId1" display="https://podminky.urs.cz/item/CS_URS_2023_02/113106211"/>
    <hyperlink ref="F135" r:id="rId2" display="https://podminky.urs.cz/item/CS_URS_2023_02/113106271"/>
    <hyperlink ref="F141" r:id="rId3" display="https://podminky.urs.cz/item/CS_URS_2023_02/113107212"/>
    <hyperlink ref="F151" r:id="rId4" display="https://podminky.urs.cz/item/CS_URS_2023_02/113107222"/>
    <hyperlink ref="F167" r:id="rId5" display="https://podminky.urs.cz/item/CS_URS_2023_02/113107242"/>
    <hyperlink ref="F177" r:id="rId6" display="https://podminky.urs.cz/item/CS_URS_2023_02/115101201"/>
    <hyperlink ref="F186" r:id="rId7" display="https://podminky.urs.cz/item/CS_URS_2023_02/115101301"/>
    <hyperlink ref="F195" r:id="rId8" display="https://podminky.urs.cz/item/CS_URS_2023_02/119001401"/>
    <hyperlink ref="F204" r:id="rId9" display="https://podminky.urs.cz/item/CS_URS_2023_02/119001422"/>
    <hyperlink ref="F213" r:id="rId10" display="https://podminky.urs.cz/item/CS_URS_2023_02/132254206"/>
    <hyperlink ref="F235" r:id="rId11" display="https://podminky.urs.cz/item/CS_URS_2023_02/132354204"/>
    <hyperlink ref="F257" r:id="rId12" display="https://podminky.urs.cz/item/CS_URS_2023_02/139001101"/>
    <hyperlink ref="F262" r:id="rId13" display="https://podminky.urs.cz/item/CS_URS_2023_02/151811131"/>
    <hyperlink ref="F274" r:id="rId14" display="https://podminky.urs.cz/item/CS_URS_2023_02/151811132"/>
    <hyperlink ref="F281" r:id="rId15" display="https://podminky.urs.cz/item/CS_URS_2023_02/151811231"/>
    <hyperlink ref="F283" r:id="rId16" display="https://podminky.urs.cz/item/CS_URS_2023_02/151811232"/>
    <hyperlink ref="F285" r:id="rId17" display="https://podminky.urs.cz/item/CS_URS_2023_02/162351104"/>
    <hyperlink ref="F290" r:id="rId18" display="https://podminky.urs.cz/item/CS_URS_2023_02/162351124"/>
    <hyperlink ref="F295" r:id="rId19" display="https://podminky.urs.cz/item/CS_URS_2023_02/162751117"/>
    <hyperlink ref="F298" r:id="rId20" display="https://podminky.urs.cz/item/CS_URS_2023_02/162751137"/>
    <hyperlink ref="F301" r:id="rId21" display="https://podminky.urs.cz/item/CS_URS_2023_02/171201231"/>
    <hyperlink ref="F306" r:id="rId22" display="https://podminky.urs.cz/item/CS_URS_2023_02/171251201"/>
    <hyperlink ref="F309" r:id="rId23" display="https://podminky.urs.cz/item/CS_URS_2023_02/174151101"/>
    <hyperlink ref="F317" r:id="rId24" display="https://podminky.urs.cz/item/CS_URS_2023_02/175151101"/>
    <hyperlink ref="F334" r:id="rId25" display="https://podminky.urs.cz/item/CS_URS_2023_02/359901211"/>
    <hyperlink ref="F338" r:id="rId26" display="https://podminky.urs.cz/item/CS_URS_2023_02/451573111"/>
    <hyperlink ref="F341" r:id="rId27" display="https://podminky.urs.cz/item/CS_URS_2023_02/452112112"/>
    <hyperlink ref="F348" r:id="rId28" display="https://podminky.urs.cz/item/CS_URS_2023_02/564251011"/>
    <hyperlink ref="F351" r:id="rId29" display="https://podminky.urs.cz/item/CS_URS_2023_02/564851111"/>
    <hyperlink ref="F354" r:id="rId30" display="https://podminky.urs.cz/item/CS_URS_2023_02/565145111"/>
    <hyperlink ref="F357" r:id="rId31" display="https://podminky.urs.cz/item/CS_URS_2023_02/573111112"/>
    <hyperlink ref="F360" r:id="rId32" display="https://podminky.urs.cz/item/CS_URS_2023_02/573231108"/>
    <hyperlink ref="F363" r:id="rId33" display="https://podminky.urs.cz/item/CS_URS_2023_02/578143113"/>
    <hyperlink ref="F366" r:id="rId34" display="https://podminky.urs.cz/item/CS_URS_2023_02/578901112"/>
    <hyperlink ref="F369" r:id="rId35" display="https://podminky.urs.cz/item/CS_URS_2023_02/591111111"/>
    <hyperlink ref="F372" r:id="rId36" display="https://podminky.urs.cz/item/CS_URS_2023_02/596211212"/>
    <hyperlink ref="F376" r:id="rId37" display="https://podminky.urs.cz/item/CS_URS_2023_02/871355231"/>
    <hyperlink ref="F379" r:id="rId38" display="https://podminky.urs.cz/item/CS_URS_2023_02/871370410"/>
    <hyperlink ref="F383" r:id="rId39" display="https://podminky.urs.cz/item/CS_URS_2023_02/871390410"/>
    <hyperlink ref="F387" r:id="rId40" display="https://podminky.urs.cz/item/CS_URS_2023_02/871420410"/>
    <hyperlink ref="F391" r:id="rId41" display="https://podminky.urs.cz/item/CS_URS_2023_02/877350310"/>
    <hyperlink ref="F395" r:id="rId42" display="https://podminky.urs.cz/item/CS_URS_2023_02/877370320"/>
    <hyperlink ref="F397" r:id="rId43" display="https://podminky.urs.cz/item/CS_URS_2023_02/877370420"/>
    <hyperlink ref="F401" r:id="rId44" display="https://podminky.urs.cz/item/CS_URS_2023_02/877370440"/>
    <hyperlink ref="F404" r:id="rId45" display="https://podminky.urs.cz/item/CS_URS_2023_02/877390420"/>
    <hyperlink ref="F407" r:id="rId46" display="https://podminky.urs.cz/item/CS_URS_2023_02/877390440"/>
    <hyperlink ref="F410" r:id="rId47" display="https://podminky.urs.cz/item/CS_URS_2023_02/877420420"/>
    <hyperlink ref="F414" r:id="rId48" display="https://podminky.urs.cz/item/CS_URS_2023_02/877420440"/>
    <hyperlink ref="F417" r:id="rId49" display="https://podminky.urs.cz/item/CS_URS_2023_02/892352121"/>
    <hyperlink ref="F419" r:id="rId50" display="https://podminky.urs.cz/item/CS_URS_2023_02/892372121"/>
    <hyperlink ref="F421" r:id="rId51" display="https://podminky.urs.cz/item/CS_URS_2023_02/892392121"/>
    <hyperlink ref="F423" r:id="rId52" display="https://podminky.urs.cz/item/CS_URS_2023_02/892422121"/>
    <hyperlink ref="F425" r:id="rId53" display="https://podminky.urs.cz/item/CS_URS_2023_02/894410102"/>
    <hyperlink ref="F429" r:id="rId54" display="https://podminky.urs.cz/item/CS_URS_2023_02/894410103"/>
    <hyperlink ref="F432" r:id="rId55" display="https://podminky.urs.cz/item/CS_URS_2023_02/894410201"/>
    <hyperlink ref="F435" r:id="rId56" display="https://podminky.urs.cz/item/CS_URS_2023_02/894410202"/>
    <hyperlink ref="F438" r:id="rId57" display="https://podminky.urs.cz/item/CS_URS_2023_02/894410211"/>
    <hyperlink ref="F441" r:id="rId58" display="https://podminky.urs.cz/item/CS_URS_2023_02/894410212"/>
    <hyperlink ref="F444" r:id="rId59" display="https://podminky.urs.cz/item/CS_URS_2023_02/894410213"/>
    <hyperlink ref="F447" r:id="rId60" display="https://podminky.urs.cz/item/CS_URS_2023_02/894410231"/>
    <hyperlink ref="F450" r:id="rId61" display="https://podminky.urs.cz/item/CS_URS_2023_02/894410232"/>
    <hyperlink ref="F454" r:id="rId62" display="https://podminky.urs.cz/item/CS_URS_2023_02/894410302"/>
    <hyperlink ref="F457" r:id="rId63" display="https://podminky.urs.cz/item/CS_URS_2023_02/895941341"/>
    <hyperlink ref="F460" r:id="rId64" display="https://podminky.urs.cz/item/CS_URS_2023_02/895941351"/>
    <hyperlink ref="F463" r:id="rId65" display="https://podminky.urs.cz/item/CS_URS_2023_02/895941361"/>
    <hyperlink ref="F466" r:id="rId66" display="https://podminky.urs.cz/item/CS_URS_2023_02/895941362"/>
    <hyperlink ref="F469" r:id="rId67" display="https://podminky.urs.cz/item/CS_URS_2023_02/899104112"/>
    <hyperlink ref="F472" r:id="rId68" display="https://podminky.urs.cz/item/CS_URS_2023_02/899204112"/>
    <hyperlink ref="F475" r:id="rId69" display="https://podminky.urs.cz/item/CS_URS_2023_02/899722112"/>
    <hyperlink ref="F479" r:id="rId70" display="https://podminky.urs.cz/item/CS_URS_2023_02/919112222"/>
    <hyperlink ref="F482" r:id="rId71" display="https://podminky.urs.cz/item/CS_URS_2023_02/919121121"/>
    <hyperlink ref="F485" r:id="rId72" display="https://podminky.urs.cz/item/CS_URS_2023_02/919735112"/>
    <hyperlink ref="F494" r:id="rId73" display="https://podminky.urs.cz/item/CS_URS_2023_02/979071111"/>
    <hyperlink ref="F498" r:id="rId74" display="https://podminky.urs.cz/item/CS_URS_2023_02/997221551"/>
    <hyperlink ref="F504" r:id="rId75" display="https://podminky.urs.cz/item/CS_URS_2023_02/997221559"/>
    <hyperlink ref="F509" r:id="rId76" display="https://podminky.urs.cz/item/CS_URS_2023_02/997221611"/>
    <hyperlink ref="F511" r:id="rId77" display="https://podminky.urs.cz/item/CS_URS_2023_02/997221875"/>
    <hyperlink ref="F515" r:id="rId78" display="https://podminky.urs.cz/item/CS_URS_2023_02/998276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79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92</v>
      </c>
      <c r="AZ2" s="136" t="s">
        <v>98</v>
      </c>
      <c r="BA2" s="136" t="s">
        <v>842</v>
      </c>
      <c r="BB2" s="136" t="s">
        <v>1</v>
      </c>
      <c r="BC2" s="136" t="s">
        <v>843</v>
      </c>
      <c r="BD2" s="136" t="s">
        <v>89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89</v>
      </c>
      <c r="AZ3" s="136" t="s">
        <v>102</v>
      </c>
      <c r="BA3" s="136" t="s">
        <v>103</v>
      </c>
      <c r="BB3" s="136" t="s">
        <v>1</v>
      </c>
      <c r="BC3" s="136" t="s">
        <v>844</v>
      </c>
      <c r="BD3" s="136" t="s">
        <v>89</v>
      </c>
    </row>
    <row r="4" s="1" customFormat="1" ht="24.96" customHeight="1">
      <c r="B4" s="20"/>
      <c r="D4" s="139" t="s">
        <v>101</v>
      </c>
      <c r="L4" s="20"/>
      <c r="M4" s="140" t="s">
        <v>10</v>
      </c>
      <c r="AT4" s="17" t="s">
        <v>4</v>
      </c>
      <c r="AZ4" s="136" t="s">
        <v>96</v>
      </c>
      <c r="BA4" s="136" t="s">
        <v>96</v>
      </c>
      <c r="BB4" s="136" t="s">
        <v>1</v>
      </c>
      <c r="BC4" s="136" t="s">
        <v>845</v>
      </c>
      <c r="BD4" s="136" t="s">
        <v>89</v>
      </c>
    </row>
    <row r="5" s="1" customFormat="1" ht="6.96" customHeight="1">
      <c r="B5" s="20"/>
      <c r="L5" s="20"/>
    </row>
    <row r="6" s="1" customFormat="1" ht="12" customHeight="1">
      <c r="B6" s="20"/>
      <c r="D6" s="141" t="s">
        <v>16</v>
      </c>
      <c r="L6" s="20"/>
    </row>
    <row r="7" s="1" customFormat="1" ht="26.25" customHeight="1">
      <c r="B7" s="20"/>
      <c r="E7" s="142" t="str">
        <f>'Rekapitulace stavby'!K6</f>
        <v>Odkanalizování Starých Neratovice II etapa -ul. B. Pirunčíkové, Tovární, U Luk, Štítová, Přístavní a Práce</v>
      </c>
      <c r="F7" s="141"/>
      <c r="G7" s="141"/>
      <c r="H7" s="141"/>
      <c r="L7" s="20"/>
    </row>
    <row r="8" s="2" customFormat="1" ht="12" customHeight="1">
      <c r="A8" s="38"/>
      <c r="B8" s="44"/>
      <c r="C8" s="38"/>
      <c r="D8" s="141" t="s">
        <v>114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3" t="s">
        <v>846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18</v>
      </c>
      <c r="E11" s="38"/>
      <c r="F11" s="144" t="s">
        <v>1</v>
      </c>
      <c r="G11" s="38"/>
      <c r="H11" s="38"/>
      <c r="I11" s="141" t="s">
        <v>19</v>
      </c>
      <c r="J11" s="144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20</v>
      </c>
      <c r="E12" s="38"/>
      <c r="F12" s="144" t="s">
        <v>21</v>
      </c>
      <c r="G12" s="38"/>
      <c r="H12" s="38"/>
      <c r="I12" s="141" t="s">
        <v>22</v>
      </c>
      <c r="J12" s="145" t="str">
        <f>'Rekapitulace stavby'!AN8</f>
        <v>9. 12. 2023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24</v>
      </c>
      <c r="E14" s="38"/>
      <c r="F14" s="38"/>
      <c r="G14" s="38"/>
      <c r="H14" s="38"/>
      <c r="I14" s="141" t="s">
        <v>25</v>
      </c>
      <c r="J14" s="144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">
        <v>27</v>
      </c>
      <c r="F15" s="38"/>
      <c r="G15" s="38"/>
      <c r="H15" s="38"/>
      <c r="I15" s="141" t="s">
        <v>28</v>
      </c>
      <c r="J15" s="144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29</v>
      </c>
      <c r="E17" s="38"/>
      <c r="F17" s="38"/>
      <c r="G17" s="38"/>
      <c r="H17" s="38"/>
      <c r="I17" s="14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31</v>
      </c>
      <c r="E20" s="38"/>
      <c r="F20" s="38"/>
      <c r="G20" s="38"/>
      <c r="H20" s="38"/>
      <c r="I20" s="141" t="s">
        <v>25</v>
      </c>
      <c r="J20" s="144" t="s">
        <v>32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">
        <v>33</v>
      </c>
      <c r="F21" s="38"/>
      <c r="G21" s="38"/>
      <c r="H21" s="38"/>
      <c r="I21" s="141" t="s">
        <v>28</v>
      </c>
      <c r="J21" s="144" t="s">
        <v>34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36</v>
      </c>
      <c r="E23" s="38"/>
      <c r="F23" s="38"/>
      <c r="G23" s="38"/>
      <c r="H23" s="38"/>
      <c r="I23" s="141" t="s">
        <v>25</v>
      </c>
      <c r="J23" s="144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">
        <v>37</v>
      </c>
      <c r="F24" s="38"/>
      <c r="G24" s="38"/>
      <c r="H24" s="38"/>
      <c r="I24" s="141" t="s">
        <v>28</v>
      </c>
      <c r="J24" s="144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38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0"/>
      <c r="E29" s="150"/>
      <c r="F29" s="150"/>
      <c r="G29" s="150"/>
      <c r="H29" s="150"/>
      <c r="I29" s="150"/>
      <c r="J29" s="150"/>
      <c r="K29" s="150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1" t="s">
        <v>39</v>
      </c>
      <c r="E30" s="38"/>
      <c r="F30" s="38"/>
      <c r="G30" s="38"/>
      <c r="H30" s="38"/>
      <c r="I30" s="38"/>
      <c r="J30" s="152">
        <f>ROUND(J125,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0"/>
      <c r="E31" s="150"/>
      <c r="F31" s="150"/>
      <c r="G31" s="150"/>
      <c r="H31" s="150"/>
      <c r="I31" s="150"/>
      <c r="J31" s="150"/>
      <c r="K31" s="150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3" t="s">
        <v>41</v>
      </c>
      <c r="G32" s="38"/>
      <c r="H32" s="38"/>
      <c r="I32" s="153" t="s">
        <v>40</v>
      </c>
      <c r="J32" s="153" t="s">
        <v>42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4" t="s">
        <v>43</v>
      </c>
      <c r="E33" s="141" t="s">
        <v>44</v>
      </c>
      <c r="F33" s="155">
        <f>ROUND((SUM(BE125:BE451)),  2)</f>
        <v>0</v>
      </c>
      <c r="G33" s="38"/>
      <c r="H33" s="38"/>
      <c r="I33" s="156">
        <v>0.20999999999999999</v>
      </c>
      <c r="J33" s="155">
        <f>ROUND(((SUM(BE125:BE451))*I33),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1" t="s">
        <v>45</v>
      </c>
      <c r="F34" s="155">
        <f>ROUND((SUM(BF125:BF451)),  2)</f>
        <v>0</v>
      </c>
      <c r="G34" s="38"/>
      <c r="H34" s="38"/>
      <c r="I34" s="156">
        <v>0.14999999999999999</v>
      </c>
      <c r="J34" s="155">
        <f>ROUND(((SUM(BF125:BF451))*I34),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1" t="s">
        <v>46</v>
      </c>
      <c r="F35" s="155">
        <f>ROUND((SUM(BG125:BG451)),  2)</f>
        <v>0</v>
      </c>
      <c r="G35" s="38"/>
      <c r="H35" s="38"/>
      <c r="I35" s="156">
        <v>0.20999999999999999</v>
      </c>
      <c r="J35" s="155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1" t="s">
        <v>47</v>
      </c>
      <c r="F36" s="155">
        <f>ROUND((SUM(BH125:BH451)),  2)</f>
        <v>0</v>
      </c>
      <c r="G36" s="38"/>
      <c r="H36" s="38"/>
      <c r="I36" s="156">
        <v>0.14999999999999999</v>
      </c>
      <c r="J36" s="155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48</v>
      </c>
      <c r="F37" s="155">
        <f>ROUND((SUM(BI125:BI451)),  2)</f>
        <v>0</v>
      </c>
      <c r="G37" s="38"/>
      <c r="H37" s="38"/>
      <c r="I37" s="156">
        <v>0</v>
      </c>
      <c r="J37" s="155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7"/>
      <c r="D39" s="158" t="s">
        <v>49</v>
      </c>
      <c r="E39" s="159"/>
      <c r="F39" s="159"/>
      <c r="G39" s="160" t="s">
        <v>50</v>
      </c>
      <c r="H39" s="161" t="s">
        <v>51</v>
      </c>
      <c r="I39" s="159"/>
      <c r="J39" s="162">
        <f>SUM(J30:J37)</f>
        <v>0</v>
      </c>
      <c r="K39" s="163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4" t="s">
        <v>52</v>
      </c>
      <c r="E50" s="165"/>
      <c r="F50" s="165"/>
      <c r="G50" s="164" t="s">
        <v>53</v>
      </c>
      <c r="H50" s="165"/>
      <c r="I50" s="165"/>
      <c r="J50" s="165"/>
      <c r="K50" s="165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6" t="s">
        <v>54</v>
      </c>
      <c r="E61" s="167"/>
      <c r="F61" s="168" t="s">
        <v>55</v>
      </c>
      <c r="G61" s="166" t="s">
        <v>54</v>
      </c>
      <c r="H61" s="167"/>
      <c r="I61" s="167"/>
      <c r="J61" s="169" t="s">
        <v>55</v>
      </c>
      <c r="K61" s="167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4" t="s">
        <v>56</v>
      </c>
      <c r="E65" s="170"/>
      <c r="F65" s="170"/>
      <c r="G65" s="164" t="s">
        <v>57</v>
      </c>
      <c r="H65" s="170"/>
      <c r="I65" s="170"/>
      <c r="J65" s="170"/>
      <c r="K65" s="170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6" t="s">
        <v>54</v>
      </c>
      <c r="E76" s="167"/>
      <c r="F76" s="168" t="s">
        <v>55</v>
      </c>
      <c r="G76" s="166" t="s">
        <v>54</v>
      </c>
      <c r="H76" s="167"/>
      <c r="I76" s="167"/>
      <c r="J76" s="169" t="s">
        <v>55</v>
      </c>
      <c r="K76" s="167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5" t="str">
        <f>E7</f>
        <v>Odkanalizování Starých Neratovice II etapa -ul. B. Pirunčíkové, Tovární, U Luk, Štítová, Přístavní a Práce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114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02 - Kanalizační přípojky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město Neratovice</v>
      </c>
      <c r="G89" s="40"/>
      <c r="H89" s="40"/>
      <c r="I89" s="32" t="s">
        <v>22</v>
      </c>
      <c r="J89" s="79" t="str">
        <f>IF(J12="","",J12)</f>
        <v>9. 12. 2023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Neratovice</v>
      </c>
      <c r="G91" s="40"/>
      <c r="H91" s="40"/>
      <c r="I91" s="32" t="s">
        <v>31</v>
      </c>
      <c r="J91" s="36" t="str">
        <f>E21</f>
        <v>C-projekt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29</v>
      </c>
      <c r="D92" s="40"/>
      <c r="E92" s="40"/>
      <c r="F92" s="27" t="str">
        <f>IF(E18="","",E18)</f>
        <v>Vyplň údaj</v>
      </c>
      <c r="G92" s="40"/>
      <c r="H92" s="40"/>
      <c r="I92" s="32" t="s">
        <v>36</v>
      </c>
      <c r="J92" s="36" t="str">
        <f>E24</f>
        <v>TMI Building s.r.o.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6" t="s">
        <v>120</v>
      </c>
      <c r="D94" s="177"/>
      <c r="E94" s="177"/>
      <c r="F94" s="177"/>
      <c r="G94" s="177"/>
      <c r="H94" s="177"/>
      <c r="I94" s="177"/>
      <c r="J94" s="178" t="s">
        <v>121</v>
      </c>
      <c r="K94" s="177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9" t="s">
        <v>122</v>
      </c>
      <c r="D96" s="40"/>
      <c r="E96" s="40"/>
      <c r="F96" s="40"/>
      <c r="G96" s="40"/>
      <c r="H96" s="40"/>
      <c r="I96" s="40"/>
      <c r="J96" s="110">
        <f>J125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123</v>
      </c>
    </row>
    <row r="97" s="9" customFormat="1" ht="24.96" customHeight="1">
      <c r="A97" s="9"/>
      <c r="B97" s="180"/>
      <c r="C97" s="181"/>
      <c r="D97" s="182" t="s">
        <v>124</v>
      </c>
      <c r="E97" s="183"/>
      <c r="F97" s="183"/>
      <c r="G97" s="183"/>
      <c r="H97" s="183"/>
      <c r="I97" s="183"/>
      <c r="J97" s="184">
        <f>J126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125</v>
      </c>
      <c r="E98" s="189"/>
      <c r="F98" s="189"/>
      <c r="G98" s="189"/>
      <c r="H98" s="189"/>
      <c r="I98" s="189"/>
      <c r="J98" s="190">
        <f>J127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126</v>
      </c>
      <c r="E99" s="189"/>
      <c r="F99" s="189"/>
      <c r="G99" s="189"/>
      <c r="H99" s="189"/>
      <c r="I99" s="189"/>
      <c r="J99" s="190">
        <f>J347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127</v>
      </c>
      <c r="E100" s="189"/>
      <c r="F100" s="189"/>
      <c r="G100" s="189"/>
      <c r="H100" s="189"/>
      <c r="I100" s="189"/>
      <c r="J100" s="190">
        <f>J351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128</v>
      </c>
      <c r="E101" s="189"/>
      <c r="F101" s="189"/>
      <c r="G101" s="189"/>
      <c r="H101" s="189"/>
      <c r="I101" s="189"/>
      <c r="J101" s="190">
        <f>J355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129</v>
      </c>
      <c r="E102" s="189"/>
      <c r="F102" s="189"/>
      <c r="G102" s="189"/>
      <c r="H102" s="189"/>
      <c r="I102" s="189"/>
      <c r="J102" s="190">
        <f>J387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130</v>
      </c>
      <c r="E103" s="189"/>
      <c r="F103" s="189"/>
      <c r="G103" s="189"/>
      <c r="H103" s="189"/>
      <c r="I103" s="189"/>
      <c r="J103" s="190">
        <f>J413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131</v>
      </c>
      <c r="E104" s="189"/>
      <c r="F104" s="189"/>
      <c r="G104" s="189"/>
      <c r="H104" s="189"/>
      <c r="I104" s="189"/>
      <c r="J104" s="190">
        <f>J432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132</v>
      </c>
      <c r="E105" s="189"/>
      <c r="F105" s="189"/>
      <c r="G105" s="189"/>
      <c r="H105" s="189"/>
      <c r="I105" s="189"/>
      <c r="J105" s="190">
        <f>J449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11" s="2" customFormat="1" ht="6.96" customHeight="1">
      <c r="A111" s="38"/>
      <c r="B111" s="68"/>
      <c r="C111" s="69"/>
      <c r="D111" s="69"/>
      <c r="E111" s="69"/>
      <c r="F111" s="69"/>
      <c r="G111" s="69"/>
      <c r="H111" s="69"/>
      <c r="I111" s="69"/>
      <c r="J111" s="69"/>
      <c r="K111" s="69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4.96" customHeight="1">
      <c r="A112" s="38"/>
      <c r="B112" s="39"/>
      <c r="C112" s="23" t="s">
        <v>133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16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26.25" customHeight="1">
      <c r="A115" s="38"/>
      <c r="B115" s="39"/>
      <c r="C115" s="40"/>
      <c r="D115" s="40"/>
      <c r="E115" s="175" t="str">
        <f>E7</f>
        <v>Odkanalizování Starých Neratovice II etapa -ul. B. Pirunčíkové, Tovární, U Luk, Štítová, Přístavní a Práce</v>
      </c>
      <c r="F115" s="32"/>
      <c r="G115" s="32"/>
      <c r="H115" s="32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114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76" t="str">
        <f>E9</f>
        <v>SO 02 - Kanalizační přípojky</v>
      </c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20</v>
      </c>
      <c r="D119" s="40"/>
      <c r="E119" s="40"/>
      <c r="F119" s="27" t="str">
        <f>F12</f>
        <v>město Neratovice</v>
      </c>
      <c r="G119" s="40"/>
      <c r="H119" s="40"/>
      <c r="I119" s="32" t="s">
        <v>22</v>
      </c>
      <c r="J119" s="79" t="str">
        <f>IF(J12="","",J12)</f>
        <v>9. 12. 2023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24</v>
      </c>
      <c r="D121" s="40"/>
      <c r="E121" s="40"/>
      <c r="F121" s="27" t="str">
        <f>E15</f>
        <v>Město Neratovice</v>
      </c>
      <c r="G121" s="40"/>
      <c r="H121" s="40"/>
      <c r="I121" s="32" t="s">
        <v>31</v>
      </c>
      <c r="J121" s="36" t="str">
        <f>E21</f>
        <v>C-projekt s.r.o.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29</v>
      </c>
      <c r="D122" s="40"/>
      <c r="E122" s="40"/>
      <c r="F122" s="27" t="str">
        <f>IF(E18="","",E18)</f>
        <v>Vyplň údaj</v>
      </c>
      <c r="G122" s="40"/>
      <c r="H122" s="40"/>
      <c r="I122" s="32" t="s">
        <v>36</v>
      </c>
      <c r="J122" s="36" t="str">
        <f>E24</f>
        <v>TMI Building s.r.o.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0.32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11" customFormat="1" ht="29.28" customHeight="1">
      <c r="A124" s="192"/>
      <c r="B124" s="193"/>
      <c r="C124" s="194" t="s">
        <v>134</v>
      </c>
      <c r="D124" s="195" t="s">
        <v>64</v>
      </c>
      <c r="E124" s="195" t="s">
        <v>60</v>
      </c>
      <c r="F124" s="195" t="s">
        <v>61</v>
      </c>
      <c r="G124" s="195" t="s">
        <v>135</v>
      </c>
      <c r="H124" s="195" t="s">
        <v>136</v>
      </c>
      <c r="I124" s="195" t="s">
        <v>137</v>
      </c>
      <c r="J124" s="195" t="s">
        <v>121</v>
      </c>
      <c r="K124" s="196" t="s">
        <v>138</v>
      </c>
      <c r="L124" s="197"/>
      <c r="M124" s="100" t="s">
        <v>1</v>
      </c>
      <c r="N124" s="101" t="s">
        <v>43</v>
      </c>
      <c r="O124" s="101" t="s">
        <v>139</v>
      </c>
      <c r="P124" s="101" t="s">
        <v>140</v>
      </c>
      <c r="Q124" s="101" t="s">
        <v>141</v>
      </c>
      <c r="R124" s="101" t="s">
        <v>142</v>
      </c>
      <c r="S124" s="101" t="s">
        <v>143</v>
      </c>
      <c r="T124" s="102" t="s">
        <v>144</v>
      </c>
      <c r="U124" s="192"/>
      <c r="V124" s="192"/>
      <c r="W124" s="192"/>
      <c r="X124" s="192"/>
      <c r="Y124" s="192"/>
      <c r="Z124" s="192"/>
      <c r="AA124" s="192"/>
      <c r="AB124" s="192"/>
      <c r="AC124" s="192"/>
      <c r="AD124" s="192"/>
      <c r="AE124" s="192"/>
    </row>
    <row r="125" s="2" customFormat="1" ht="22.8" customHeight="1">
      <c r="A125" s="38"/>
      <c r="B125" s="39"/>
      <c r="C125" s="107" t="s">
        <v>145</v>
      </c>
      <c r="D125" s="40"/>
      <c r="E125" s="40"/>
      <c r="F125" s="40"/>
      <c r="G125" s="40"/>
      <c r="H125" s="40"/>
      <c r="I125" s="40"/>
      <c r="J125" s="198">
        <f>BK125</f>
        <v>0</v>
      </c>
      <c r="K125" s="40"/>
      <c r="L125" s="44"/>
      <c r="M125" s="103"/>
      <c r="N125" s="199"/>
      <c r="O125" s="104"/>
      <c r="P125" s="200">
        <f>P126</f>
        <v>0</v>
      </c>
      <c r="Q125" s="104"/>
      <c r="R125" s="200">
        <f>R126</f>
        <v>183.2913021</v>
      </c>
      <c r="S125" s="104"/>
      <c r="T125" s="201">
        <f>T126</f>
        <v>125.71650000000001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78</v>
      </c>
      <c r="AU125" s="17" t="s">
        <v>123</v>
      </c>
      <c r="BK125" s="202">
        <f>BK126</f>
        <v>0</v>
      </c>
    </row>
    <row r="126" s="12" customFormat="1" ht="25.92" customHeight="1">
      <c r="A126" s="12"/>
      <c r="B126" s="203"/>
      <c r="C126" s="204"/>
      <c r="D126" s="205" t="s">
        <v>78</v>
      </c>
      <c r="E126" s="206" t="s">
        <v>146</v>
      </c>
      <c r="F126" s="206" t="s">
        <v>147</v>
      </c>
      <c r="G126" s="204"/>
      <c r="H126" s="204"/>
      <c r="I126" s="207"/>
      <c r="J126" s="208">
        <f>BK126</f>
        <v>0</v>
      </c>
      <c r="K126" s="204"/>
      <c r="L126" s="209"/>
      <c r="M126" s="210"/>
      <c r="N126" s="211"/>
      <c r="O126" s="211"/>
      <c r="P126" s="212">
        <f>P127+P347+P351+P355+P387+P413+P432+P449</f>
        <v>0</v>
      </c>
      <c r="Q126" s="211"/>
      <c r="R126" s="212">
        <f>R127+R347+R351+R355+R387+R413+R432+R449</f>
        <v>183.2913021</v>
      </c>
      <c r="S126" s="211"/>
      <c r="T126" s="213">
        <f>T127+T347+T351+T355+T387+T413+T432+T449</f>
        <v>125.71650000000001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4" t="s">
        <v>87</v>
      </c>
      <c r="AT126" s="215" t="s">
        <v>78</v>
      </c>
      <c r="AU126" s="215" t="s">
        <v>79</v>
      </c>
      <c r="AY126" s="214" t="s">
        <v>148</v>
      </c>
      <c r="BK126" s="216">
        <f>BK127+BK347+BK351+BK355+BK387+BK413+BK432+BK449</f>
        <v>0</v>
      </c>
    </row>
    <row r="127" s="12" customFormat="1" ht="22.8" customHeight="1">
      <c r="A127" s="12"/>
      <c r="B127" s="203"/>
      <c r="C127" s="204"/>
      <c r="D127" s="205" t="s">
        <v>78</v>
      </c>
      <c r="E127" s="217" t="s">
        <v>87</v>
      </c>
      <c r="F127" s="217" t="s">
        <v>149</v>
      </c>
      <c r="G127" s="204"/>
      <c r="H127" s="204"/>
      <c r="I127" s="207"/>
      <c r="J127" s="218">
        <f>BK127</f>
        <v>0</v>
      </c>
      <c r="K127" s="204"/>
      <c r="L127" s="209"/>
      <c r="M127" s="210"/>
      <c r="N127" s="211"/>
      <c r="O127" s="211"/>
      <c r="P127" s="212">
        <f>SUM(P128:P346)</f>
        <v>0</v>
      </c>
      <c r="Q127" s="211"/>
      <c r="R127" s="212">
        <f>SUM(R128:R346)</f>
        <v>175.15563559999998</v>
      </c>
      <c r="S127" s="211"/>
      <c r="T127" s="213">
        <f>SUM(T128:T346)</f>
        <v>125.71650000000001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4" t="s">
        <v>87</v>
      </c>
      <c r="AT127" s="215" t="s">
        <v>78</v>
      </c>
      <c r="AU127" s="215" t="s">
        <v>87</v>
      </c>
      <c r="AY127" s="214" t="s">
        <v>148</v>
      </c>
      <c r="BK127" s="216">
        <f>SUM(BK128:BK346)</f>
        <v>0</v>
      </c>
    </row>
    <row r="128" s="2" customFormat="1" ht="55.5" customHeight="1">
      <c r="A128" s="38"/>
      <c r="B128" s="39"/>
      <c r="C128" s="219" t="s">
        <v>87</v>
      </c>
      <c r="D128" s="219" t="s">
        <v>150</v>
      </c>
      <c r="E128" s="220" t="s">
        <v>847</v>
      </c>
      <c r="F128" s="221" t="s">
        <v>848</v>
      </c>
      <c r="G128" s="222" t="s">
        <v>153</v>
      </c>
      <c r="H128" s="223">
        <v>15.75</v>
      </c>
      <c r="I128" s="224"/>
      <c r="J128" s="225">
        <f>ROUND(I128*H128,2)</f>
        <v>0</v>
      </c>
      <c r="K128" s="221" t="s">
        <v>154</v>
      </c>
      <c r="L128" s="44"/>
      <c r="M128" s="226" t="s">
        <v>1</v>
      </c>
      <c r="N128" s="227" t="s">
        <v>44</v>
      </c>
      <c r="O128" s="91"/>
      <c r="P128" s="228">
        <f>O128*H128</f>
        <v>0</v>
      </c>
      <c r="Q128" s="228">
        <v>0</v>
      </c>
      <c r="R128" s="228">
        <f>Q128*H128</f>
        <v>0</v>
      </c>
      <c r="S128" s="228">
        <v>0.41699999999999998</v>
      </c>
      <c r="T128" s="229">
        <f>S128*H128</f>
        <v>6.5677499999999993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0" t="s">
        <v>155</v>
      </c>
      <c r="AT128" s="230" t="s">
        <v>150</v>
      </c>
      <c r="AU128" s="230" t="s">
        <v>89</v>
      </c>
      <c r="AY128" s="17" t="s">
        <v>148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7" t="s">
        <v>87</v>
      </c>
      <c r="BK128" s="231">
        <f>ROUND(I128*H128,2)</f>
        <v>0</v>
      </c>
      <c r="BL128" s="17" t="s">
        <v>155</v>
      </c>
      <c r="BM128" s="230" t="s">
        <v>849</v>
      </c>
    </row>
    <row r="129" s="2" customFormat="1">
      <c r="A129" s="38"/>
      <c r="B129" s="39"/>
      <c r="C129" s="40"/>
      <c r="D129" s="232" t="s">
        <v>157</v>
      </c>
      <c r="E129" s="40"/>
      <c r="F129" s="233" t="s">
        <v>850</v>
      </c>
      <c r="G129" s="40"/>
      <c r="H129" s="40"/>
      <c r="I129" s="234"/>
      <c r="J129" s="40"/>
      <c r="K129" s="40"/>
      <c r="L129" s="44"/>
      <c r="M129" s="235"/>
      <c r="N129" s="236"/>
      <c r="O129" s="91"/>
      <c r="P129" s="91"/>
      <c r="Q129" s="91"/>
      <c r="R129" s="91"/>
      <c r="S129" s="91"/>
      <c r="T129" s="92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157</v>
      </c>
      <c r="AU129" s="17" t="s">
        <v>89</v>
      </c>
    </row>
    <row r="130" s="13" customFormat="1">
      <c r="A130" s="13"/>
      <c r="B130" s="237"/>
      <c r="C130" s="238"/>
      <c r="D130" s="239" t="s">
        <v>159</v>
      </c>
      <c r="E130" s="240" t="s">
        <v>1</v>
      </c>
      <c r="F130" s="241" t="s">
        <v>851</v>
      </c>
      <c r="G130" s="238"/>
      <c r="H130" s="242">
        <v>3</v>
      </c>
      <c r="I130" s="243"/>
      <c r="J130" s="238"/>
      <c r="K130" s="238"/>
      <c r="L130" s="244"/>
      <c r="M130" s="245"/>
      <c r="N130" s="246"/>
      <c r="O130" s="246"/>
      <c r="P130" s="246"/>
      <c r="Q130" s="246"/>
      <c r="R130" s="246"/>
      <c r="S130" s="246"/>
      <c r="T130" s="247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8" t="s">
        <v>159</v>
      </c>
      <c r="AU130" s="248" t="s">
        <v>89</v>
      </c>
      <c r="AV130" s="13" t="s">
        <v>89</v>
      </c>
      <c r="AW130" s="13" t="s">
        <v>35</v>
      </c>
      <c r="AX130" s="13" t="s">
        <v>79</v>
      </c>
      <c r="AY130" s="248" t="s">
        <v>148</v>
      </c>
    </row>
    <row r="131" s="13" customFormat="1">
      <c r="A131" s="13"/>
      <c r="B131" s="237"/>
      <c r="C131" s="238"/>
      <c r="D131" s="239" t="s">
        <v>159</v>
      </c>
      <c r="E131" s="240" t="s">
        <v>1</v>
      </c>
      <c r="F131" s="241" t="s">
        <v>852</v>
      </c>
      <c r="G131" s="238"/>
      <c r="H131" s="242">
        <v>3.75</v>
      </c>
      <c r="I131" s="243"/>
      <c r="J131" s="238"/>
      <c r="K131" s="238"/>
      <c r="L131" s="244"/>
      <c r="M131" s="245"/>
      <c r="N131" s="246"/>
      <c r="O131" s="246"/>
      <c r="P131" s="246"/>
      <c r="Q131" s="246"/>
      <c r="R131" s="246"/>
      <c r="S131" s="246"/>
      <c r="T131" s="247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8" t="s">
        <v>159</v>
      </c>
      <c r="AU131" s="248" t="s">
        <v>89</v>
      </c>
      <c r="AV131" s="13" t="s">
        <v>89</v>
      </c>
      <c r="AW131" s="13" t="s">
        <v>35</v>
      </c>
      <c r="AX131" s="13" t="s">
        <v>79</v>
      </c>
      <c r="AY131" s="248" t="s">
        <v>148</v>
      </c>
    </row>
    <row r="132" s="13" customFormat="1">
      <c r="A132" s="13"/>
      <c r="B132" s="237"/>
      <c r="C132" s="238"/>
      <c r="D132" s="239" t="s">
        <v>159</v>
      </c>
      <c r="E132" s="240" t="s">
        <v>1</v>
      </c>
      <c r="F132" s="241" t="s">
        <v>853</v>
      </c>
      <c r="G132" s="238"/>
      <c r="H132" s="242">
        <v>4.5</v>
      </c>
      <c r="I132" s="243"/>
      <c r="J132" s="238"/>
      <c r="K132" s="238"/>
      <c r="L132" s="244"/>
      <c r="M132" s="245"/>
      <c r="N132" s="246"/>
      <c r="O132" s="246"/>
      <c r="P132" s="246"/>
      <c r="Q132" s="246"/>
      <c r="R132" s="246"/>
      <c r="S132" s="246"/>
      <c r="T132" s="247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8" t="s">
        <v>159</v>
      </c>
      <c r="AU132" s="248" t="s">
        <v>89</v>
      </c>
      <c r="AV132" s="13" t="s">
        <v>89</v>
      </c>
      <c r="AW132" s="13" t="s">
        <v>35</v>
      </c>
      <c r="AX132" s="13" t="s">
        <v>79</v>
      </c>
      <c r="AY132" s="248" t="s">
        <v>148</v>
      </c>
    </row>
    <row r="133" s="13" customFormat="1">
      <c r="A133" s="13"/>
      <c r="B133" s="237"/>
      <c r="C133" s="238"/>
      <c r="D133" s="239" t="s">
        <v>159</v>
      </c>
      <c r="E133" s="240" t="s">
        <v>1</v>
      </c>
      <c r="F133" s="241" t="s">
        <v>854</v>
      </c>
      <c r="G133" s="238"/>
      <c r="H133" s="242">
        <v>4.5</v>
      </c>
      <c r="I133" s="243"/>
      <c r="J133" s="238"/>
      <c r="K133" s="238"/>
      <c r="L133" s="244"/>
      <c r="M133" s="245"/>
      <c r="N133" s="246"/>
      <c r="O133" s="246"/>
      <c r="P133" s="246"/>
      <c r="Q133" s="246"/>
      <c r="R133" s="246"/>
      <c r="S133" s="246"/>
      <c r="T133" s="247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8" t="s">
        <v>159</v>
      </c>
      <c r="AU133" s="248" t="s">
        <v>89</v>
      </c>
      <c r="AV133" s="13" t="s">
        <v>89</v>
      </c>
      <c r="AW133" s="13" t="s">
        <v>35</v>
      </c>
      <c r="AX133" s="13" t="s">
        <v>79</v>
      </c>
      <c r="AY133" s="248" t="s">
        <v>148</v>
      </c>
    </row>
    <row r="134" s="14" customFormat="1">
      <c r="A134" s="14"/>
      <c r="B134" s="249"/>
      <c r="C134" s="250"/>
      <c r="D134" s="239" t="s">
        <v>159</v>
      </c>
      <c r="E134" s="251" t="s">
        <v>98</v>
      </c>
      <c r="F134" s="252" t="s">
        <v>163</v>
      </c>
      <c r="G134" s="250"/>
      <c r="H134" s="253">
        <v>15.75</v>
      </c>
      <c r="I134" s="254"/>
      <c r="J134" s="250"/>
      <c r="K134" s="250"/>
      <c r="L134" s="255"/>
      <c r="M134" s="256"/>
      <c r="N134" s="257"/>
      <c r="O134" s="257"/>
      <c r="P134" s="257"/>
      <c r="Q134" s="257"/>
      <c r="R134" s="257"/>
      <c r="S134" s="257"/>
      <c r="T134" s="258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9" t="s">
        <v>159</v>
      </c>
      <c r="AU134" s="259" t="s">
        <v>89</v>
      </c>
      <c r="AV134" s="14" t="s">
        <v>155</v>
      </c>
      <c r="AW134" s="14" t="s">
        <v>35</v>
      </c>
      <c r="AX134" s="14" t="s">
        <v>87</v>
      </c>
      <c r="AY134" s="259" t="s">
        <v>148</v>
      </c>
    </row>
    <row r="135" s="2" customFormat="1" ht="55.5" customHeight="1">
      <c r="A135" s="38"/>
      <c r="B135" s="39"/>
      <c r="C135" s="219" t="s">
        <v>89</v>
      </c>
      <c r="D135" s="219" t="s">
        <v>150</v>
      </c>
      <c r="E135" s="220" t="s">
        <v>855</v>
      </c>
      <c r="F135" s="221" t="s">
        <v>856</v>
      </c>
      <c r="G135" s="222" t="s">
        <v>153</v>
      </c>
      <c r="H135" s="223">
        <v>43.5</v>
      </c>
      <c r="I135" s="224"/>
      <c r="J135" s="225">
        <f>ROUND(I135*H135,2)</f>
        <v>0</v>
      </c>
      <c r="K135" s="221" t="s">
        <v>154</v>
      </c>
      <c r="L135" s="44"/>
      <c r="M135" s="226" t="s">
        <v>1</v>
      </c>
      <c r="N135" s="227" t="s">
        <v>44</v>
      </c>
      <c r="O135" s="91"/>
      <c r="P135" s="228">
        <f>O135*H135</f>
        <v>0</v>
      </c>
      <c r="Q135" s="228">
        <v>0</v>
      </c>
      <c r="R135" s="228">
        <f>Q135*H135</f>
        <v>0</v>
      </c>
      <c r="S135" s="228">
        <v>0.29499999999999998</v>
      </c>
      <c r="T135" s="229">
        <f>S135*H135</f>
        <v>12.8325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0" t="s">
        <v>155</v>
      </c>
      <c r="AT135" s="230" t="s">
        <v>150</v>
      </c>
      <c r="AU135" s="230" t="s">
        <v>89</v>
      </c>
      <c r="AY135" s="17" t="s">
        <v>148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7" t="s">
        <v>87</v>
      </c>
      <c r="BK135" s="231">
        <f>ROUND(I135*H135,2)</f>
        <v>0</v>
      </c>
      <c r="BL135" s="17" t="s">
        <v>155</v>
      </c>
      <c r="BM135" s="230" t="s">
        <v>857</v>
      </c>
    </row>
    <row r="136" s="2" customFormat="1">
      <c r="A136" s="38"/>
      <c r="B136" s="39"/>
      <c r="C136" s="40"/>
      <c r="D136" s="232" t="s">
        <v>157</v>
      </c>
      <c r="E136" s="40"/>
      <c r="F136" s="233" t="s">
        <v>858</v>
      </c>
      <c r="G136" s="40"/>
      <c r="H136" s="40"/>
      <c r="I136" s="234"/>
      <c r="J136" s="40"/>
      <c r="K136" s="40"/>
      <c r="L136" s="44"/>
      <c r="M136" s="235"/>
      <c r="N136" s="236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157</v>
      </c>
      <c r="AU136" s="17" t="s">
        <v>89</v>
      </c>
    </row>
    <row r="137" s="13" customFormat="1">
      <c r="A137" s="13"/>
      <c r="B137" s="237"/>
      <c r="C137" s="238"/>
      <c r="D137" s="239" t="s">
        <v>159</v>
      </c>
      <c r="E137" s="240" t="s">
        <v>1</v>
      </c>
      <c r="F137" s="241" t="s">
        <v>859</v>
      </c>
      <c r="G137" s="238"/>
      <c r="H137" s="242">
        <v>5.25</v>
      </c>
      <c r="I137" s="243"/>
      <c r="J137" s="238"/>
      <c r="K137" s="238"/>
      <c r="L137" s="244"/>
      <c r="M137" s="245"/>
      <c r="N137" s="246"/>
      <c r="O137" s="246"/>
      <c r="P137" s="246"/>
      <c r="Q137" s="246"/>
      <c r="R137" s="246"/>
      <c r="S137" s="246"/>
      <c r="T137" s="247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8" t="s">
        <v>159</v>
      </c>
      <c r="AU137" s="248" t="s">
        <v>89</v>
      </c>
      <c r="AV137" s="13" t="s">
        <v>89</v>
      </c>
      <c r="AW137" s="13" t="s">
        <v>35</v>
      </c>
      <c r="AX137" s="13" t="s">
        <v>79</v>
      </c>
      <c r="AY137" s="248" t="s">
        <v>148</v>
      </c>
    </row>
    <row r="138" s="13" customFormat="1">
      <c r="A138" s="13"/>
      <c r="B138" s="237"/>
      <c r="C138" s="238"/>
      <c r="D138" s="239" t="s">
        <v>159</v>
      </c>
      <c r="E138" s="240" t="s">
        <v>1</v>
      </c>
      <c r="F138" s="241" t="s">
        <v>860</v>
      </c>
      <c r="G138" s="238"/>
      <c r="H138" s="242">
        <v>9</v>
      </c>
      <c r="I138" s="243"/>
      <c r="J138" s="238"/>
      <c r="K138" s="238"/>
      <c r="L138" s="244"/>
      <c r="M138" s="245"/>
      <c r="N138" s="246"/>
      <c r="O138" s="246"/>
      <c r="P138" s="246"/>
      <c r="Q138" s="246"/>
      <c r="R138" s="246"/>
      <c r="S138" s="246"/>
      <c r="T138" s="247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8" t="s">
        <v>159</v>
      </c>
      <c r="AU138" s="248" t="s">
        <v>89</v>
      </c>
      <c r="AV138" s="13" t="s">
        <v>89</v>
      </c>
      <c r="AW138" s="13" t="s">
        <v>35</v>
      </c>
      <c r="AX138" s="13" t="s">
        <v>79</v>
      </c>
      <c r="AY138" s="248" t="s">
        <v>148</v>
      </c>
    </row>
    <row r="139" s="13" customFormat="1">
      <c r="A139" s="13"/>
      <c r="B139" s="237"/>
      <c r="C139" s="238"/>
      <c r="D139" s="239" t="s">
        <v>159</v>
      </c>
      <c r="E139" s="240" t="s">
        <v>1</v>
      </c>
      <c r="F139" s="241" t="s">
        <v>861</v>
      </c>
      <c r="G139" s="238"/>
      <c r="H139" s="242">
        <v>5.25</v>
      </c>
      <c r="I139" s="243"/>
      <c r="J139" s="238"/>
      <c r="K139" s="238"/>
      <c r="L139" s="244"/>
      <c r="M139" s="245"/>
      <c r="N139" s="246"/>
      <c r="O139" s="246"/>
      <c r="P139" s="246"/>
      <c r="Q139" s="246"/>
      <c r="R139" s="246"/>
      <c r="S139" s="246"/>
      <c r="T139" s="247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8" t="s">
        <v>159</v>
      </c>
      <c r="AU139" s="248" t="s">
        <v>89</v>
      </c>
      <c r="AV139" s="13" t="s">
        <v>89</v>
      </c>
      <c r="AW139" s="13" t="s">
        <v>35</v>
      </c>
      <c r="AX139" s="13" t="s">
        <v>79</v>
      </c>
      <c r="AY139" s="248" t="s">
        <v>148</v>
      </c>
    </row>
    <row r="140" s="13" customFormat="1">
      <c r="A140" s="13"/>
      <c r="B140" s="237"/>
      <c r="C140" s="238"/>
      <c r="D140" s="239" t="s">
        <v>159</v>
      </c>
      <c r="E140" s="240" t="s">
        <v>1</v>
      </c>
      <c r="F140" s="241" t="s">
        <v>862</v>
      </c>
      <c r="G140" s="238"/>
      <c r="H140" s="242">
        <v>3</v>
      </c>
      <c r="I140" s="243"/>
      <c r="J140" s="238"/>
      <c r="K140" s="238"/>
      <c r="L140" s="244"/>
      <c r="M140" s="245"/>
      <c r="N140" s="246"/>
      <c r="O140" s="246"/>
      <c r="P140" s="246"/>
      <c r="Q140" s="246"/>
      <c r="R140" s="246"/>
      <c r="S140" s="246"/>
      <c r="T140" s="247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8" t="s">
        <v>159</v>
      </c>
      <c r="AU140" s="248" t="s">
        <v>89</v>
      </c>
      <c r="AV140" s="13" t="s">
        <v>89</v>
      </c>
      <c r="AW140" s="13" t="s">
        <v>35</v>
      </c>
      <c r="AX140" s="13" t="s">
        <v>79</v>
      </c>
      <c r="AY140" s="248" t="s">
        <v>148</v>
      </c>
    </row>
    <row r="141" s="13" customFormat="1">
      <c r="A141" s="13"/>
      <c r="B141" s="237"/>
      <c r="C141" s="238"/>
      <c r="D141" s="239" t="s">
        <v>159</v>
      </c>
      <c r="E141" s="240" t="s">
        <v>1</v>
      </c>
      <c r="F141" s="241" t="s">
        <v>863</v>
      </c>
      <c r="G141" s="238"/>
      <c r="H141" s="242">
        <v>5.25</v>
      </c>
      <c r="I141" s="243"/>
      <c r="J141" s="238"/>
      <c r="K141" s="238"/>
      <c r="L141" s="244"/>
      <c r="M141" s="245"/>
      <c r="N141" s="246"/>
      <c r="O141" s="246"/>
      <c r="P141" s="246"/>
      <c r="Q141" s="246"/>
      <c r="R141" s="246"/>
      <c r="S141" s="246"/>
      <c r="T141" s="247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8" t="s">
        <v>159</v>
      </c>
      <c r="AU141" s="248" t="s">
        <v>89</v>
      </c>
      <c r="AV141" s="13" t="s">
        <v>89</v>
      </c>
      <c r="AW141" s="13" t="s">
        <v>35</v>
      </c>
      <c r="AX141" s="13" t="s">
        <v>79</v>
      </c>
      <c r="AY141" s="248" t="s">
        <v>148</v>
      </c>
    </row>
    <row r="142" s="13" customFormat="1">
      <c r="A142" s="13"/>
      <c r="B142" s="237"/>
      <c r="C142" s="238"/>
      <c r="D142" s="239" t="s">
        <v>159</v>
      </c>
      <c r="E142" s="240" t="s">
        <v>1</v>
      </c>
      <c r="F142" s="241" t="s">
        <v>864</v>
      </c>
      <c r="G142" s="238"/>
      <c r="H142" s="242">
        <v>5.25</v>
      </c>
      <c r="I142" s="243"/>
      <c r="J142" s="238"/>
      <c r="K142" s="238"/>
      <c r="L142" s="244"/>
      <c r="M142" s="245"/>
      <c r="N142" s="246"/>
      <c r="O142" s="246"/>
      <c r="P142" s="246"/>
      <c r="Q142" s="246"/>
      <c r="R142" s="246"/>
      <c r="S142" s="246"/>
      <c r="T142" s="247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8" t="s">
        <v>159</v>
      </c>
      <c r="AU142" s="248" t="s">
        <v>89</v>
      </c>
      <c r="AV142" s="13" t="s">
        <v>89</v>
      </c>
      <c r="AW142" s="13" t="s">
        <v>35</v>
      </c>
      <c r="AX142" s="13" t="s">
        <v>79</v>
      </c>
      <c r="AY142" s="248" t="s">
        <v>148</v>
      </c>
    </row>
    <row r="143" s="13" customFormat="1">
      <c r="A143" s="13"/>
      <c r="B143" s="237"/>
      <c r="C143" s="238"/>
      <c r="D143" s="239" t="s">
        <v>159</v>
      </c>
      <c r="E143" s="240" t="s">
        <v>1</v>
      </c>
      <c r="F143" s="241" t="s">
        <v>865</v>
      </c>
      <c r="G143" s="238"/>
      <c r="H143" s="242">
        <v>5.25</v>
      </c>
      <c r="I143" s="243"/>
      <c r="J143" s="238"/>
      <c r="K143" s="238"/>
      <c r="L143" s="244"/>
      <c r="M143" s="245"/>
      <c r="N143" s="246"/>
      <c r="O143" s="246"/>
      <c r="P143" s="246"/>
      <c r="Q143" s="246"/>
      <c r="R143" s="246"/>
      <c r="S143" s="246"/>
      <c r="T143" s="247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8" t="s">
        <v>159</v>
      </c>
      <c r="AU143" s="248" t="s">
        <v>89</v>
      </c>
      <c r="AV143" s="13" t="s">
        <v>89</v>
      </c>
      <c r="AW143" s="13" t="s">
        <v>35</v>
      </c>
      <c r="AX143" s="13" t="s">
        <v>79</v>
      </c>
      <c r="AY143" s="248" t="s">
        <v>148</v>
      </c>
    </row>
    <row r="144" s="13" customFormat="1">
      <c r="A144" s="13"/>
      <c r="B144" s="237"/>
      <c r="C144" s="238"/>
      <c r="D144" s="239" t="s">
        <v>159</v>
      </c>
      <c r="E144" s="240" t="s">
        <v>1</v>
      </c>
      <c r="F144" s="241" t="s">
        <v>866</v>
      </c>
      <c r="G144" s="238"/>
      <c r="H144" s="242">
        <v>5.25</v>
      </c>
      <c r="I144" s="243"/>
      <c r="J144" s="238"/>
      <c r="K144" s="238"/>
      <c r="L144" s="244"/>
      <c r="M144" s="245"/>
      <c r="N144" s="246"/>
      <c r="O144" s="246"/>
      <c r="P144" s="246"/>
      <c r="Q144" s="246"/>
      <c r="R144" s="246"/>
      <c r="S144" s="246"/>
      <c r="T144" s="247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8" t="s">
        <v>159</v>
      </c>
      <c r="AU144" s="248" t="s">
        <v>89</v>
      </c>
      <c r="AV144" s="13" t="s">
        <v>89</v>
      </c>
      <c r="AW144" s="13" t="s">
        <v>35</v>
      </c>
      <c r="AX144" s="13" t="s">
        <v>79</v>
      </c>
      <c r="AY144" s="248" t="s">
        <v>148</v>
      </c>
    </row>
    <row r="145" s="14" customFormat="1">
      <c r="A145" s="14"/>
      <c r="B145" s="249"/>
      <c r="C145" s="250"/>
      <c r="D145" s="239" t="s">
        <v>159</v>
      </c>
      <c r="E145" s="251" t="s">
        <v>102</v>
      </c>
      <c r="F145" s="252" t="s">
        <v>163</v>
      </c>
      <c r="G145" s="250"/>
      <c r="H145" s="253">
        <v>43.5</v>
      </c>
      <c r="I145" s="254"/>
      <c r="J145" s="250"/>
      <c r="K145" s="250"/>
      <c r="L145" s="255"/>
      <c r="M145" s="256"/>
      <c r="N145" s="257"/>
      <c r="O145" s="257"/>
      <c r="P145" s="257"/>
      <c r="Q145" s="257"/>
      <c r="R145" s="257"/>
      <c r="S145" s="257"/>
      <c r="T145" s="258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9" t="s">
        <v>159</v>
      </c>
      <c r="AU145" s="259" t="s">
        <v>89</v>
      </c>
      <c r="AV145" s="14" t="s">
        <v>155</v>
      </c>
      <c r="AW145" s="14" t="s">
        <v>35</v>
      </c>
      <c r="AX145" s="14" t="s">
        <v>87</v>
      </c>
      <c r="AY145" s="259" t="s">
        <v>148</v>
      </c>
    </row>
    <row r="146" s="2" customFormat="1" ht="55.5" customHeight="1">
      <c r="A146" s="38"/>
      <c r="B146" s="39"/>
      <c r="C146" s="219" t="s">
        <v>171</v>
      </c>
      <c r="D146" s="219" t="s">
        <v>150</v>
      </c>
      <c r="E146" s="220" t="s">
        <v>867</v>
      </c>
      <c r="F146" s="221" t="s">
        <v>868</v>
      </c>
      <c r="G146" s="222" t="s">
        <v>153</v>
      </c>
      <c r="H146" s="223">
        <v>52.649999999999999</v>
      </c>
      <c r="I146" s="224"/>
      <c r="J146" s="225">
        <f>ROUND(I146*H146,2)</f>
        <v>0</v>
      </c>
      <c r="K146" s="221" t="s">
        <v>154</v>
      </c>
      <c r="L146" s="44"/>
      <c r="M146" s="226" t="s">
        <v>1</v>
      </c>
      <c r="N146" s="227" t="s">
        <v>44</v>
      </c>
      <c r="O146" s="91"/>
      <c r="P146" s="228">
        <f>O146*H146</f>
        <v>0</v>
      </c>
      <c r="Q146" s="228">
        <v>0</v>
      </c>
      <c r="R146" s="228">
        <f>Q146*H146</f>
        <v>0</v>
      </c>
      <c r="S146" s="228">
        <v>0.29999999999999999</v>
      </c>
      <c r="T146" s="229">
        <f>S146*H146</f>
        <v>15.794999999999998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0" t="s">
        <v>155</v>
      </c>
      <c r="AT146" s="230" t="s">
        <v>150</v>
      </c>
      <c r="AU146" s="230" t="s">
        <v>89</v>
      </c>
      <c r="AY146" s="17" t="s">
        <v>148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7" t="s">
        <v>87</v>
      </c>
      <c r="BK146" s="231">
        <f>ROUND(I146*H146,2)</f>
        <v>0</v>
      </c>
      <c r="BL146" s="17" t="s">
        <v>155</v>
      </c>
      <c r="BM146" s="230" t="s">
        <v>869</v>
      </c>
    </row>
    <row r="147" s="2" customFormat="1">
      <c r="A147" s="38"/>
      <c r="B147" s="39"/>
      <c r="C147" s="40"/>
      <c r="D147" s="232" t="s">
        <v>157</v>
      </c>
      <c r="E147" s="40"/>
      <c r="F147" s="233" t="s">
        <v>870</v>
      </c>
      <c r="G147" s="40"/>
      <c r="H147" s="40"/>
      <c r="I147" s="234"/>
      <c r="J147" s="40"/>
      <c r="K147" s="40"/>
      <c r="L147" s="44"/>
      <c r="M147" s="235"/>
      <c r="N147" s="236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157</v>
      </c>
      <c r="AU147" s="17" t="s">
        <v>89</v>
      </c>
    </row>
    <row r="148" s="13" customFormat="1">
      <c r="A148" s="13"/>
      <c r="B148" s="237"/>
      <c r="C148" s="238"/>
      <c r="D148" s="239" t="s">
        <v>159</v>
      </c>
      <c r="E148" s="240" t="s">
        <v>1</v>
      </c>
      <c r="F148" s="241" t="s">
        <v>871</v>
      </c>
      <c r="G148" s="238"/>
      <c r="H148" s="242">
        <v>23.850000000000001</v>
      </c>
      <c r="I148" s="243"/>
      <c r="J148" s="238"/>
      <c r="K148" s="238"/>
      <c r="L148" s="244"/>
      <c r="M148" s="245"/>
      <c r="N148" s="246"/>
      <c r="O148" s="246"/>
      <c r="P148" s="246"/>
      <c r="Q148" s="246"/>
      <c r="R148" s="246"/>
      <c r="S148" s="246"/>
      <c r="T148" s="247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8" t="s">
        <v>159</v>
      </c>
      <c r="AU148" s="248" t="s">
        <v>89</v>
      </c>
      <c r="AV148" s="13" t="s">
        <v>89</v>
      </c>
      <c r="AW148" s="13" t="s">
        <v>35</v>
      </c>
      <c r="AX148" s="13" t="s">
        <v>79</v>
      </c>
      <c r="AY148" s="248" t="s">
        <v>148</v>
      </c>
    </row>
    <row r="149" s="13" customFormat="1">
      <c r="A149" s="13"/>
      <c r="B149" s="237"/>
      <c r="C149" s="238"/>
      <c r="D149" s="239" t="s">
        <v>159</v>
      </c>
      <c r="E149" s="240" t="s">
        <v>1</v>
      </c>
      <c r="F149" s="241" t="s">
        <v>872</v>
      </c>
      <c r="G149" s="238"/>
      <c r="H149" s="242">
        <v>9.9000000000000004</v>
      </c>
      <c r="I149" s="243"/>
      <c r="J149" s="238"/>
      <c r="K149" s="238"/>
      <c r="L149" s="244"/>
      <c r="M149" s="245"/>
      <c r="N149" s="246"/>
      <c r="O149" s="246"/>
      <c r="P149" s="246"/>
      <c r="Q149" s="246"/>
      <c r="R149" s="246"/>
      <c r="S149" s="246"/>
      <c r="T149" s="247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8" t="s">
        <v>159</v>
      </c>
      <c r="AU149" s="248" t="s">
        <v>89</v>
      </c>
      <c r="AV149" s="13" t="s">
        <v>89</v>
      </c>
      <c r="AW149" s="13" t="s">
        <v>35</v>
      </c>
      <c r="AX149" s="13" t="s">
        <v>79</v>
      </c>
      <c r="AY149" s="248" t="s">
        <v>148</v>
      </c>
    </row>
    <row r="150" s="13" customFormat="1">
      <c r="A150" s="13"/>
      <c r="B150" s="237"/>
      <c r="C150" s="238"/>
      <c r="D150" s="239" t="s">
        <v>159</v>
      </c>
      <c r="E150" s="240" t="s">
        <v>1</v>
      </c>
      <c r="F150" s="241" t="s">
        <v>873</v>
      </c>
      <c r="G150" s="238"/>
      <c r="H150" s="242">
        <v>16.199999999999999</v>
      </c>
      <c r="I150" s="243"/>
      <c r="J150" s="238"/>
      <c r="K150" s="238"/>
      <c r="L150" s="244"/>
      <c r="M150" s="245"/>
      <c r="N150" s="246"/>
      <c r="O150" s="246"/>
      <c r="P150" s="246"/>
      <c r="Q150" s="246"/>
      <c r="R150" s="246"/>
      <c r="S150" s="246"/>
      <c r="T150" s="247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8" t="s">
        <v>159</v>
      </c>
      <c r="AU150" s="248" t="s">
        <v>89</v>
      </c>
      <c r="AV150" s="13" t="s">
        <v>89</v>
      </c>
      <c r="AW150" s="13" t="s">
        <v>35</v>
      </c>
      <c r="AX150" s="13" t="s">
        <v>79</v>
      </c>
      <c r="AY150" s="248" t="s">
        <v>148</v>
      </c>
    </row>
    <row r="151" s="13" customFormat="1">
      <c r="A151" s="13"/>
      <c r="B151" s="237"/>
      <c r="C151" s="238"/>
      <c r="D151" s="239" t="s">
        <v>159</v>
      </c>
      <c r="E151" s="240" t="s">
        <v>1</v>
      </c>
      <c r="F151" s="241" t="s">
        <v>874</v>
      </c>
      <c r="G151" s="238"/>
      <c r="H151" s="242">
        <v>2.7000000000000002</v>
      </c>
      <c r="I151" s="243"/>
      <c r="J151" s="238"/>
      <c r="K151" s="238"/>
      <c r="L151" s="244"/>
      <c r="M151" s="245"/>
      <c r="N151" s="246"/>
      <c r="O151" s="246"/>
      <c r="P151" s="246"/>
      <c r="Q151" s="246"/>
      <c r="R151" s="246"/>
      <c r="S151" s="246"/>
      <c r="T151" s="247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8" t="s">
        <v>159</v>
      </c>
      <c r="AU151" s="248" t="s">
        <v>89</v>
      </c>
      <c r="AV151" s="13" t="s">
        <v>89</v>
      </c>
      <c r="AW151" s="13" t="s">
        <v>35</v>
      </c>
      <c r="AX151" s="13" t="s">
        <v>79</v>
      </c>
      <c r="AY151" s="248" t="s">
        <v>148</v>
      </c>
    </row>
    <row r="152" s="14" customFormat="1">
      <c r="A152" s="14"/>
      <c r="B152" s="249"/>
      <c r="C152" s="250"/>
      <c r="D152" s="239" t="s">
        <v>159</v>
      </c>
      <c r="E152" s="251" t="s">
        <v>1</v>
      </c>
      <c r="F152" s="252" t="s">
        <v>163</v>
      </c>
      <c r="G152" s="250"/>
      <c r="H152" s="253">
        <v>52.649999999999999</v>
      </c>
      <c r="I152" s="254"/>
      <c r="J152" s="250"/>
      <c r="K152" s="250"/>
      <c r="L152" s="255"/>
      <c r="M152" s="256"/>
      <c r="N152" s="257"/>
      <c r="O152" s="257"/>
      <c r="P152" s="257"/>
      <c r="Q152" s="257"/>
      <c r="R152" s="257"/>
      <c r="S152" s="257"/>
      <c r="T152" s="258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9" t="s">
        <v>159</v>
      </c>
      <c r="AU152" s="259" t="s">
        <v>89</v>
      </c>
      <c r="AV152" s="14" t="s">
        <v>155</v>
      </c>
      <c r="AW152" s="14" t="s">
        <v>35</v>
      </c>
      <c r="AX152" s="14" t="s">
        <v>87</v>
      </c>
      <c r="AY152" s="259" t="s">
        <v>148</v>
      </c>
    </row>
    <row r="153" s="2" customFormat="1" ht="55.5" customHeight="1">
      <c r="A153" s="38"/>
      <c r="B153" s="39"/>
      <c r="C153" s="219" t="s">
        <v>155</v>
      </c>
      <c r="D153" s="219" t="s">
        <v>150</v>
      </c>
      <c r="E153" s="220" t="s">
        <v>875</v>
      </c>
      <c r="F153" s="221" t="s">
        <v>876</v>
      </c>
      <c r="G153" s="222" t="s">
        <v>153</v>
      </c>
      <c r="H153" s="223">
        <v>189</v>
      </c>
      <c r="I153" s="224"/>
      <c r="J153" s="225">
        <f>ROUND(I153*H153,2)</f>
        <v>0</v>
      </c>
      <c r="K153" s="221" t="s">
        <v>154</v>
      </c>
      <c r="L153" s="44"/>
      <c r="M153" s="226" t="s">
        <v>1</v>
      </c>
      <c r="N153" s="227" t="s">
        <v>44</v>
      </c>
      <c r="O153" s="91"/>
      <c r="P153" s="228">
        <f>O153*H153</f>
        <v>0</v>
      </c>
      <c r="Q153" s="228">
        <v>0</v>
      </c>
      <c r="R153" s="228">
        <f>Q153*H153</f>
        <v>0</v>
      </c>
      <c r="S153" s="228">
        <v>0.28999999999999998</v>
      </c>
      <c r="T153" s="229">
        <f>S153*H153</f>
        <v>54.809999999999995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0" t="s">
        <v>155</v>
      </c>
      <c r="AT153" s="230" t="s">
        <v>150</v>
      </c>
      <c r="AU153" s="230" t="s">
        <v>89</v>
      </c>
      <c r="AY153" s="17" t="s">
        <v>148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7" t="s">
        <v>87</v>
      </c>
      <c r="BK153" s="231">
        <f>ROUND(I153*H153,2)</f>
        <v>0</v>
      </c>
      <c r="BL153" s="17" t="s">
        <v>155</v>
      </c>
      <c r="BM153" s="230" t="s">
        <v>877</v>
      </c>
    </row>
    <row r="154" s="2" customFormat="1">
      <c r="A154" s="38"/>
      <c r="B154" s="39"/>
      <c r="C154" s="40"/>
      <c r="D154" s="232" t="s">
        <v>157</v>
      </c>
      <c r="E154" s="40"/>
      <c r="F154" s="233" t="s">
        <v>878</v>
      </c>
      <c r="G154" s="40"/>
      <c r="H154" s="40"/>
      <c r="I154" s="234"/>
      <c r="J154" s="40"/>
      <c r="K154" s="40"/>
      <c r="L154" s="44"/>
      <c r="M154" s="235"/>
      <c r="N154" s="236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157</v>
      </c>
      <c r="AU154" s="17" t="s">
        <v>89</v>
      </c>
    </row>
    <row r="155" s="13" customFormat="1">
      <c r="A155" s="13"/>
      <c r="B155" s="237"/>
      <c r="C155" s="238"/>
      <c r="D155" s="239" t="s">
        <v>159</v>
      </c>
      <c r="E155" s="240" t="s">
        <v>1</v>
      </c>
      <c r="F155" s="241" t="s">
        <v>879</v>
      </c>
      <c r="G155" s="238"/>
      <c r="H155" s="242">
        <v>189</v>
      </c>
      <c r="I155" s="243"/>
      <c r="J155" s="238"/>
      <c r="K155" s="238"/>
      <c r="L155" s="244"/>
      <c r="M155" s="245"/>
      <c r="N155" s="246"/>
      <c r="O155" s="246"/>
      <c r="P155" s="246"/>
      <c r="Q155" s="246"/>
      <c r="R155" s="246"/>
      <c r="S155" s="246"/>
      <c r="T155" s="247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8" t="s">
        <v>159</v>
      </c>
      <c r="AU155" s="248" t="s">
        <v>89</v>
      </c>
      <c r="AV155" s="13" t="s">
        <v>89</v>
      </c>
      <c r="AW155" s="13" t="s">
        <v>35</v>
      </c>
      <c r="AX155" s="13" t="s">
        <v>87</v>
      </c>
      <c r="AY155" s="248" t="s">
        <v>148</v>
      </c>
    </row>
    <row r="156" s="2" customFormat="1" ht="55.5" customHeight="1">
      <c r="A156" s="38"/>
      <c r="B156" s="39"/>
      <c r="C156" s="219" t="s">
        <v>194</v>
      </c>
      <c r="D156" s="219" t="s">
        <v>150</v>
      </c>
      <c r="E156" s="220" t="s">
        <v>880</v>
      </c>
      <c r="F156" s="221" t="s">
        <v>881</v>
      </c>
      <c r="G156" s="222" t="s">
        <v>153</v>
      </c>
      <c r="H156" s="223">
        <v>26.25</v>
      </c>
      <c r="I156" s="224"/>
      <c r="J156" s="225">
        <f>ROUND(I156*H156,2)</f>
        <v>0</v>
      </c>
      <c r="K156" s="221" t="s">
        <v>154</v>
      </c>
      <c r="L156" s="44"/>
      <c r="M156" s="226" t="s">
        <v>1</v>
      </c>
      <c r="N156" s="227" t="s">
        <v>44</v>
      </c>
      <c r="O156" s="91"/>
      <c r="P156" s="228">
        <f>O156*H156</f>
        <v>0</v>
      </c>
      <c r="Q156" s="228">
        <v>0</v>
      </c>
      <c r="R156" s="228">
        <f>Q156*H156</f>
        <v>0</v>
      </c>
      <c r="S156" s="228">
        <v>0.625</v>
      </c>
      <c r="T156" s="229">
        <f>S156*H156</f>
        <v>16.40625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0" t="s">
        <v>155</v>
      </c>
      <c r="AT156" s="230" t="s">
        <v>150</v>
      </c>
      <c r="AU156" s="230" t="s">
        <v>89</v>
      </c>
      <c r="AY156" s="17" t="s">
        <v>148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7" t="s">
        <v>87</v>
      </c>
      <c r="BK156" s="231">
        <f>ROUND(I156*H156,2)</f>
        <v>0</v>
      </c>
      <c r="BL156" s="17" t="s">
        <v>155</v>
      </c>
      <c r="BM156" s="230" t="s">
        <v>882</v>
      </c>
    </row>
    <row r="157" s="2" customFormat="1">
      <c r="A157" s="38"/>
      <c r="B157" s="39"/>
      <c r="C157" s="40"/>
      <c r="D157" s="232" t="s">
        <v>157</v>
      </c>
      <c r="E157" s="40"/>
      <c r="F157" s="233" t="s">
        <v>883</v>
      </c>
      <c r="G157" s="40"/>
      <c r="H157" s="40"/>
      <c r="I157" s="234"/>
      <c r="J157" s="40"/>
      <c r="K157" s="40"/>
      <c r="L157" s="44"/>
      <c r="M157" s="235"/>
      <c r="N157" s="236"/>
      <c r="O157" s="91"/>
      <c r="P157" s="91"/>
      <c r="Q157" s="91"/>
      <c r="R157" s="91"/>
      <c r="S157" s="91"/>
      <c r="T157" s="92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157</v>
      </c>
      <c r="AU157" s="17" t="s">
        <v>89</v>
      </c>
    </row>
    <row r="158" s="13" customFormat="1">
      <c r="A158" s="13"/>
      <c r="B158" s="237"/>
      <c r="C158" s="238"/>
      <c r="D158" s="239" t="s">
        <v>159</v>
      </c>
      <c r="E158" s="240" t="s">
        <v>1</v>
      </c>
      <c r="F158" s="241" t="s">
        <v>884</v>
      </c>
      <c r="G158" s="238"/>
      <c r="H158" s="242">
        <v>1.5</v>
      </c>
      <c r="I158" s="243"/>
      <c r="J158" s="238"/>
      <c r="K158" s="238"/>
      <c r="L158" s="244"/>
      <c r="M158" s="245"/>
      <c r="N158" s="246"/>
      <c r="O158" s="246"/>
      <c r="P158" s="246"/>
      <c r="Q158" s="246"/>
      <c r="R158" s="246"/>
      <c r="S158" s="246"/>
      <c r="T158" s="247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8" t="s">
        <v>159</v>
      </c>
      <c r="AU158" s="248" t="s">
        <v>89</v>
      </c>
      <c r="AV158" s="13" t="s">
        <v>89</v>
      </c>
      <c r="AW158" s="13" t="s">
        <v>35</v>
      </c>
      <c r="AX158" s="13" t="s">
        <v>79</v>
      </c>
      <c r="AY158" s="248" t="s">
        <v>148</v>
      </c>
    </row>
    <row r="159" s="13" customFormat="1">
      <c r="A159" s="13"/>
      <c r="B159" s="237"/>
      <c r="C159" s="238"/>
      <c r="D159" s="239" t="s">
        <v>159</v>
      </c>
      <c r="E159" s="240" t="s">
        <v>1</v>
      </c>
      <c r="F159" s="241" t="s">
        <v>885</v>
      </c>
      <c r="G159" s="238"/>
      <c r="H159" s="242">
        <v>4.5</v>
      </c>
      <c r="I159" s="243"/>
      <c r="J159" s="238"/>
      <c r="K159" s="238"/>
      <c r="L159" s="244"/>
      <c r="M159" s="245"/>
      <c r="N159" s="246"/>
      <c r="O159" s="246"/>
      <c r="P159" s="246"/>
      <c r="Q159" s="246"/>
      <c r="R159" s="246"/>
      <c r="S159" s="246"/>
      <c r="T159" s="247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8" t="s">
        <v>159</v>
      </c>
      <c r="AU159" s="248" t="s">
        <v>89</v>
      </c>
      <c r="AV159" s="13" t="s">
        <v>89</v>
      </c>
      <c r="AW159" s="13" t="s">
        <v>35</v>
      </c>
      <c r="AX159" s="13" t="s">
        <v>79</v>
      </c>
      <c r="AY159" s="248" t="s">
        <v>148</v>
      </c>
    </row>
    <row r="160" s="13" customFormat="1">
      <c r="A160" s="13"/>
      <c r="B160" s="237"/>
      <c r="C160" s="238"/>
      <c r="D160" s="239" t="s">
        <v>159</v>
      </c>
      <c r="E160" s="240" t="s">
        <v>1</v>
      </c>
      <c r="F160" s="241" t="s">
        <v>853</v>
      </c>
      <c r="G160" s="238"/>
      <c r="H160" s="242">
        <v>4.5</v>
      </c>
      <c r="I160" s="243"/>
      <c r="J160" s="238"/>
      <c r="K160" s="238"/>
      <c r="L160" s="244"/>
      <c r="M160" s="245"/>
      <c r="N160" s="246"/>
      <c r="O160" s="246"/>
      <c r="P160" s="246"/>
      <c r="Q160" s="246"/>
      <c r="R160" s="246"/>
      <c r="S160" s="246"/>
      <c r="T160" s="247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8" t="s">
        <v>159</v>
      </c>
      <c r="AU160" s="248" t="s">
        <v>89</v>
      </c>
      <c r="AV160" s="13" t="s">
        <v>89</v>
      </c>
      <c r="AW160" s="13" t="s">
        <v>35</v>
      </c>
      <c r="AX160" s="13" t="s">
        <v>79</v>
      </c>
      <c r="AY160" s="248" t="s">
        <v>148</v>
      </c>
    </row>
    <row r="161" s="13" customFormat="1">
      <c r="A161" s="13"/>
      <c r="B161" s="237"/>
      <c r="C161" s="238"/>
      <c r="D161" s="239" t="s">
        <v>159</v>
      </c>
      <c r="E161" s="240" t="s">
        <v>1</v>
      </c>
      <c r="F161" s="241" t="s">
        <v>886</v>
      </c>
      <c r="G161" s="238"/>
      <c r="H161" s="242">
        <v>3</v>
      </c>
      <c r="I161" s="243"/>
      <c r="J161" s="238"/>
      <c r="K161" s="238"/>
      <c r="L161" s="244"/>
      <c r="M161" s="245"/>
      <c r="N161" s="246"/>
      <c r="O161" s="246"/>
      <c r="P161" s="246"/>
      <c r="Q161" s="246"/>
      <c r="R161" s="246"/>
      <c r="S161" s="246"/>
      <c r="T161" s="247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8" t="s">
        <v>159</v>
      </c>
      <c r="AU161" s="248" t="s">
        <v>89</v>
      </c>
      <c r="AV161" s="13" t="s">
        <v>89</v>
      </c>
      <c r="AW161" s="13" t="s">
        <v>35</v>
      </c>
      <c r="AX161" s="13" t="s">
        <v>79</v>
      </c>
      <c r="AY161" s="248" t="s">
        <v>148</v>
      </c>
    </row>
    <row r="162" s="13" customFormat="1">
      <c r="A162" s="13"/>
      <c r="B162" s="237"/>
      <c r="C162" s="238"/>
      <c r="D162" s="239" t="s">
        <v>159</v>
      </c>
      <c r="E162" s="240" t="s">
        <v>1</v>
      </c>
      <c r="F162" s="241" t="s">
        <v>887</v>
      </c>
      <c r="G162" s="238"/>
      <c r="H162" s="242">
        <v>2.25</v>
      </c>
      <c r="I162" s="243"/>
      <c r="J162" s="238"/>
      <c r="K162" s="238"/>
      <c r="L162" s="244"/>
      <c r="M162" s="245"/>
      <c r="N162" s="246"/>
      <c r="O162" s="246"/>
      <c r="P162" s="246"/>
      <c r="Q162" s="246"/>
      <c r="R162" s="246"/>
      <c r="S162" s="246"/>
      <c r="T162" s="247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8" t="s">
        <v>159</v>
      </c>
      <c r="AU162" s="248" t="s">
        <v>89</v>
      </c>
      <c r="AV162" s="13" t="s">
        <v>89</v>
      </c>
      <c r="AW162" s="13" t="s">
        <v>35</v>
      </c>
      <c r="AX162" s="13" t="s">
        <v>79</v>
      </c>
      <c r="AY162" s="248" t="s">
        <v>148</v>
      </c>
    </row>
    <row r="163" s="13" customFormat="1">
      <c r="A163" s="13"/>
      <c r="B163" s="237"/>
      <c r="C163" s="238"/>
      <c r="D163" s="239" t="s">
        <v>159</v>
      </c>
      <c r="E163" s="240" t="s">
        <v>1</v>
      </c>
      <c r="F163" s="241" t="s">
        <v>888</v>
      </c>
      <c r="G163" s="238"/>
      <c r="H163" s="242">
        <v>3</v>
      </c>
      <c r="I163" s="243"/>
      <c r="J163" s="238"/>
      <c r="K163" s="238"/>
      <c r="L163" s="244"/>
      <c r="M163" s="245"/>
      <c r="N163" s="246"/>
      <c r="O163" s="246"/>
      <c r="P163" s="246"/>
      <c r="Q163" s="246"/>
      <c r="R163" s="246"/>
      <c r="S163" s="246"/>
      <c r="T163" s="247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8" t="s">
        <v>159</v>
      </c>
      <c r="AU163" s="248" t="s">
        <v>89</v>
      </c>
      <c r="AV163" s="13" t="s">
        <v>89</v>
      </c>
      <c r="AW163" s="13" t="s">
        <v>35</v>
      </c>
      <c r="AX163" s="13" t="s">
        <v>79</v>
      </c>
      <c r="AY163" s="248" t="s">
        <v>148</v>
      </c>
    </row>
    <row r="164" s="13" customFormat="1">
      <c r="A164" s="13"/>
      <c r="B164" s="237"/>
      <c r="C164" s="238"/>
      <c r="D164" s="239" t="s">
        <v>159</v>
      </c>
      <c r="E164" s="240" t="s">
        <v>1</v>
      </c>
      <c r="F164" s="241" t="s">
        <v>889</v>
      </c>
      <c r="G164" s="238"/>
      <c r="H164" s="242">
        <v>2.25</v>
      </c>
      <c r="I164" s="243"/>
      <c r="J164" s="238"/>
      <c r="K164" s="238"/>
      <c r="L164" s="244"/>
      <c r="M164" s="245"/>
      <c r="N164" s="246"/>
      <c r="O164" s="246"/>
      <c r="P164" s="246"/>
      <c r="Q164" s="246"/>
      <c r="R164" s="246"/>
      <c r="S164" s="246"/>
      <c r="T164" s="247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8" t="s">
        <v>159</v>
      </c>
      <c r="AU164" s="248" t="s">
        <v>89</v>
      </c>
      <c r="AV164" s="13" t="s">
        <v>89</v>
      </c>
      <c r="AW164" s="13" t="s">
        <v>35</v>
      </c>
      <c r="AX164" s="13" t="s">
        <v>79</v>
      </c>
      <c r="AY164" s="248" t="s">
        <v>148</v>
      </c>
    </row>
    <row r="165" s="13" customFormat="1">
      <c r="A165" s="13"/>
      <c r="B165" s="237"/>
      <c r="C165" s="238"/>
      <c r="D165" s="239" t="s">
        <v>159</v>
      </c>
      <c r="E165" s="240" t="s">
        <v>1</v>
      </c>
      <c r="F165" s="241" t="s">
        <v>890</v>
      </c>
      <c r="G165" s="238"/>
      <c r="H165" s="242">
        <v>2.25</v>
      </c>
      <c r="I165" s="243"/>
      <c r="J165" s="238"/>
      <c r="K165" s="238"/>
      <c r="L165" s="244"/>
      <c r="M165" s="245"/>
      <c r="N165" s="246"/>
      <c r="O165" s="246"/>
      <c r="P165" s="246"/>
      <c r="Q165" s="246"/>
      <c r="R165" s="246"/>
      <c r="S165" s="246"/>
      <c r="T165" s="247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8" t="s">
        <v>159</v>
      </c>
      <c r="AU165" s="248" t="s">
        <v>89</v>
      </c>
      <c r="AV165" s="13" t="s">
        <v>89</v>
      </c>
      <c r="AW165" s="13" t="s">
        <v>35</v>
      </c>
      <c r="AX165" s="13" t="s">
        <v>79</v>
      </c>
      <c r="AY165" s="248" t="s">
        <v>148</v>
      </c>
    </row>
    <row r="166" s="13" customFormat="1">
      <c r="A166" s="13"/>
      <c r="B166" s="237"/>
      <c r="C166" s="238"/>
      <c r="D166" s="239" t="s">
        <v>159</v>
      </c>
      <c r="E166" s="240" t="s">
        <v>1</v>
      </c>
      <c r="F166" s="241" t="s">
        <v>891</v>
      </c>
      <c r="G166" s="238"/>
      <c r="H166" s="242">
        <v>3</v>
      </c>
      <c r="I166" s="243"/>
      <c r="J166" s="238"/>
      <c r="K166" s="238"/>
      <c r="L166" s="244"/>
      <c r="M166" s="245"/>
      <c r="N166" s="246"/>
      <c r="O166" s="246"/>
      <c r="P166" s="246"/>
      <c r="Q166" s="246"/>
      <c r="R166" s="246"/>
      <c r="S166" s="246"/>
      <c r="T166" s="247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8" t="s">
        <v>159</v>
      </c>
      <c r="AU166" s="248" t="s">
        <v>89</v>
      </c>
      <c r="AV166" s="13" t="s">
        <v>89</v>
      </c>
      <c r="AW166" s="13" t="s">
        <v>35</v>
      </c>
      <c r="AX166" s="13" t="s">
        <v>79</v>
      </c>
      <c r="AY166" s="248" t="s">
        <v>148</v>
      </c>
    </row>
    <row r="167" s="14" customFormat="1">
      <c r="A167" s="14"/>
      <c r="B167" s="249"/>
      <c r="C167" s="250"/>
      <c r="D167" s="239" t="s">
        <v>159</v>
      </c>
      <c r="E167" s="251" t="s">
        <v>892</v>
      </c>
      <c r="F167" s="252" t="s">
        <v>163</v>
      </c>
      <c r="G167" s="250"/>
      <c r="H167" s="253">
        <v>26.25</v>
      </c>
      <c r="I167" s="254"/>
      <c r="J167" s="250"/>
      <c r="K167" s="250"/>
      <c r="L167" s="255"/>
      <c r="M167" s="256"/>
      <c r="N167" s="257"/>
      <c r="O167" s="257"/>
      <c r="P167" s="257"/>
      <c r="Q167" s="257"/>
      <c r="R167" s="257"/>
      <c r="S167" s="257"/>
      <c r="T167" s="258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9" t="s">
        <v>159</v>
      </c>
      <c r="AU167" s="259" t="s">
        <v>89</v>
      </c>
      <c r="AV167" s="14" t="s">
        <v>155</v>
      </c>
      <c r="AW167" s="14" t="s">
        <v>35</v>
      </c>
      <c r="AX167" s="14" t="s">
        <v>87</v>
      </c>
      <c r="AY167" s="259" t="s">
        <v>148</v>
      </c>
    </row>
    <row r="168" s="2" customFormat="1" ht="49.05" customHeight="1">
      <c r="A168" s="38"/>
      <c r="B168" s="39"/>
      <c r="C168" s="219" t="s">
        <v>205</v>
      </c>
      <c r="D168" s="219" t="s">
        <v>150</v>
      </c>
      <c r="E168" s="220" t="s">
        <v>893</v>
      </c>
      <c r="F168" s="221" t="s">
        <v>894</v>
      </c>
      <c r="G168" s="222" t="s">
        <v>153</v>
      </c>
      <c r="H168" s="223">
        <v>87.75</v>
      </c>
      <c r="I168" s="224"/>
      <c r="J168" s="225">
        <f>ROUND(I168*H168,2)</f>
        <v>0</v>
      </c>
      <c r="K168" s="221" t="s">
        <v>154</v>
      </c>
      <c r="L168" s="44"/>
      <c r="M168" s="226" t="s">
        <v>1</v>
      </c>
      <c r="N168" s="227" t="s">
        <v>44</v>
      </c>
      <c r="O168" s="91"/>
      <c r="P168" s="228">
        <f>O168*H168</f>
        <v>0</v>
      </c>
      <c r="Q168" s="228">
        <v>0</v>
      </c>
      <c r="R168" s="228">
        <f>Q168*H168</f>
        <v>0</v>
      </c>
      <c r="S168" s="228">
        <v>0.22</v>
      </c>
      <c r="T168" s="229">
        <f>S168*H168</f>
        <v>19.305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0" t="s">
        <v>155</v>
      </c>
      <c r="AT168" s="230" t="s">
        <v>150</v>
      </c>
      <c r="AU168" s="230" t="s">
        <v>89</v>
      </c>
      <c r="AY168" s="17" t="s">
        <v>148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7" t="s">
        <v>87</v>
      </c>
      <c r="BK168" s="231">
        <f>ROUND(I168*H168,2)</f>
        <v>0</v>
      </c>
      <c r="BL168" s="17" t="s">
        <v>155</v>
      </c>
      <c r="BM168" s="230" t="s">
        <v>895</v>
      </c>
    </row>
    <row r="169" s="2" customFormat="1">
      <c r="A169" s="38"/>
      <c r="B169" s="39"/>
      <c r="C169" s="40"/>
      <c r="D169" s="232" t="s">
        <v>157</v>
      </c>
      <c r="E169" s="40"/>
      <c r="F169" s="233" t="s">
        <v>896</v>
      </c>
      <c r="G169" s="40"/>
      <c r="H169" s="40"/>
      <c r="I169" s="234"/>
      <c r="J169" s="40"/>
      <c r="K169" s="40"/>
      <c r="L169" s="44"/>
      <c r="M169" s="235"/>
      <c r="N169" s="236"/>
      <c r="O169" s="91"/>
      <c r="P169" s="91"/>
      <c r="Q169" s="91"/>
      <c r="R169" s="91"/>
      <c r="S169" s="91"/>
      <c r="T169" s="92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157</v>
      </c>
      <c r="AU169" s="17" t="s">
        <v>89</v>
      </c>
    </row>
    <row r="170" s="13" customFormat="1">
      <c r="A170" s="13"/>
      <c r="B170" s="237"/>
      <c r="C170" s="238"/>
      <c r="D170" s="239" t="s">
        <v>159</v>
      </c>
      <c r="E170" s="240" t="s">
        <v>1</v>
      </c>
      <c r="F170" s="241" t="s">
        <v>897</v>
      </c>
      <c r="G170" s="238"/>
      <c r="H170" s="242">
        <v>39.75</v>
      </c>
      <c r="I170" s="243"/>
      <c r="J170" s="238"/>
      <c r="K170" s="238"/>
      <c r="L170" s="244"/>
      <c r="M170" s="245"/>
      <c r="N170" s="246"/>
      <c r="O170" s="246"/>
      <c r="P170" s="246"/>
      <c r="Q170" s="246"/>
      <c r="R170" s="246"/>
      <c r="S170" s="246"/>
      <c r="T170" s="247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8" t="s">
        <v>159</v>
      </c>
      <c r="AU170" s="248" t="s">
        <v>89</v>
      </c>
      <c r="AV170" s="13" t="s">
        <v>89</v>
      </c>
      <c r="AW170" s="13" t="s">
        <v>35</v>
      </c>
      <c r="AX170" s="13" t="s">
        <v>79</v>
      </c>
      <c r="AY170" s="248" t="s">
        <v>148</v>
      </c>
    </row>
    <row r="171" s="13" customFormat="1">
      <c r="A171" s="13"/>
      <c r="B171" s="237"/>
      <c r="C171" s="238"/>
      <c r="D171" s="239" t="s">
        <v>159</v>
      </c>
      <c r="E171" s="240" t="s">
        <v>1</v>
      </c>
      <c r="F171" s="241" t="s">
        <v>898</v>
      </c>
      <c r="G171" s="238"/>
      <c r="H171" s="242">
        <v>16.5</v>
      </c>
      <c r="I171" s="243"/>
      <c r="J171" s="238"/>
      <c r="K171" s="238"/>
      <c r="L171" s="244"/>
      <c r="M171" s="245"/>
      <c r="N171" s="246"/>
      <c r="O171" s="246"/>
      <c r="P171" s="246"/>
      <c r="Q171" s="246"/>
      <c r="R171" s="246"/>
      <c r="S171" s="246"/>
      <c r="T171" s="247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8" t="s">
        <v>159</v>
      </c>
      <c r="AU171" s="248" t="s">
        <v>89</v>
      </c>
      <c r="AV171" s="13" t="s">
        <v>89</v>
      </c>
      <c r="AW171" s="13" t="s">
        <v>35</v>
      </c>
      <c r="AX171" s="13" t="s">
        <v>79</v>
      </c>
      <c r="AY171" s="248" t="s">
        <v>148</v>
      </c>
    </row>
    <row r="172" s="13" customFormat="1">
      <c r="A172" s="13"/>
      <c r="B172" s="237"/>
      <c r="C172" s="238"/>
      <c r="D172" s="239" t="s">
        <v>159</v>
      </c>
      <c r="E172" s="240" t="s">
        <v>1</v>
      </c>
      <c r="F172" s="241" t="s">
        <v>899</v>
      </c>
      <c r="G172" s="238"/>
      <c r="H172" s="242">
        <v>27</v>
      </c>
      <c r="I172" s="243"/>
      <c r="J172" s="238"/>
      <c r="K172" s="238"/>
      <c r="L172" s="244"/>
      <c r="M172" s="245"/>
      <c r="N172" s="246"/>
      <c r="O172" s="246"/>
      <c r="P172" s="246"/>
      <c r="Q172" s="246"/>
      <c r="R172" s="246"/>
      <c r="S172" s="246"/>
      <c r="T172" s="247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8" t="s">
        <v>159</v>
      </c>
      <c r="AU172" s="248" t="s">
        <v>89</v>
      </c>
      <c r="AV172" s="13" t="s">
        <v>89</v>
      </c>
      <c r="AW172" s="13" t="s">
        <v>35</v>
      </c>
      <c r="AX172" s="13" t="s">
        <v>79</v>
      </c>
      <c r="AY172" s="248" t="s">
        <v>148</v>
      </c>
    </row>
    <row r="173" s="13" customFormat="1">
      <c r="A173" s="13"/>
      <c r="B173" s="237"/>
      <c r="C173" s="238"/>
      <c r="D173" s="239" t="s">
        <v>159</v>
      </c>
      <c r="E173" s="240" t="s">
        <v>1</v>
      </c>
      <c r="F173" s="241" t="s">
        <v>900</v>
      </c>
      <c r="G173" s="238"/>
      <c r="H173" s="242">
        <v>4.5</v>
      </c>
      <c r="I173" s="243"/>
      <c r="J173" s="238"/>
      <c r="K173" s="238"/>
      <c r="L173" s="244"/>
      <c r="M173" s="245"/>
      <c r="N173" s="246"/>
      <c r="O173" s="246"/>
      <c r="P173" s="246"/>
      <c r="Q173" s="246"/>
      <c r="R173" s="246"/>
      <c r="S173" s="246"/>
      <c r="T173" s="247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8" t="s">
        <v>159</v>
      </c>
      <c r="AU173" s="248" t="s">
        <v>89</v>
      </c>
      <c r="AV173" s="13" t="s">
        <v>89</v>
      </c>
      <c r="AW173" s="13" t="s">
        <v>35</v>
      </c>
      <c r="AX173" s="13" t="s">
        <v>79</v>
      </c>
      <c r="AY173" s="248" t="s">
        <v>148</v>
      </c>
    </row>
    <row r="174" s="14" customFormat="1">
      <c r="A174" s="14"/>
      <c r="B174" s="249"/>
      <c r="C174" s="250"/>
      <c r="D174" s="239" t="s">
        <v>159</v>
      </c>
      <c r="E174" s="251" t="s">
        <v>96</v>
      </c>
      <c r="F174" s="252" t="s">
        <v>163</v>
      </c>
      <c r="G174" s="250"/>
      <c r="H174" s="253">
        <v>87.75</v>
      </c>
      <c r="I174" s="254"/>
      <c r="J174" s="250"/>
      <c r="K174" s="250"/>
      <c r="L174" s="255"/>
      <c r="M174" s="256"/>
      <c r="N174" s="257"/>
      <c r="O174" s="257"/>
      <c r="P174" s="257"/>
      <c r="Q174" s="257"/>
      <c r="R174" s="257"/>
      <c r="S174" s="257"/>
      <c r="T174" s="258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9" t="s">
        <v>159</v>
      </c>
      <c r="AU174" s="259" t="s">
        <v>89</v>
      </c>
      <c r="AV174" s="14" t="s">
        <v>155</v>
      </c>
      <c r="AW174" s="14" t="s">
        <v>35</v>
      </c>
      <c r="AX174" s="14" t="s">
        <v>87</v>
      </c>
      <c r="AY174" s="259" t="s">
        <v>148</v>
      </c>
    </row>
    <row r="175" s="2" customFormat="1" ht="90" customHeight="1">
      <c r="A175" s="38"/>
      <c r="B175" s="39"/>
      <c r="C175" s="219" t="s">
        <v>217</v>
      </c>
      <c r="D175" s="219" t="s">
        <v>150</v>
      </c>
      <c r="E175" s="220" t="s">
        <v>230</v>
      </c>
      <c r="F175" s="221" t="s">
        <v>231</v>
      </c>
      <c r="G175" s="222" t="s">
        <v>232</v>
      </c>
      <c r="H175" s="223">
        <v>53.100000000000001</v>
      </c>
      <c r="I175" s="224"/>
      <c r="J175" s="225">
        <f>ROUND(I175*H175,2)</f>
        <v>0</v>
      </c>
      <c r="K175" s="221" t="s">
        <v>154</v>
      </c>
      <c r="L175" s="44"/>
      <c r="M175" s="226" t="s">
        <v>1</v>
      </c>
      <c r="N175" s="227" t="s">
        <v>44</v>
      </c>
      <c r="O175" s="91"/>
      <c r="P175" s="228">
        <f>O175*H175</f>
        <v>0</v>
      </c>
      <c r="Q175" s="228">
        <v>0.0086800000000000002</v>
      </c>
      <c r="R175" s="228">
        <f>Q175*H175</f>
        <v>0.46090800000000004</v>
      </c>
      <c r="S175" s="228">
        <v>0</v>
      </c>
      <c r="T175" s="229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0" t="s">
        <v>155</v>
      </c>
      <c r="AT175" s="230" t="s">
        <v>150</v>
      </c>
      <c r="AU175" s="230" t="s">
        <v>89</v>
      </c>
      <c r="AY175" s="17" t="s">
        <v>148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7" t="s">
        <v>87</v>
      </c>
      <c r="BK175" s="231">
        <f>ROUND(I175*H175,2)</f>
        <v>0</v>
      </c>
      <c r="BL175" s="17" t="s">
        <v>155</v>
      </c>
      <c r="BM175" s="230" t="s">
        <v>901</v>
      </c>
    </row>
    <row r="176" s="2" customFormat="1">
      <c r="A176" s="38"/>
      <c r="B176" s="39"/>
      <c r="C176" s="40"/>
      <c r="D176" s="232" t="s">
        <v>157</v>
      </c>
      <c r="E176" s="40"/>
      <c r="F176" s="233" t="s">
        <v>234</v>
      </c>
      <c r="G176" s="40"/>
      <c r="H176" s="40"/>
      <c r="I176" s="234"/>
      <c r="J176" s="40"/>
      <c r="K176" s="40"/>
      <c r="L176" s="44"/>
      <c r="M176" s="235"/>
      <c r="N176" s="236"/>
      <c r="O176" s="91"/>
      <c r="P176" s="91"/>
      <c r="Q176" s="91"/>
      <c r="R176" s="91"/>
      <c r="S176" s="91"/>
      <c r="T176" s="92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157</v>
      </c>
      <c r="AU176" s="17" t="s">
        <v>89</v>
      </c>
    </row>
    <row r="177" s="13" customFormat="1">
      <c r="A177" s="13"/>
      <c r="B177" s="237"/>
      <c r="C177" s="238"/>
      <c r="D177" s="239" t="s">
        <v>159</v>
      </c>
      <c r="E177" s="240" t="s">
        <v>1</v>
      </c>
      <c r="F177" s="241" t="s">
        <v>902</v>
      </c>
      <c r="G177" s="238"/>
      <c r="H177" s="242">
        <v>53.100000000000001</v>
      </c>
      <c r="I177" s="243"/>
      <c r="J177" s="238"/>
      <c r="K177" s="238"/>
      <c r="L177" s="244"/>
      <c r="M177" s="245"/>
      <c r="N177" s="246"/>
      <c r="O177" s="246"/>
      <c r="P177" s="246"/>
      <c r="Q177" s="246"/>
      <c r="R177" s="246"/>
      <c r="S177" s="246"/>
      <c r="T177" s="247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8" t="s">
        <v>159</v>
      </c>
      <c r="AU177" s="248" t="s">
        <v>89</v>
      </c>
      <c r="AV177" s="13" t="s">
        <v>89</v>
      </c>
      <c r="AW177" s="13" t="s">
        <v>35</v>
      </c>
      <c r="AX177" s="13" t="s">
        <v>87</v>
      </c>
      <c r="AY177" s="248" t="s">
        <v>148</v>
      </c>
    </row>
    <row r="178" s="2" customFormat="1" ht="100.5" customHeight="1">
      <c r="A178" s="38"/>
      <c r="B178" s="39"/>
      <c r="C178" s="219" t="s">
        <v>229</v>
      </c>
      <c r="D178" s="219" t="s">
        <v>150</v>
      </c>
      <c r="E178" s="220" t="s">
        <v>903</v>
      </c>
      <c r="F178" s="221" t="s">
        <v>904</v>
      </c>
      <c r="G178" s="222" t="s">
        <v>232</v>
      </c>
      <c r="H178" s="223">
        <v>0.90000000000000002</v>
      </c>
      <c r="I178" s="224"/>
      <c r="J178" s="225">
        <f>ROUND(I178*H178,2)</f>
        <v>0</v>
      </c>
      <c r="K178" s="221" t="s">
        <v>154</v>
      </c>
      <c r="L178" s="44"/>
      <c r="M178" s="226" t="s">
        <v>1</v>
      </c>
      <c r="N178" s="227" t="s">
        <v>44</v>
      </c>
      <c r="O178" s="91"/>
      <c r="P178" s="228">
        <f>O178*H178</f>
        <v>0</v>
      </c>
      <c r="Q178" s="228">
        <v>0.01269</v>
      </c>
      <c r="R178" s="228">
        <f>Q178*H178</f>
        <v>0.011421000000000001</v>
      </c>
      <c r="S178" s="228">
        <v>0</v>
      </c>
      <c r="T178" s="229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0" t="s">
        <v>155</v>
      </c>
      <c r="AT178" s="230" t="s">
        <v>150</v>
      </c>
      <c r="AU178" s="230" t="s">
        <v>89</v>
      </c>
      <c r="AY178" s="17" t="s">
        <v>148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7" t="s">
        <v>87</v>
      </c>
      <c r="BK178" s="231">
        <f>ROUND(I178*H178,2)</f>
        <v>0</v>
      </c>
      <c r="BL178" s="17" t="s">
        <v>155</v>
      </c>
      <c r="BM178" s="230" t="s">
        <v>905</v>
      </c>
    </row>
    <row r="179" s="2" customFormat="1">
      <c r="A179" s="38"/>
      <c r="B179" s="39"/>
      <c r="C179" s="40"/>
      <c r="D179" s="232" t="s">
        <v>157</v>
      </c>
      <c r="E179" s="40"/>
      <c r="F179" s="233" t="s">
        <v>906</v>
      </c>
      <c r="G179" s="40"/>
      <c r="H179" s="40"/>
      <c r="I179" s="234"/>
      <c r="J179" s="40"/>
      <c r="K179" s="40"/>
      <c r="L179" s="44"/>
      <c r="M179" s="235"/>
      <c r="N179" s="236"/>
      <c r="O179" s="91"/>
      <c r="P179" s="91"/>
      <c r="Q179" s="91"/>
      <c r="R179" s="91"/>
      <c r="S179" s="91"/>
      <c r="T179" s="92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157</v>
      </c>
      <c r="AU179" s="17" t="s">
        <v>89</v>
      </c>
    </row>
    <row r="180" s="13" customFormat="1">
      <c r="A180" s="13"/>
      <c r="B180" s="237"/>
      <c r="C180" s="238"/>
      <c r="D180" s="239" t="s">
        <v>159</v>
      </c>
      <c r="E180" s="240" t="s">
        <v>1</v>
      </c>
      <c r="F180" s="241" t="s">
        <v>907</v>
      </c>
      <c r="G180" s="238"/>
      <c r="H180" s="242">
        <v>0.90000000000000002</v>
      </c>
      <c r="I180" s="243"/>
      <c r="J180" s="238"/>
      <c r="K180" s="238"/>
      <c r="L180" s="244"/>
      <c r="M180" s="245"/>
      <c r="N180" s="246"/>
      <c r="O180" s="246"/>
      <c r="P180" s="246"/>
      <c r="Q180" s="246"/>
      <c r="R180" s="246"/>
      <c r="S180" s="246"/>
      <c r="T180" s="247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8" t="s">
        <v>159</v>
      </c>
      <c r="AU180" s="248" t="s">
        <v>89</v>
      </c>
      <c r="AV180" s="13" t="s">
        <v>89</v>
      </c>
      <c r="AW180" s="13" t="s">
        <v>35</v>
      </c>
      <c r="AX180" s="13" t="s">
        <v>87</v>
      </c>
      <c r="AY180" s="248" t="s">
        <v>148</v>
      </c>
    </row>
    <row r="181" s="2" customFormat="1" ht="100.5" customHeight="1">
      <c r="A181" s="38"/>
      <c r="B181" s="39"/>
      <c r="C181" s="219" t="s">
        <v>239</v>
      </c>
      <c r="D181" s="219" t="s">
        <v>150</v>
      </c>
      <c r="E181" s="220" t="s">
        <v>240</v>
      </c>
      <c r="F181" s="221" t="s">
        <v>241</v>
      </c>
      <c r="G181" s="222" t="s">
        <v>232</v>
      </c>
      <c r="H181" s="223">
        <v>18</v>
      </c>
      <c r="I181" s="224"/>
      <c r="J181" s="225">
        <f>ROUND(I181*H181,2)</f>
        <v>0</v>
      </c>
      <c r="K181" s="221" t="s">
        <v>154</v>
      </c>
      <c r="L181" s="44"/>
      <c r="M181" s="226" t="s">
        <v>1</v>
      </c>
      <c r="N181" s="227" t="s">
        <v>44</v>
      </c>
      <c r="O181" s="91"/>
      <c r="P181" s="228">
        <f>O181*H181</f>
        <v>0</v>
      </c>
      <c r="Q181" s="228">
        <v>0.06053</v>
      </c>
      <c r="R181" s="228">
        <f>Q181*H181</f>
        <v>1.08954</v>
      </c>
      <c r="S181" s="228">
        <v>0</v>
      </c>
      <c r="T181" s="229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0" t="s">
        <v>155</v>
      </c>
      <c r="AT181" s="230" t="s">
        <v>150</v>
      </c>
      <c r="AU181" s="230" t="s">
        <v>89</v>
      </c>
      <c r="AY181" s="17" t="s">
        <v>148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7" t="s">
        <v>87</v>
      </c>
      <c r="BK181" s="231">
        <f>ROUND(I181*H181,2)</f>
        <v>0</v>
      </c>
      <c r="BL181" s="17" t="s">
        <v>155</v>
      </c>
      <c r="BM181" s="230" t="s">
        <v>908</v>
      </c>
    </row>
    <row r="182" s="2" customFormat="1">
      <c r="A182" s="38"/>
      <c r="B182" s="39"/>
      <c r="C182" s="40"/>
      <c r="D182" s="232" t="s">
        <v>157</v>
      </c>
      <c r="E182" s="40"/>
      <c r="F182" s="233" t="s">
        <v>243</v>
      </c>
      <c r="G182" s="40"/>
      <c r="H182" s="40"/>
      <c r="I182" s="234"/>
      <c r="J182" s="40"/>
      <c r="K182" s="40"/>
      <c r="L182" s="44"/>
      <c r="M182" s="235"/>
      <c r="N182" s="236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157</v>
      </c>
      <c r="AU182" s="17" t="s">
        <v>89</v>
      </c>
    </row>
    <row r="183" s="13" customFormat="1">
      <c r="A183" s="13"/>
      <c r="B183" s="237"/>
      <c r="C183" s="238"/>
      <c r="D183" s="239" t="s">
        <v>159</v>
      </c>
      <c r="E183" s="240" t="s">
        <v>1</v>
      </c>
      <c r="F183" s="241" t="s">
        <v>909</v>
      </c>
      <c r="G183" s="238"/>
      <c r="H183" s="242">
        <v>18</v>
      </c>
      <c r="I183" s="243"/>
      <c r="J183" s="238"/>
      <c r="K183" s="238"/>
      <c r="L183" s="244"/>
      <c r="M183" s="245"/>
      <c r="N183" s="246"/>
      <c r="O183" s="246"/>
      <c r="P183" s="246"/>
      <c r="Q183" s="246"/>
      <c r="R183" s="246"/>
      <c r="S183" s="246"/>
      <c r="T183" s="247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8" t="s">
        <v>159</v>
      </c>
      <c r="AU183" s="248" t="s">
        <v>89</v>
      </c>
      <c r="AV183" s="13" t="s">
        <v>89</v>
      </c>
      <c r="AW183" s="13" t="s">
        <v>35</v>
      </c>
      <c r="AX183" s="13" t="s">
        <v>87</v>
      </c>
      <c r="AY183" s="248" t="s">
        <v>148</v>
      </c>
    </row>
    <row r="184" s="2" customFormat="1" ht="55.5" customHeight="1">
      <c r="A184" s="38"/>
      <c r="B184" s="39"/>
      <c r="C184" s="219" t="s">
        <v>248</v>
      </c>
      <c r="D184" s="219" t="s">
        <v>150</v>
      </c>
      <c r="E184" s="220" t="s">
        <v>249</v>
      </c>
      <c r="F184" s="221" t="s">
        <v>250</v>
      </c>
      <c r="G184" s="222" t="s">
        <v>251</v>
      </c>
      <c r="H184" s="223">
        <v>669.45399999999995</v>
      </c>
      <c r="I184" s="224"/>
      <c r="J184" s="225">
        <f>ROUND(I184*H184,2)</f>
        <v>0</v>
      </c>
      <c r="K184" s="221" t="s">
        <v>154</v>
      </c>
      <c r="L184" s="44"/>
      <c r="M184" s="226" t="s">
        <v>1</v>
      </c>
      <c r="N184" s="227" t="s">
        <v>44</v>
      </c>
      <c r="O184" s="91"/>
      <c r="P184" s="228">
        <f>O184*H184</f>
        <v>0</v>
      </c>
      <c r="Q184" s="228">
        <v>0</v>
      </c>
      <c r="R184" s="228">
        <f>Q184*H184</f>
        <v>0</v>
      </c>
      <c r="S184" s="228">
        <v>0</v>
      </c>
      <c r="T184" s="229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0" t="s">
        <v>155</v>
      </c>
      <c r="AT184" s="230" t="s">
        <v>150</v>
      </c>
      <c r="AU184" s="230" t="s">
        <v>89</v>
      </c>
      <c r="AY184" s="17" t="s">
        <v>148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7" t="s">
        <v>87</v>
      </c>
      <c r="BK184" s="231">
        <f>ROUND(I184*H184,2)</f>
        <v>0</v>
      </c>
      <c r="BL184" s="17" t="s">
        <v>155</v>
      </c>
      <c r="BM184" s="230" t="s">
        <v>910</v>
      </c>
    </row>
    <row r="185" s="2" customFormat="1">
      <c r="A185" s="38"/>
      <c r="B185" s="39"/>
      <c r="C185" s="40"/>
      <c r="D185" s="232" t="s">
        <v>157</v>
      </c>
      <c r="E185" s="40"/>
      <c r="F185" s="233" t="s">
        <v>253</v>
      </c>
      <c r="G185" s="40"/>
      <c r="H185" s="40"/>
      <c r="I185" s="234"/>
      <c r="J185" s="40"/>
      <c r="K185" s="40"/>
      <c r="L185" s="44"/>
      <c r="M185" s="235"/>
      <c r="N185" s="236"/>
      <c r="O185" s="91"/>
      <c r="P185" s="91"/>
      <c r="Q185" s="91"/>
      <c r="R185" s="91"/>
      <c r="S185" s="91"/>
      <c r="T185" s="92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157</v>
      </c>
      <c r="AU185" s="17" t="s">
        <v>89</v>
      </c>
    </row>
    <row r="186" s="13" customFormat="1">
      <c r="A186" s="13"/>
      <c r="B186" s="237"/>
      <c r="C186" s="238"/>
      <c r="D186" s="239" t="s">
        <v>159</v>
      </c>
      <c r="E186" s="240" t="s">
        <v>1</v>
      </c>
      <c r="F186" s="241" t="s">
        <v>911</v>
      </c>
      <c r="G186" s="238"/>
      <c r="H186" s="242">
        <v>7.274</v>
      </c>
      <c r="I186" s="243"/>
      <c r="J186" s="238"/>
      <c r="K186" s="238"/>
      <c r="L186" s="244"/>
      <c r="M186" s="245"/>
      <c r="N186" s="246"/>
      <c r="O186" s="246"/>
      <c r="P186" s="246"/>
      <c r="Q186" s="246"/>
      <c r="R186" s="246"/>
      <c r="S186" s="246"/>
      <c r="T186" s="247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8" t="s">
        <v>159</v>
      </c>
      <c r="AU186" s="248" t="s">
        <v>89</v>
      </c>
      <c r="AV186" s="13" t="s">
        <v>89</v>
      </c>
      <c r="AW186" s="13" t="s">
        <v>35</v>
      </c>
      <c r="AX186" s="13" t="s">
        <v>79</v>
      </c>
      <c r="AY186" s="248" t="s">
        <v>148</v>
      </c>
    </row>
    <row r="187" s="13" customFormat="1">
      <c r="A187" s="13"/>
      <c r="B187" s="237"/>
      <c r="C187" s="238"/>
      <c r="D187" s="239" t="s">
        <v>159</v>
      </c>
      <c r="E187" s="240" t="s">
        <v>1</v>
      </c>
      <c r="F187" s="241" t="s">
        <v>912</v>
      </c>
      <c r="G187" s="238"/>
      <c r="H187" s="242">
        <v>12.83</v>
      </c>
      <c r="I187" s="243"/>
      <c r="J187" s="238"/>
      <c r="K187" s="238"/>
      <c r="L187" s="244"/>
      <c r="M187" s="245"/>
      <c r="N187" s="246"/>
      <c r="O187" s="246"/>
      <c r="P187" s="246"/>
      <c r="Q187" s="246"/>
      <c r="R187" s="246"/>
      <c r="S187" s="246"/>
      <c r="T187" s="247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8" t="s">
        <v>159</v>
      </c>
      <c r="AU187" s="248" t="s">
        <v>89</v>
      </c>
      <c r="AV187" s="13" t="s">
        <v>89</v>
      </c>
      <c r="AW187" s="13" t="s">
        <v>35</v>
      </c>
      <c r="AX187" s="13" t="s">
        <v>79</v>
      </c>
      <c r="AY187" s="248" t="s">
        <v>148</v>
      </c>
    </row>
    <row r="188" s="13" customFormat="1">
      <c r="A188" s="13"/>
      <c r="B188" s="237"/>
      <c r="C188" s="238"/>
      <c r="D188" s="239" t="s">
        <v>159</v>
      </c>
      <c r="E188" s="240" t="s">
        <v>1</v>
      </c>
      <c r="F188" s="241" t="s">
        <v>913</v>
      </c>
      <c r="G188" s="238"/>
      <c r="H188" s="242">
        <v>15.345000000000001</v>
      </c>
      <c r="I188" s="243"/>
      <c r="J188" s="238"/>
      <c r="K188" s="238"/>
      <c r="L188" s="244"/>
      <c r="M188" s="245"/>
      <c r="N188" s="246"/>
      <c r="O188" s="246"/>
      <c r="P188" s="246"/>
      <c r="Q188" s="246"/>
      <c r="R188" s="246"/>
      <c r="S188" s="246"/>
      <c r="T188" s="247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8" t="s">
        <v>159</v>
      </c>
      <c r="AU188" s="248" t="s">
        <v>89</v>
      </c>
      <c r="AV188" s="13" t="s">
        <v>89</v>
      </c>
      <c r="AW188" s="13" t="s">
        <v>35</v>
      </c>
      <c r="AX188" s="13" t="s">
        <v>79</v>
      </c>
      <c r="AY188" s="248" t="s">
        <v>148</v>
      </c>
    </row>
    <row r="189" s="13" customFormat="1">
      <c r="A189" s="13"/>
      <c r="B189" s="237"/>
      <c r="C189" s="238"/>
      <c r="D189" s="239" t="s">
        <v>159</v>
      </c>
      <c r="E189" s="240" t="s">
        <v>1</v>
      </c>
      <c r="F189" s="241" t="s">
        <v>914</v>
      </c>
      <c r="G189" s="238"/>
      <c r="H189" s="242">
        <v>7.1929999999999996</v>
      </c>
      <c r="I189" s="243"/>
      <c r="J189" s="238"/>
      <c r="K189" s="238"/>
      <c r="L189" s="244"/>
      <c r="M189" s="245"/>
      <c r="N189" s="246"/>
      <c r="O189" s="246"/>
      <c r="P189" s="246"/>
      <c r="Q189" s="246"/>
      <c r="R189" s="246"/>
      <c r="S189" s="246"/>
      <c r="T189" s="247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8" t="s">
        <v>159</v>
      </c>
      <c r="AU189" s="248" t="s">
        <v>89</v>
      </c>
      <c r="AV189" s="13" t="s">
        <v>89</v>
      </c>
      <c r="AW189" s="13" t="s">
        <v>35</v>
      </c>
      <c r="AX189" s="13" t="s">
        <v>79</v>
      </c>
      <c r="AY189" s="248" t="s">
        <v>148</v>
      </c>
    </row>
    <row r="190" s="13" customFormat="1">
      <c r="A190" s="13"/>
      <c r="B190" s="237"/>
      <c r="C190" s="238"/>
      <c r="D190" s="239" t="s">
        <v>159</v>
      </c>
      <c r="E190" s="240" t="s">
        <v>1</v>
      </c>
      <c r="F190" s="241" t="s">
        <v>915</v>
      </c>
      <c r="G190" s="238"/>
      <c r="H190" s="242">
        <v>5.9130000000000003</v>
      </c>
      <c r="I190" s="243"/>
      <c r="J190" s="238"/>
      <c r="K190" s="238"/>
      <c r="L190" s="244"/>
      <c r="M190" s="245"/>
      <c r="N190" s="246"/>
      <c r="O190" s="246"/>
      <c r="P190" s="246"/>
      <c r="Q190" s="246"/>
      <c r="R190" s="246"/>
      <c r="S190" s="246"/>
      <c r="T190" s="247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8" t="s">
        <v>159</v>
      </c>
      <c r="AU190" s="248" t="s">
        <v>89</v>
      </c>
      <c r="AV190" s="13" t="s">
        <v>89</v>
      </c>
      <c r="AW190" s="13" t="s">
        <v>35</v>
      </c>
      <c r="AX190" s="13" t="s">
        <v>79</v>
      </c>
      <c r="AY190" s="248" t="s">
        <v>148</v>
      </c>
    </row>
    <row r="191" s="13" customFormat="1">
      <c r="A191" s="13"/>
      <c r="B191" s="237"/>
      <c r="C191" s="238"/>
      <c r="D191" s="239" t="s">
        <v>159</v>
      </c>
      <c r="E191" s="240" t="s">
        <v>1</v>
      </c>
      <c r="F191" s="241" t="s">
        <v>916</v>
      </c>
      <c r="G191" s="238"/>
      <c r="H191" s="242">
        <v>21.202000000000002</v>
      </c>
      <c r="I191" s="243"/>
      <c r="J191" s="238"/>
      <c r="K191" s="238"/>
      <c r="L191" s="244"/>
      <c r="M191" s="245"/>
      <c r="N191" s="246"/>
      <c r="O191" s="246"/>
      <c r="P191" s="246"/>
      <c r="Q191" s="246"/>
      <c r="R191" s="246"/>
      <c r="S191" s="246"/>
      <c r="T191" s="247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8" t="s">
        <v>159</v>
      </c>
      <c r="AU191" s="248" t="s">
        <v>89</v>
      </c>
      <c r="AV191" s="13" t="s">
        <v>89</v>
      </c>
      <c r="AW191" s="13" t="s">
        <v>35</v>
      </c>
      <c r="AX191" s="13" t="s">
        <v>79</v>
      </c>
      <c r="AY191" s="248" t="s">
        <v>148</v>
      </c>
    </row>
    <row r="192" s="13" customFormat="1">
      <c r="A192" s="13"/>
      <c r="B192" s="237"/>
      <c r="C192" s="238"/>
      <c r="D192" s="239" t="s">
        <v>159</v>
      </c>
      <c r="E192" s="240" t="s">
        <v>1</v>
      </c>
      <c r="F192" s="241" t="s">
        <v>917</v>
      </c>
      <c r="G192" s="238"/>
      <c r="H192" s="242">
        <v>20.350999999999999</v>
      </c>
      <c r="I192" s="243"/>
      <c r="J192" s="238"/>
      <c r="K192" s="238"/>
      <c r="L192" s="244"/>
      <c r="M192" s="245"/>
      <c r="N192" s="246"/>
      <c r="O192" s="246"/>
      <c r="P192" s="246"/>
      <c r="Q192" s="246"/>
      <c r="R192" s="246"/>
      <c r="S192" s="246"/>
      <c r="T192" s="247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8" t="s">
        <v>159</v>
      </c>
      <c r="AU192" s="248" t="s">
        <v>89</v>
      </c>
      <c r="AV192" s="13" t="s">
        <v>89</v>
      </c>
      <c r="AW192" s="13" t="s">
        <v>35</v>
      </c>
      <c r="AX192" s="13" t="s">
        <v>79</v>
      </c>
      <c r="AY192" s="248" t="s">
        <v>148</v>
      </c>
    </row>
    <row r="193" s="13" customFormat="1">
      <c r="A193" s="13"/>
      <c r="B193" s="237"/>
      <c r="C193" s="238"/>
      <c r="D193" s="239" t="s">
        <v>159</v>
      </c>
      <c r="E193" s="240" t="s">
        <v>1</v>
      </c>
      <c r="F193" s="241" t="s">
        <v>918</v>
      </c>
      <c r="G193" s="238"/>
      <c r="H193" s="242">
        <v>9.7810000000000006</v>
      </c>
      <c r="I193" s="243"/>
      <c r="J193" s="238"/>
      <c r="K193" s="238"/>
      <c r="L193" s="244"/>
      <c r="M193" s="245"/>
      <c r="N193" s="246"/>
      <c r="O193" s="246"/>
      <c r="P193" s="246"/>
      <c r="Q193" s="246"/>
      <c r="R193" s="246"/>
      <c r="S193" s="246"/>
      <c r="T193" s="247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8" t="s">
        <v>159</v>
      </c>
      <c r="AU193" s="248" t="s">
        <v>89</v>
      </c>
      <c r="AV193" s="13" t="s">
        <v>89</v>
      </c>
      <c r="AW193" s="13" t="s">
        <v>35</v>
      </c>
      <c r="AX193" s="13" t="s">
        <v>79</v>
      </c>
      <c r="AY193" s="248" t="s">
        <v>148</v>
      </c>
    </row>
    <row r="194" s="13" customFormat="1">
      <c r="A194" s="13"/>
      <c r="B194" s="237"/>
      <c r="C194" s="238"/>
      <c r="D194" s="239" t="s">
        <v>159</v>
      </c>
      <c r="E194" s="240" t="s">
        <v>1</v>
      </c>
      <c r="F194" s="241" t="s">
        <v>919</v>
      </c>
      <c r="G194" s="238"/>
      <c r="H194" s="242">
        <v>6.6600000000000001</v>
      </c>
      <c r="I194" s="243"/>
      <c r="J194" s="238"/>
      <c r="K194" s="238"/>
      <c r="L194" s="244"/>
      <c r="M194" s="245"/>
      <c r="N194" s="246"/>
      <c r="O194" s="246"/>
      <c r="P194" s="246"/>
      <c r="Q194" s="246"/>
      <c r="R194" s="246"/>
      <c r="S194" s="246"/>
      <c r="T194" s="247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8" t="s">
        <v>159</v>
      </c>
      <c r="AU194" s="248" t="s">
        <v>89</v>
      </c>
      <c r="AV194" s="13" t="s">
        <v>89</v>
      </c>
      <c r="AW194" s="13" t="s">
        <v>35</v>
      </c>
      <c r="AX194" s="13" t="s">
        <v>79</v>
      </c>
      <c r="AY194" s="248" t="s">
        <v>148</v>
      </c>
    </row>
    <row r="195" s="13" customFormat="1">
      <c r="A195" s="13"/>
      <c r="B195" s="237"/>
      <c r="C195" s="238"/>
      <c r="D195" s="239" t="s">
        <v>159</v>
      </c>
      <c r="E195" s="240" t="s">
        <v>1</v>
      </c>
      <c r="F195" s="241" t="s">
        <v>920</v>
      </c>
      <c r="G195" s="238"/>
      <c r="H195" s="242">
        <v>6.4370000000000003</v>
      </c>
      <c r="I195" s="243"/>
      <c r="J195" s="238"/>
      <c r="K195" s="238"/>
      <c r="L195" s="244"/>
      <c r="M195" s="245"/>
      <c r="N195" s="246"/>
      <c r="O195" s="246"/>
      <c r="P195" s="246"/>
      <c r="Q195" s="246"/>
      <c r="R195" s="246"/>
      <c r="S195" s="246"/>
      <c r="T195" s="247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8" t="s">
        <v>159</v>
      </c>
      <c r="AU195" s="248" t="s">
        <v>89</v>
      </c>
      <c r="AV195" s="13" t="s">
        <v>89</v>
      </c>
      <c r="AW195" s="13" t="s">
        <v>35</v>
      </c>
      <c r="AX195" s="13" t="s">
        <v>79</v>
      </c>
      <c r="AY195" s="248" t="s">
        <v>148</v>
      </c>
    </row>
    <row r="196" s="13" customFormat="1">
      <c r="A196" s="13"/>
      <c r="B196" s="237"/>
      <c r="C196" s="238"/>
      <c r="D196" s="239" t="s">
        <v>159</v>
      </c>
      <c r="E196" s="240" t="s">
        <v>1</v>
      </c>
      <c r="F196" s="241" t="s">
        <v>921</v>
      </c>
      <c r="G196" s="238"/>
      <c r="H196" s="242">
        <v>6.0990000000000002</v>
      </c>
      <c r="I196" s="243"/>
      <c r="J196" s="238"/>
      <c r="K196" s="238"/>
      <c r="L196" s="244"/>
      <c r="M196" s="245"/>
      <c r="N196" s="246"/>
      <c r="O196" s="246"/>
      <c r="P196" s="246"/>
      <c r="Q196" s="246"/>
      <c r="R196" s="246"/>
      <c r="S196" s="246"/>
      <c r="T196" s="247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8" t="s">
        <v>159</v>
      </c>
      <c r="AU196" s="248" t="s">
        <v>89</v>
      </c>
      <c r="AV196" s="13" t="s">
        <v>89</v>
      </c>
      <c r="AW196" s="13" t="s">
        <v>35</v>
      </c>
      <c r="AX196" s="13" t="s">
        <v>79</v>
      </c>
      <c r="AY196" s="248" t="s">
        <v>148</v>
      </c>
    </row>
    <row r="197" s="13" customFormat="1">
      <c r="A197" s="13"/>
      <c r="B197" s="237"/>
      <c r="C197" s="238"/>
      <c r="D197" s="239" t="s">
        <v>159</v>
      </c>
      <c r="E197" s="240" t="s">
        <v>1</v>
      </c>
      <c r="F197" s="241" t="s">
        <v>922</v>
      </c>
      <c r="G197" s="238"/>
      <c r="H197" s="242">
        <v>5.923</v>
      </c>
      <c r="I197" s="243"/>
      <c r="J197" s="238"/>
      <c r="K197" s="238"/>
      <c r="L197" s="244"/>
      <c r="M197" s="245"/>
      <c r="N197" s="246"/>
      <c r="O197" s="246"/>
      <c r="P197" s="246"/>
      <c r="Q197" s="246"/>
      <c r="R197" s="246"/>
      <c r="S197" s="246"/>
      <c r="T197" s="247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8" t="s">
        <v>159</v>
      </c>
      <c r="AU197" s="248" t="s">
        <v>89</v>
      </c>
      <c r="AV197" s="13" t="s">
        <v>89</v>
      </c>
      <c r="AW197" s="13" t="s">
        <v>35</v>
      </c>
      <c r="AX197" s="13" t="s">
        <v>79</v>
      </c>
      <c r="AY197" s="248" t="s">
        <v>148</v>
      </c>
    </row>
    <row r="198" s="13" customFormat="1">
      <c r="A198" s="13"/>
      <c r="B198" s="237"/>
      <c r="C198" s="238"/>
      <c r="D198" s="239" t="s">
        <v>159</v>
      </c>
      <c r="E198" s="240" t="s">
        <v>1</v>
      </c>
      <c r="F198" s="241" t="s">
        <v>923</v>
      </c>
      <c r="G198" s="238"/>
      <c r="H198" s="242">
        <v>420.67399999999998</v>
      </c>
      <c r="I198" s="243"/>
      <c r="J198" s="238"/>
      <c r="K198" s="238"/>
      <c r="L198" s="244"/>
      <c r="M198" s="245"/>
      <c r="N198" s="246"/>
      <c r="O198" s="246"/>
      <c r="P198" s="246"/>
      <c r="Q198" s="246"/>
      <c r="R198" s="246"/>
      <c r="S198" s="246"/>
      <c r="T198" s="247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8" t="s">
        <v>159</v>
      </c>
      <c r="AU198" s="248" t="s">
        <v>89</v>
      </c>
      <c r="AV198" s="13" t="s">
        <v>89</v>
      </c>
      <c r="AW198" s="13" t="s">
        <v>35</v>
      </c>
      <c r="AX198" s="13" t="s">
        <v>79</v>
      </c>
      <c r="AY198" s="248" t="s">
        <v>148</v>
      </c>
    </row>
    <row r="199" s="13" customFormat="1">
      <c r="A199" s="13"/>
      <c r="B199" s="237"/>
      <c r="C199" s="238"/>
      <c r="D199" s="239" t="s">
        <v>159</v>
      </c>
      <c r="E199" s="240" t="s">
        <v>1</v>
      </c>
      <c r="F199" s="241" t="s">
        <v>924</v>
      </c>
      <c r="G199" s="238"/>
      <c r="H199" s="242">
        <v>5.569</v>
      </c>
      <c r="I199" s="243"/>
      <c r="J199" s="238"/>
      <c r="K199" s="238"/>
      <c r="L199" s="244"/>
      <c r="M199" s="245"/>
      <c r="N199" s="246"/>
      <c r="O199" s="246"/>
      <c r="P199" s="246"/>
      <c r="Q199" s="246"/>
      <c r="R199" s="246"/>
      <c r="S199" s="246"/>
      <c r="T199" s="247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8" t="s">
        <v>159</v>
      </c>
      <c r="AU199" s="248" t="s">
        <v>89</v>
      </c>
      <c r="AV199" s="13" t="s">
        <v>89</v>
      </c>
      <c r="AW199" s="13" t="s">
        <v>35</v>
      </c>
      <c r="AX199" s="13" t="s">
        <v>79</v>
      </c>
      <c r="AY199" s="248" t="s">
        <v>148</v>
      </c>
    </row>
    <row r="200" s="13" customFormat="1">
      <c r="A200" s="13"/>
      <c r="B200" s="237"/>
      <c r="C200" s="238"/>
      <c r="D200" s="239" t="s">
        <v>159</v>
      </c>
      <c r="E200" s="240" t="s">
        <v>1</v>
      </c>
      <c r="F200" s="241" t="s">
        <v>925</v>
      </c>
      <c r="G200" s="238"/>
      <c r="H200" s="242">
        <v>4.2279999999999998</v>
      </c>
      <c r="I200" s="243"/>
      <c r="J200" s="238"/>
      <c r="K200" s="238"/>
      <c r="L200" s="244"/>
      <c r="M200" s="245"/>
      <c r="N200" s="246"/>
      <c r="O200" s="246"/>
      <c r="P200" s="246"/>
      <c r="Q200" s="246"/>
      <c r="R200" s="246"/>
      <c r="S200" s="246"/>
      <c r="T200" s="247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8" t="s">
        <v>159</v>
      </c>
      <c r="AU200" s="248" t="s">
        <v>89</v>
      </c>
      <c r="AV200" s="13" t="s">
        <v>89</v>
      </c>
      <c r="AW200" s="13" t="s">
        <v>35</v>
      </c>
      <c r="AX200" s="13" t="s">
        <v>79</v>
      </c>
      <c r="AY200" s="248" t="s">
        <v>148</v>
      </c>
    </row>
    <row r="201" s="13" customFormat="1">
      <c r="A201" s="13"/>
      <c r="B201" s="237"/>
      <c r="C201" s="238"/>
      <c r="D201" s="239" t="s">
        <v>159</v>
      </c>
      <c r="E201" s="240" t="s">
        <v>1</v>
      </c>
      <c r="F201" s="241" t="s">
        <v>926</v>
      </c>
      <c r="G201" s="238"/>
      <c r="H201" s="242">
        <v>4.0990000000000002</v>
      </c>
      <c r="I201" s="243"/>
      <c r="J201" s="238"/>
      <c r="K201" s="238"/>
      <c r="L201" s="244"/>
      <c r="M201" s="245"/>
      <c r="N201" s="246"/>
      <c r="O201" s="246"/>
      <c r="P201" s="246"/>
      <c r="Q201" s="246"/>
      <c r="R201" s="246"/>
      <c r="S201" s="246"/>
      <c r="T201" s="247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8" t="s">
        <v>159</v>
      </c>
      <c r="AU201" s="248" t="s">
        <v>89</v>
      </c>
      <c r="AV201" s="13" t="s">
        <v>89</v>
      </c>
      <c r="AW201" s="13" t="s">
        <v>35</v>
      </c>
      <c r="AX201" s="13" t="s">
        <v>79</v>
      </c>
      <c r="AY201" s="248" t="s">
        <v>148</v>
      </c>
    </row>
    <row r="202" s="13" customFormat="1">
      <c r="A202" s="13"/>
      <c r="B202" s="237"/>
      <c r="C202" s="238"/>
      <c r="D202" s="239" t="s">
        <v>159</v>
      </c>
      <c r="E202" s="240" t="s">
        <v>1</v>
      </c>
      <c r="F202" s="241" t="s">
        <v>927</v>
      </c>
      <c r="G202" s="238"/>
      <c r="H202" s="242">
        <v>4.0499999999999998</v>
      </c>
      <c r="I202" s="243"/>
      <c r="J202" s="238"/>
      <c r="K202" s="238"/>
      <c r="L202" s="244"/>
      <c r="M202" s="245"/>
      <c r="N202" s="246"/>
      <c r="O202" s="246"/>
      <c r="P202" s="246"/>
      <c r="Q202" s="246"/>
      <c r="R202" s="246"/>
      <c r="S202" s="246"/>
      <c r="T202" s="247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8" t="s">
        <v>159</v>
      </c>
      <c r="AU202" s="248" t="s">
        <v>89</v>
      </c>
      <c r="AV202" s="13" t="s">
        <v>89</v>
      </c>
      <c r="AW202" s="13" t="s">
        <v>35</v>
      </c>
      <c r="AX202" s="13" t="s">
        <v>79</v>
      </c>
      <c r="AY202" s="248" t="s">
        <v>148</v>
      </c>
    </row>
    <row r="203" s="13" customFormat="1">
      <c r="A203" s="13"/>
      <c r="B203" s="237"/>
      <c r="C203" s="238"/>
      <c r="D203" s="239" t="s">
        <v>159</v>
      </c>
      <c r="E203" s="240" t="s">
        <v>1</v>
      </c>
      <c r="F203" s="241" t="s">
        <v>928</v>
      </c>
      <c r="G203" s="238"/>
      <c r="H203" s="242">
        <v>3.2400000000000002</v>
      </c>
      <c r="I203" s="243"/>
      <c r="J203" s="238"/>
      <c r="K203" s="238"/>
      <c r="L203" s="244"/>
      <c r="M203" s="245"/>
      <c r="N203" s="246"/>
      <c r="O203" s="246"/>
      <c r="P203" s="246"/>
      <c r="Q203" s="246"/>
      <c r="R203" s="246"/>
      <c r="S203" s="246"/>
      <c r="T203" s="247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8" t="s">
        <v>159</v>
      </c>
      <c r="AU203" s="248" t="s">
        <v>89</v>
      </c>
      <c r="AV203" s="13" t="s">
        <v>89</v>
      </c>
      <c r="AW203" s="13" t="s">
        <v>35</v>
      </c>
      <c r="AX203" s="13" t="s">
        <v>79</v>
      </c>
      <c r="AY203" s="248" t="s">
        <v>148</v>
      </c>
    </row>
    <row r="204" s="13" customFormat="1">
      <c r="A204" s="13"/>
      <c r="B204" s="237"/>
      <c r="C204" s="238"/>
      <c r="D204" s="239" t="s">
        <v>159</v>
      </c>
      <c r="E204" s="240" t="s">
        <v>1</v>
      </c>
      <c r="F204" s="241" t="s">
        <v>929</v>
      </c>
      <c r="G204" s="238"/>
      <c r="H204" s="242">
        <v>5.2450000000000001</v>
      </c>
      <c r="I204" s="243"/>
      <c r="J204" s="238"/>
      <c r="K204" s="238"/>
      <c r="L204" s="244"/>
      <c r="M204" s="245"/>
      <c r="N204" s="246"/>
      <c r="O204" s="246"/>
      <c r="P204" s="246"/>
      <c r="Q204" s="246"/>
      <c r="R204" s="246"/>
      <c r="S204" s="246"/>
      <c r="T204" s="247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8" t="s">
        <v>159</v>
      </c>
      <c r="AU204" s="248" t="s">
        <v>89</v>
      </c>
      <c r="AV204" s="13" t="s">
        <v>89</v>
      </c>
      <c r="AW204" s="13" t="s">
        <v>35</v>
      </c>
      <c r="AX204" s="13" t="s">
        <v>79</v>
      </c>
      <c r="AY204" s="248" t="s">
        <v>148</v>
      </c>
    </row>
    <row r="205" s="13" customFormat="1">
      <c r="A205" s="13"/>
      <c r="B205" s="237"/>
      <c r="C205" s="238"/>
      <c r="D205" s="239" t="s">
        <v>159</v>
      </c>
      <c r="E205" s="240" t="s">
        <v>1</v>
      </c>
      <c r="F205" s="241" t="s">
        <v>930</v>
      </c>
      <c r="G205" s="238"/>
      <c r="H205" s="242">
        <v>4.0460000000000003</v>
      </c>
      <c r="I205" s="243"/>
      <c r="J205" s="238"/>
      <c r="K205" s="238"/>
      <c r="L205" s="244"/>
      <c r="M205" s="245"/>
      <c r="N205" s="246"/>
      <c r="O205" s="246"/>
      <c r="P205" s="246"/>
      <c r="Q205" s="246"/>
      <c r="R205" s="246"/>
      <c r="S205" s="246"/>
      <c r="T205" s="247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8" t="s">
        <v>159</v>
      </c>
      <c r="AU205" s="248" t="s">
        <v>89</v>
      </c>
      <c r="AV205" s="13" t="s">
        <v>89</v>
      </c>
      <c r="AW205" s="13" t="s">
        <v>35</v>
      </c>
      <c r="AX205" s="13" t="s">
        <v>79</v>
      </c>
      <c r="AY205" s="248" t="s">
        <v>148</v>
      </c>
    </row>
    <row r="206" s="13" customFormat="1">
      <c r="A206" s="13"/>
      <c r="B206" s="237"/>
      <c r="C206" s="238"/>
      <c r="D206" s="239" t="s">
        <v>159</v>
      </c>
      <c r="E206" s="240" t="s">
        <v>1</v>
      </c>
      <c r="F206" s="241" t="s">
        <v>931</v>
      </c>
      <c r="G206" s="238"/>
      <c r="H206" s="242">
        <v>4.5640000000000001</v>
      </c>
      <c r="I206" s="243"/>
      <c r="J206" s="238"/>
      <c r="K206" s="238"/>
      <c r="L206" s="244"/>
      <c r="M206" s="245"/>
      <c r="N206" s="246"/>
      <c r="O206" s="246"/>
      <c r="P206" s="246"/>
      <c r="Q206" s="246"/>
      <c r="R206" s="246"/>
      <c r="S206" s="246"/>
      <c r="T206" s="247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8" t="s">
        <v>159</v>
      </c>
      <c r="AU206" s="248" t="s">
        <v>89</v>
      </c>
      <c r="AV206" s="13" t="s">
        <v>89</v>
      </c>
      <c r="AW206" s="13" t="s">
        <v>35</v>
      </c>
      <c r="AX206" s="13" t="s">
        <v>79</v>
      </c>
      <c r="AY206" s="248" t="s">
        <v>148</v>
      </c>
    </row>
    <row r="207" s="13" customFormat="1">
      <c r="A207" s="13"/>
      <c r="B207" s="237"/>
      <c r="C207" s="238"/>
      <c r="D207" s="239" t="s">
        <v>159</v>
      </c>
      <c r="E207" s="240" t="s">
        <v>1</v>
      </c>
      <c r="F207" s="241" t="s">
        <v>932</v>
      </c>
      <c r="G207" s="238"/>
      <c r="H207" s="242">
        <v>4.423</v>
      </c>
      <c r="I207" s="243"/>
      <c r="J207" s="238"/>
      <c r="K207" s="238"/>
      <c r="L207" s="244"/>
      <c r="M207" s="245"/>
      <c r="N207" s="246"/>
      <c r="O207" s="246"/>
      <c r="P207" s="246"/>
      <c r="Q207" s="246"/>
      <c r="R207" s="246"/>
      <c r="S207" s="246"/>
      <c r="T207" s="247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8" t="s">
        <v>159</v>
      </c>
      <c r="AU207" s="248" t="s">
        <v>89</v>
      </c>
      <c r="AV207" s="13" t="s">
        <v>89</v>
      </c>
      <c r="AW207" s="13" t="s">
        <v>35</v>
      </c>
      <c r="AX207" s="13" t="s">
        <v>79</v>
      </c>
      <c r="AY207" s="248" t="s">
        <v>148</v>
      </c>
    </row>
    <row r="208" s="13" customFormat="1">
      <c r="A208" s="13"/>
      <c r="B208" s="237"/>
      <c r="C208" s="238"/>
      <c r="D208" s="239" t="s">
        <v>159</v>
      </c>
      <c r="E208" s="240" t="s">
        <v>1</v>
      </c>
      <c r="F208" s="241" t="s">
        <v>933</v>
      </c>
      <c r="G208" s="238"/>
      <c r="H208" s="242">
        <v>4.04</v>
      </c>
      <c r="I208" s="243"/>
      <c r="J208" s="238"/>
      <c r="K208" s="238"/>
      <c r="L208" s="244"/>
      <c r="M208" s="245"/>
      <c r="N208" s="246"/>
      <c r="O208" s="246"/>
      <c r="P208" s="246"/>
      <c r="Q208" s="246"/>
      <c r="R208" s="246"/>
      <c r="S208" s="246"/>
      <c r="T208" s="247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8" t="s">
        <v>159</v>
      </c>
      <c r="AU208" s="248" t="s">
        <v>89</v>
      </c>
      <c r="AV208" s="13" t="s">
        <v>89</v>
      </c>
      <c r="AW208" s="13" t="s">
        <v>35</v>
      </c>
      <c r="AX208" s="13" t="s">
        <v>79</v>
      </c>
      <c r="AY208" s="248" t="s">
        <v>148</v>
      </c>
    </row>
    <row r="209" s="13" customFormat="1">
      <c r="A209" s="13"/>
      <c r="B209" s="237"/>
      <c r="C209" s="238"/>
      <c r="D209" s="239" t="s">
        <v>159</v>
      </c>
      <c r="E209" s="240" t="s">
        <v>1</v>
      </c>
      <c r="F209" s="241" t="s">
        <v>934</v>
      </c>
      <c r="G209" s="238"/>
      <c r="H209" s="242">
        <v>3.827</v>
      </c>
      <c r="I209" s="243"/>
      <c r="J209" s="238"/>
      <c r="K209" s="238"/>
      <c r="L209" s="244"/>
      <c r="M209" s="245"/>
      <c r="N209" s="246"/>
      <c r="O209" s="246"/>
      <c r="P209" s="246"/>
      <c r="Q209" s="246"/>
      <c r="R209" s="246"/>
      <c r="S209" s="246"/>
      <c r="T209" s="247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8" t="s">
        <v>159</v>
      </c>
      <c r="AU209" s="248" t="s">
        <v>89</v>
      </c>
      <c r="AV209" s="13" t="s">
        <v>89</v>
      </c>
      <c r="AW209" s="13" t="s">
        <v>35</v>
      </c>
      <c r="AX209" s="13" t="s">
        <v>79</v>
      </c>
      <c r="AY209" s="248" t="s">
        <v>148</v>
      </c>
    </row>
    <row r="210" s="13" customFormat="1">
      <c r="A210" s="13"/>
      <c r="B210" s="237"/>
      <c r="C210" s="238"/>
      <c r="D210" s="239" t="s">
        <v>159</v>
      </c>
      <c r="E210" s="240" t="s">
        <v>1</v>
      </c>
      <c r="F210" s="241" t="s">
        <v>935</v>
      </c>
      <c r="G210" s="238"/>
      <c r="H210" s="242">
        <v>3.9609999999999999</v>
      </c>
      <c r="I210" s="243"/>
      <c r="J210" s="238"/>
      <c r="K210" s="238"/>
      <c r="L210" s="244"/>
      <c r="M210" s="245"/>
      <c r="N210" s="246"/>
      <c r="O210" s="246"/>
      <c r="P210" s="246"/>
      <c r="Q210" s="246"/>
      <c r="R210" s="246"/>
      <c r="S210" s="246"/>
      <c r="T210" s="247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8" t="s">
        <v>159</v>
      </c>
      <c r="AU210" s="248" t="s">
        <v>89</v>
      </c>
      <c r="AV210" s="13" t="s">
        <v>89</v>
      </c>
      <c r="AW210" s="13" t="s">
        <v>35</v>
      </c>
      <c r="AX210" s="13" t="s">
        <v>79</v>
      </c>
      <c r="AY210" s="248" t="s">
        <v>148</v>
      </c>
    </row>
    <row r="211" s="13" customFormat="1">
      <c r="A211" s="13"/>
      <c r="B211" s="237"/>
      <c r="C211" s="238"/>
      <c r="D211" s="239" t="s">
        <v>159</v>
      </c>
      <c r="E211" s="240" t="s">
        <v>1</v>
      </c>
      <c r="F211" s="241" t="s">
        <v>936</v>
      </c>
      <c r="G211" s="238"/>
      <c r="H211" s="242">
        <v>6.0549999999999997</v>
      </c>
      <c r="I211" s="243"/>
      <c r="J211" s="238"/>
      <c r="K211" s="238"/>
      <c r="L211" s="244"/>
      <c r="M211" s="245"/>
      <c r="N211" s="246"/>
      <c r="O211" s="246"/>
      <c r="P211" s="246"/>
      <c r="Q211" s="246"/>
      <c r="R211" s="246"/>
      <c r="S211" s="246"/>
      <c r="T211" s="247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8" t="s">
        <v>159</v>
      </c>
      <c r="AU211" s="248" t="s">
        <v>89</v>
      </c>
      <c r="AV211" s="13" t="s">
        <v>89</v>
      </c>
      <c r="AW211" s="13" t="s">
        <v>35</v>
      </c>
      <c r="AX211" s="13" t="s">
        <v>79</v>
      </c>
      <c r="AY211" s="248" t="s">
        <v>148</v>
      </c>
    </row>
    <row r="212" s="13" customFormat="1">
      <c r="A212" s="13"/>
      <c r="B212" s="237"/>
      <c r="C212" s="238"/>
      <c r="D212" s="239" t="s">
        <v>159</v>
      </c>
      <c r="E212" s="240" t="s">
        <v>1</v>
      </c>
      <c r="F212" s="241" t="s">
        <v>937</v>
      </c>
      <c r="G212" s="238"/>
      <c r="H212" s="242">
        <v>6.2779999999999996</v>
      </c>
      <c r="I212" s="243"/>
      <c r="J212" s="238"/>
      <c r="K212" s="238"/>
      <c r="L212" s="244"/>
      <c r="M212" s="245"/>
      <c r="N212" s="246"/>
      <c r="O212" s="246"/>
      <c r="P212" s="246"/>
      <c r="Q212" s="246"/>
      <c r="R212" s="246"/>
      <c r="S212" s="246"/>
      <c r="T212" s="247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8" t="s">
        <v>159</v>
      </c>
      <c r="AU212" s="248" t="s">
        <v>89</v>
      </c>
      <c r="AV212" s="13" t="s">
        <v>89</v>
      </c>
      <c r="AW212" s="13" t="s">
        <v>35</v>
      </c>
      <c r="AX212" s="13" t="s">
        <v>79</v>
      </c>
      <c r="AY212" s="248" t="s">
        <v>148</v>
      </c>
    </row>
    <row r="213" s="13" customFormat="1">
      <c r="A213" s="13"/>
      <c r="B213" s="237"/>
      <c r="C213" s="238"/>
      <c r="D213" s="239" t="s">
        <v>159</v>
      </c>
      <c r="E213" s="240" t="s">
        <v>1</v>
      </c>
      <c r="F213" s="241" t="s">
        <v>938</v>
      </c>
      <c r="G213" s="238"/>
      <c r="H213" s="242">
        <v>3.621</v>
      </c>
      <c r="I213" s="243"/>
      <c r="J213" s="238"/>
      <c r="K213" s="238"/>
      <c r="L213" s="244"/>
      <c r="M213" s="245"/>
      <c r="N213" s="246"/>
      <c r="O213" s="246"/>
      <c r="P213" s="246"/>
      <c r="Q213" s="246"/>
      <c r="R213" s="246"/>
      <c r="S213" s="246"/>
      <c r="T213" s="247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8" t="s">
        <v>159</v>
      </c>
      <c r="AU213" s="248" t="s">
        <v>89</v>
      </c>
      <c r="AV213" s="13" t="s">
        <v>89</v>
      </c>
      <c r="AW213" s="13" t="s">
        <v>35</v>
      </c>
      <c r="AX213" s="13" t="s">
        <v>79</v>
      </c>
      <c r="AY213" s="248" t="s">
        <v>148</v>
      </c>
    </row>
    <row r="214" s="13" customFormat="1">
      <c r="A214" s="13"/>
      <c r="B214" s="237"/>
      <c r="C214" s="238"/>
      <c r="D214" s="239" t="s">
        <v>159</v>
      </c>
      <c r="E214" s="240" t="s">
        <v>1</v>
      </c>
      <c r="F214" s="241" t="s">
        <v>939</v>
      </c>
      <c r="G214" s="238"/>
      <c r="H214" s="242">
        <v>3.621</v>
      </c>
      <c r="I214" s="243"/>
      <c r="J214" s="238"/>
      <c r="K214" s="238"/>
      <c r="L214" s="244"/>
      <c r="M214" s="245"/>
      <c r="N214" s="246"/>
      <c r="O214" s="246"/>
      <c r="P214" s="246"/>
      <c r="Q214" s="246"/>
      <c r="R214" s="246"/>
      <c r="S214" s="246"/>
      <c r="T214" s="247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8" t="s">
        <v>159</v>
      </c>
      <c r="AU214" s="248" t="s">
        <v>89</v>
      </c>
      <c r="AV214" s="13" t="s">
        <v>89</v>
      </c>
      <c r="AW214" s="13" t="s">
        <v>35</v>
      </c>
      <c r="AX214" s="13" t="s">
        <v>79</v>
      </c>
      <c r="AY214" s="248" t="s">
        <v>148</v>
      </c>
    </row>
    <row r="215" s="13" customFormat="1">
      <c r="A215" s="13"/>
      <c r="B215" s="237"/>
      <c r="C215" s="238"/>
      <c r="D215" s="239" t="s">
        <v>159</v>
      </c>
      <c r="E215" s="240" t="s">
        <v>1</v>
      </c>
      <c r="F215" s="241" t="s">
        <v>940</v>
      </c>
      <c r="G215" s="238"/>
      <c r="H215" s="242">
        <v>3.1949999999999998</v>
      </c>
      <c r="I215" s="243"/>
      <c r="J215" s="238"/>
      <c r="K215" s="238"/>
      <c r="L215" s="244"/>
      <c r="M215" s="245"/>
      <c r="N215" s="246"/>
      <c r="O215" s="246"/>
      <c r="P215" s="246"/>
      <c r="Q215" s="246"/>
      <c r="R215" s="246"/>
      <c r="S215" s="246"/>
      <c r="T215" s="247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8" t="s">
        <v>159</v>
      </c>
      <c r="AU215" s="248" t="s">
        <v>89</v>
      </c>
      <c r="AV215" s="13" t="s">
        <v>89</v>
      </c>
      <c r="AW215" s="13" t="s">
        <v>35</v>
      </c>
      <c r="AX215" s="13" t="s">
        <v>79</v>
      </c>
      <c r="AY215" s="248" t="s">
        <v>148</v>
      </c>
    </row>
    <row r="216" s="13" customFormat="1">
      <c r="A216" s="13"/>
      <c r="B216" s="237"/>
      <c r="C216" s="238"/>
      <c r="D216" s="239" t="s">
        <v>159</v>
      </c>
      <c r="E216" s="240" t="s">
        <v>1</v>
      </c>
      <c r="F216" s="241" t="s">
        <v>941</v>
      </c>
      <c r="G216" s="238"/>
      <c r="H216" s="242">
        <v>4.5970000000000004</v>
      </c>
      <c r="I216" s="243"/>
      <c r="J216" s="238"/>
      <c r="K216" s="238"/>
      <c r="L216" s="244"/>
      <c r="M216" s="245"/>
      <c r="N216" s="246"/>
      <c r="O216" s="246"/>
      <c r="P216" s="246"/>
      <c r="Q216" s="246"/>
      <c r="R216" s="246"/>
      <c r="S216" s="246"/>
      <c r="T216" s="247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8" t="s">
        <v>159</v>
      </c>
      <c r="AU216" s="248" t="s">
        <v>89</v>
      </c>
      <c r="AV216" s="13" t="s">
        <v>89</v>
      </c>
      <c r="AW216" s="13" t="s">
        <v>35</v>
      </c>
      <c r="AX216" s="13" t="s">
        <v>79</v>
      </c>
      <c r="AY216" s="248" t="s">
        <v>148</v>
      </c>
    </row>
    <row r="217" s="13" customFormat="1">
      <c r="A217" s="13"/>
      <c r="B217" s="237"/>
      <c r="C217" s="238"/>
      <c r="D217" s="239" t="s">
        <v>159</v>
      </c>
      <c r="E217" s="240" t="s">
        <v>1</v>
      </c>
      <c r="F217" s="241" t="s">
        <v>942</v>
      </c>
      <c r="G217" s="238"/>
      <c r="H217" s="242">
        <v>2.649</v>
      </c>
      <c r="I217" s="243"/>
      <c r="J217" s="238"/>
      <c r="K217" s="238"/>
      <c r="L217" s="244"/>
      <c r="M217" s="245"/>
      <c r="N217" s="246"/>
      <c r="O217" s="246"/>
      <c r="P217" s="246"/>
      <c r="Q217" s="246"/>
      <c r="R217" s="246"/>
      <c r="S217" s="246"/>
      <c r="T217" s="247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8" t="s">
        <v>159</v>
      </c>
      <c r="AU217" s="248" t="s">
        <v>89</v>
      </c>
      <c r="AV217" s="13" t="s">
        <v>89</v>
      </c>
      <c r="AW217" s="13" t="s">
        <v>35</v>
      </c>
      <c r="AX217" s="13" t="s">
        <v>79</v>
      </c>
      <c r="AY217" s="248" t="s">
        <v>148</v>
      </c>
    </row>
    <row r="218" s="13" customFormat="1">
      <c r="A218" s="13"/>
      <c r="B218" s="237"/>
      <c r="C218" s="238"/>
      <c r="D218" s="239" t="s">
        <v>159</v>
      </c>
      <c r="E218" s="240" t="s">
        <v>1</v>
      </c>
      <c r="F218" s="241" t="s">
        <v>943</v>
      </c>
      <c r="G218" s="238"/>
      <c r="H218" s="242">
        <v>5.1680000000000001</v>
      </c>
      <c r="I218" s="243"/>
      <c r="J218" s="238"/>
      <c r="K218" s="238"/>
      <c r="L218" s="244"/>
      <c r="M218" s="245"/>
      <c r="N218" s="246"/>
      <c r="O218" s="246"/>
      <c r="P218" s="246"/>
      <c r="Q218" s="246"/>
      <c r="R218" s="246"/>
      <c r="S218" s="246"/>
      <c r="T218" s="247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8" t="s">
        <v>159</v>
      </c>
      <c r="AU218" s="248" t="s">
        <v>89</v>
      </c>
      <c r="AV218" s="13" t="s">
        <v>89</v>
      </c>
      <c r="AW218" s="13" t="s">
        <v>35</v>
      </c>
      <c r="AX218" s="13" t="s">
        <v>79</v>
      </c>
      <c r="AY218" s="248" t="s">
        <v>148</v>
      </c>
    </row>
    <row r="219" s="13" customFormat="1">
      <c r="A219" s="13"/>
      <c r="B219" s="237"/>
      <c r="C219" s="238"/>
      <c r="D219" s="239" t="s">
        <v>159</v>
      </c>
      <c r="E219" s="240" t="s">
        <v>1</v>
      </c>
      <c r="F219" s="241" t="s">
        <v>944</v>
      </c>
      <c r="G219" s="238"/>
      <c r="H219" s="242">
        <v>7.3970000000000002</v>
      </c>
      <c r="I219" s="243"/>
      <c r="J219" s="238"/>
      <c r="K219" s="238"/>
      <c r="L219" s="244"/>
      <c r="M219" s="245"/>
      <c r="N219" s="246"/>
      <c r="O219" s="246"/>
      <c r="P219" s="246"/>
      <c r="Q219" s="246"/>
      <c r="R219" s="246"/>
      <c r="S219" s="246"/>
      <c r="T219" s="247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8" t="s">
        <v>159</v>
      </c>
      <c r="AU219" s="248" t="s">
        <v>89</v>
      </c>
      <c r="AV219" s="13" t="s">
        <v>89</v>
      </c>
      <c r="AW219" s="13" t="s">
        <v>35</v>
      </c>
      <c r="AX219" s="13" t="s">
        <v>79</v>
      </c>
      <c r="AY219" s="248" t="s">
        <v>148</v>
      </c>
    </row>
    <row r="220" s="13" customFormat="1">
      <c r="A220" s="13"/>
      <c r="B220" s="237"/>
      <c r="C220" s="238"/>
      <c r="D220" s="239" t="s">
        <v>159</v>
      </c>
      <c r="E220" s="240" t="s">
        <v>1</v>
      </c>
      <c r="F220" s="241" t="s">
        <v>945</v>
      </c>
      <c r="G220" s="238"/>
      <c r="H220" s="242">
        <v>7.3970000000000002</v>
      </c>
      <c r="I220" s="243"/>
      <c r="J220" s="238"/>
      <c r="K220" s="238"/>
      <c r="L220" s="244"/>
      <c r="M220" s="245"/>
      <c r="N220" s="246"/>
      <c r="O220" s="246"/>
      <c r="P220" s="246"/>
      <c r="Q220" s="246"/>
      <c r="R220" s="246"/>
      <c r="S220" s="246"/>
      <c r="T220" s="247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8" t="s">
        <v>159</v>
      </c>
      <c r="AU220" s="248" t="s">
        <v>89</v>
      </c>
      <c r="AV220" s="13" t="s">
        <v>89</v>
      </c>
      <c r="AW220" s="13" t="s">
        <v>35</v>
      </c>
      <c r="AX220" s="13" t="s">
        <v>79</v>
      </c>
      <c r="AY220" s="248" t="s">
        <v>148</v>
      </c>
    </row>
    <row r="221" s="13" customFormat="1">
      <c r="A221" s="13"/>
      <c r="B221" s="237"/>
      <c r="C221" s="238"/>
      <c r="D221" s="239" t="s">
        <v>159</v>
      </c>
      <c r="E221" s="240" t="s">
        <v>1</v>
      </c>
      <c r="F221" s="241" t="s">
        <v>946</v>
      </c>
      <c r="G221" s="238"/>
      <c r="H221" s="242">
        <v>7.4199999999999999</v>
      </c>
      <c r="I221" s="243"/>
      <c r="J221" s="238"/>
      <c r="K221" s="238"/>
      <c r="L221" s="244"/>
      <c r="M221" s="245"/>
      <c r="N221" s="246"/>
      <c r="O221" s="246"/>
      <c r="P221" s="246"/>
      <c r="Q221" s="246"/>
      <c r="R221" s="246"/>
      <c r="S221" s="246"/>
      <c r="T221" s="247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8" t="s">
        <v>159</v>
      </c>
      <c r="AU221" s="248" t="s">
        <v>89</v>
      </c>
      <c r="AV221" s="13" t="s">
        <v>89</v>
      </c>
      <c r="AW221" s="13" t="s">
        <v>35</v>
      </c>
      <c r="AX221" s="13" t="s">
        <v>79</v>
      </c>
      <c r="AY221" s="248" t="s">
        <v>148</v>
      </c>
    </row>
    <row r="222" s="13" customFormat="1">
      <c r="A222" s="13"/>
      <c r="B222" s="237"/>
      <c r="C222" s="238"/>
      <c r="D222" s="239" t="s">
        <v>159</v>
      </c>
      <c r="E222" s="240" t="s">
        <v>1</v>
      </c>
      <c r="F222" s="241" t="s">
        <v>947</v>
      </c>
      <c r="G222" s="238"/>
      <c r="H222" s="242">
        <v>7.5129999999999999</v>
      </c>
      <c r="I222" s="243"/>
      <c r="J222" s="238"/>
      <c r="K222" s="238"/>
      <c r="L222" s="244"/>
      <c r="M222" s="245"/>
      <c r="N222" s="246"/>
      <c r="O222" s="246"/>
      <c r="P222" s="246"/>
      <c r="Q222" s="246"/>
      <c r="R222" s="246"/>
      <c r="S222" s="246"/>
      <c r="T222" s="247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8" t="s">
        <v>159</v>
      </c>
      <c r="AU222" s="248" t="s">
        <v>89</v>
      </c>
      <c r="AV222" s="13" t="s">
        <v>89</v>
      </c>
      <c r="AW222" s="13" t="s">
        <v>35</v>
      </c>
      <c r="AX222" s="13" t="s">
        <v>79</v>
      </c>
      <c r="AY222" s="248" t="s">
        <v>148</v>
      </c>
    </row>
    <row r="223" s="13" customFormat="1">
      <c r="A223" s="13"/>
      <c r="B223" s="237"/>
      <c r="C223" s="238"/>
      <c r="D223" s="239" t="s">
        <v>159</v>
      </c>
      <c r="E223" s="240" t="s">
        <v>1</v>
      </c>
      <c r="F223" s="241" t="s">
        <v>948</v>
      </c>
      <c r="G223" s="238"/>
      <c r="H223" s="242">
        <v>7.569</v>
      </c>
      <c r="I223" s="243"/>
      <c r="J223" s="238"/>
      <c r="K223" s="238"/>
      <c r="L223" s="244"/>
      <c r="M223" s="245"/>
      <c r="N223" s="246"/>
      <c r="O223" s="246"/>
      <c r="P223" s="246"/>
      <c r="Q223" s="246"/>
      <c r="R223" s="246"/>
      <c r="S223" s="246"/>
      <c r="T223" s="247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8" t="s">
        <v>159</v>
      </c>
      <c r="AU223" s="248" t="s">
        <v>89</v>
      </c>
      <c r="AV223" s="13" t="s">
        <v>89</v>
      </c>
      <c r="AW223" s="13" t="s">
        <v>35</v>
      </c>
      <c r="AX223" s="13" t="s">
        <v>79</v>
      </c>
      <c r="AY223" s="248" t="s">
        <v>148</v>
      </c>
    </row>
    <row r="224" s="14" customFormat="1">
      <c r="A224" s="14"/>
      <c r="B224" s="249"/>
      <c r="C224" s="250"/>
      <c r="D224" s="239" t="s">
        <v>159</v>
      </c>
      <c r="E224" s="251" t="s">
        <v>1</v>
      </c>
      <c r="F224" s="252" t="s">
        <v>163</v>
      </c>
      <c r="G224" s="250"/>
      <c r="H224" s="253">
        <v>669.45399999999995</v>
      </c>
      <c r="I224" s="254"/>
      <c r="J224" s="250"/>
      <c r="K224" s="250"/>
      <c r="L224" s="255"/>
      <c r="M224" s="256"/>
      <c r="N224" s="257"/>
      <c r="O224" s="257"/>
      <c r="P224" s="257"/>
      <c r="Q224" s="257"/>
      <c r="R224" s="257"/>
      <c r="S224" s="257"/>
      <c r="T224" s="258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9" t="s">
        <v>159</v>
      </c>
      <c r="AU224" s="259" t="s">
        <v>89</v>
      </c>
      <c r="AV224" s="14" t="s">
        <v>155</v>
      </c>
      <c r="AW224" s="14" t="s">
        <v>35</v>
      </c>
      <c r="AX224" s="14" t="s">
        <v>87</v>
      </c>
      <c r="AY224" s="259" t="s">
        <v>148</v>
      </c>
    </row>
    <row r="225" s="2" customFormat="1" ht="49.05" customHeight="1">
      <c r="A225" s="38"/>
      <c r="B225" s="39"/>
      <c r="C225" s="219" t="s">
        <v>273</v>
      </c>
      <c r="D225" s="219" t="s">
        <v>150</v>
      </c>
      <c r="E225" s="220" t="s">
        <v>274</v>
      </c>
      <c r="F225" s="221" t="s">
        <v>275</v>
      </c>
      <c r="G225" s="222" t="s">
        <v>251</v>
      </c>
      <c r="H225" s="223">
        <v>74.384</v>
      </c>
      <c r="I225" s="224"/>
      <c r="J225" s="225">
        <f>ROUND(I225*H225,2)</f>
        <v>0</v>
      </c>
      <c r="K225" s="221" t="s">
        <v>154</v>
      </c>
      <c r="L225" s="44"/>
      <c r="M225" s="226" t="s">
        <v>1</v>
      </c>
      <c r="N225" s="227" t="s">
        <v>44</v>
      </c>
      <c r="O225" s="91"/>
      <c r="P225" s="228">
        <f>O225*H225</f>
        <v>0</v>
      </c>
      <c r="Q225" s="228">
        <v>0</v>
      </c>
      <c r="R225" s="228">
        <f>Q225*H225</f>
        <v>0</v>
      </c>
      <c r="S225" s="228">
        <v>0</v>
      </c>
      <c r="T225" s="229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30" t="s">
        <v>155</v>
      </c>
      <c r="AT225" s="230" t="s">
        <v>150</v>
      </c>
      <c r="AU225" s="230" t="s">
        <v>89</v>
      </c>
      <c r="AY225" s="17" t="s">
        <v>148</v>
      </c>
      <c r="BE225" s="231">
        <f>IF(N225="základní",J225,0)</f>
        <v>0</v>
      </c>
      <c r="BF225" s="231">
        <f>IF(N225="snížená",J225,0)</f>
        <v>0</v>
      </c>
      <c r="BG225" s="231">
        <f>IF(N225="zákl. přenesená",J225,0)</f>
        <v>0</v>
      </c>
      <c r="BH225" s="231">
        <f>IF(N225="sníž. přenesená",J225,0)</f>
        <v>0</v>
      </c>
      <c r="BI225" s="231">
        <f>IF(N225="nulová",J225,0)</f>
        <v>0</v>
      </c>
      <c r="BJ225" s="17" t="s">
        <v>87</v>
      </c>
      <c r="BK225" s="231">
        <f>ROUND(I225*H225,2)</f>
        <v>0</v>
      </c>
      <c r="BL225" s="17" t="s">
        <v>155</v>
      </c>
      <c r="BM225" s="230" t="s">
        <v>949</v>
      </c>
    </row>
    <row r="226" s="2" customFormat="1">
      <c r="A226" s="38"/>
      <c r="B226" s="39"/>
      <c r="C226" s="40"/>
      <c r="D226" s="232" t="s">
        <v>157</v>
      </c>
      <c r="E226" s="40"/>
      <c r="F226" s="233" t="s">
        <v>277</v>
      </c>
      <c r="G226" s="40"/>
      <c r="H226" s="40"/>
      <c r="I226" s="234"/>
      <c r="J226" s="40"/>
      <c r="K226" s="40"/>
      <c r="L226" s="44"/>
      <c r="M226" s="235"/>
      <c r="N226" s="236"/>
      <c r="O226" s="91"/>
      <c r="P226" s="91"/>
      <c r="Q226" s="91"/>
      <c r="R226" s="91"/>
      <c r="S226" s="91"/>
      <c r="T226" s="92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7" t="s">
        <v>157</v>
      </c>
      <c r="AU226" s="17" t="s">
        <v>89</v>
      </c>
    </row>
    <row r="227" s="13" customFormat="1">
      <c r="A227" s="13"/>
      <c r="B227" s="237"/>
      <c r="C227" s="238"/>
      <c r="D227" s="239" t="s">
        <v>159</v>
      </c>
      <c r="E227" s="240" t="s">
        <v>1</v>
      </c>
      <c r="F227" s="241" t="s">
        <v>950</v>
      </c>
      <c r="G227" s="238"/>
      <c r="H227" s="242">
        <v>0.80800000000000005</v>
      </c>
      <c r="I227" s="243"/>
      <c r="J227" s="238"/>
      <c r="K227" s="238"/>
      <c r="L227" s="244"/>
      <c r="M227" s="245"/>
      <c r="N227" s="246"/>
      <c r="O227" s="246"/>
      <c r="P227" s="246"/>
      <c r="Q227" s="246"/>
      <c r="R227" s="246"/>
      <c r="S227" s="246"/>
      <c r="T227" s="247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8" t="s">
        <v>159</v>
      </c>
      <c r="AU227" s="248" t="s">
        <v>89</v>
      </c>
      <c r="AV227" s="13" t="s">
        <v>89</v>
      </c>
      <c r="AW227" s="13" t="s">
        <v>35</v>
      </c>
      <c r="AX227" s="13" t="s">
        <v>79</v>
      </c>
      <c r="AY227" s="248" t="s">
        <v>148</v>
      </c>
    </row>
    <row r="228" s="13" customFormat="1">
      <c r="A228" s="13"/>
      <c r="B228" s="237"/>
      <c r="C228" s="238"/>
      <c r="D228" s="239" t="s">
        <v>159</v>
      </c>
      <c r="E228" s="240" t="s">
        <v>1</v>
      </c>
      <c r="F228" s="241" t="s">
        <v>951</v>
      </c>
      <c r="G228" s="238"/>
      <c r="H228" s="242">
        <v>1.4259999999999999</v>
      </c>
      <c r="I228" s="243"/>
      <c r="J228" s="238"/>
      <c r="K228" s="238"/>
      <c r="L228" s="244"/>
      <c r="M228" s="245"/>
      <c r="N228" s="246"/>
      <c r="O228" s="246"/>
      <c r="P228" s="246"/>
      <c r="Q228" s="246"/>
      <c r="R228" s="246"/>
      <c r="S228" s="246"/>
      <c r="T228" s="247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8" t="s">
        <v>159</v>
      </c>
      <c r="AU228" s="248" t="s">
        <v>89</v>
      </c>
      <c r="AV228" s="13" t="s">
        <v>89</v>
      </c>
      <c r="AW228" s="13" t="s">
        <v>35</v>
      </c>
      <c r="AX228" s="13" t="s">
        <v>79</v>
      </c>
      <c r="AY228" s="248" t="s">
        <v>148</v>
      </c>
    </row>
    <row r="229" s="13" customFormat="1">
      <c r="A229" s="13"/>
      <c r="B229" s="237"/>
      <c r="C229" s="238"/>
      <c r="D229" s="239" t="s">
        <v>159</v>
      </c>
      <c r="E229" s="240" t="s">
        <v>1</v>
      </c>
      <c r="F229" s="241" t="s">
        <v>952</v>
      </c>
      <c r="G229" s="238"/>
      <c r="H229" s="242">
        <v>1.7050000000000001</v>
      </c>
      <c r="I229" s="243"/>
      <c r="J229" s="238"/>
      <c r="K229" s="238"/>
      <c r="L229" s="244"/>
      <c r="M229" s="245"/>
      <c r="N229" s="246"/>
      <c r="O229" s="246"/>
      <c r="P229" s="246"/>
      <c r="Q229" s="246"/>
      <c r="R229" s="246"/>
      <c r="S229" s="246"/>
      <c r="T229" s="247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8" t="s">
        <v>159</v>
      </c>
      <c r="AU229" s="248" t="s">
        <v>89</v>
      </c>
      <c r="AV229" s="13" t="s">
        <v>89</v>
      </c>
      <c r="AW229" s="13" t="s">
        <v>35</v>
      </c>
      <c r="AX229" s="13" t="s">
        <v>79</v>
      </c>
      <c r="AY229" s="248" t="s">
        <v>148</v>
      </c>
    </row>
    <row r="230" s="13" customFormat="1">
      <c r="A230" s="13"/>
      <c r="B230" s="237"/>
      <c r="C230" s="238"/>
      <c r="D230" s="239" t="s">
        <v>159</v>
      </c>
      <c r="E230" s="240" t="s">
        <v>1</v>
      </c>
      <c r="F230" s="241" t="s">
        <v>953</v>
      </c>
      <c r="G230" s="238"/>
      <c r="H230" s="242">
        <v>0.79900000000000004</v>
      </c>
      <c r="I230" s="243"/>
      <c r="J230" s="238"/>
      <c r="K230" s="238"/>
      <c r="L230" s="244"/>
      <c r="M230" s="245"/>
      <c r="N230" s="246"/>
      <c r="O230" s="246"/>
      <c r="P230" s="246"/>
      <c r="Q230" s="246"/>
      <c r="R230" s="246"/>
      <c r="S230" s="246"/>
      <c r="T230" s="247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8" t="s">
        <v>159</v>
      </c>
      <c r="AU230" s="248" t="s">
        <v>89</v>
      </c>
      <c r="AV230" s="13" t="s">
        <v>89</v>
      </c>
      <c r="AW230" s="13" t="s">
        <v>35</v>
      </c>
      <c r="AX230" s="13" t="s">
        <v>79</v>
      </c>
      <c r="AY230" s="248" t="s">
        <v>148</v>
      </c>
    </row>
    <row r="231" s="13" customFormat="1">
      <c r="A231" s="13"/>
      <c r="B231" s="237"/>
      <c r="C231" s="238"/>
      <c r="D231" s="239" t="s">
        <v>159</v>
      </c>
      <c r="E231" s="240" t="s">
        <v>1</v>
      </c>
      <c r="F231" s="241" t="s">
        <v>954</v>
      </c>
      <c r="G231" s="238"/>
      <c r="H231" s="242">
        <v>0.65700000000000003</v>
      </c>
      <c r="I231" s="243"/>
      <c r="J231" s="238"/>
      <c r="K231" s="238"/>
      <c r="L231" s="244"/>
      <c r="M231" s="245"/>
      <c r="N231" s="246"/>
      <c r="O231" s="246"/>
      <c r="P231" s="246"/>
      <c r="Q231" s="246"/>
      <c r="R231" s="246"/>
      <c r="S231" s="246"/>
      <c r="T231" s="247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8" t="s">
        <v>159</v>
      </c>
      <c r="AU231" s="248" t="s">
        <v>89</v>
      </c>
      <c r="AV231" s="13" t="s">
        <v>89</v>
      </c>
      <c r="AW231" s="13" t="s">
        <v>35</v>
      </c>
      <c r="AX231" s="13" t="s">
        <v>79</v>
      </c>
      <c r="AY231" s="248" t="s">
        <v>148</v>
      </c>
    </row>
    <row r="232" s="13" customFormat="1">
      <c r="A232" s="13"/>
      <c r="B232" s="237"/>
      <c r="C232" s="238"/>
      <c r="D232" s="239" t="s">
        <v>159</v>
      </c>
      <c r="E232" s="240" t="s">
        <v>1</v>
      </c>
      <c r="F232" s="241" t="s">
        <v>955</v>
      </c>
      <c r="G232" s="238"/>
      <c r="H232" s="242">
        <v>2.3559999999999999</v>
      </c>
      <c r="I232" s="243"/>
      <c r="J232" s="238"/>
      <c r="K232" s="238"/>
      <c r="L232" s="244"/>
      <c r="M232" s="245"/>
      <c r="N232" s="246"/>
      <c r="O232" s="246"/>
      <c r="P232" s="246"/>
      <c r="Q232" s="246"/>
      <c r="R232" s="246"/>
      <c r="S232" s="246"/>
      <c r="T232" s="247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8" t="s">
        <v>159</v>
      </c>
      <c r="AU232" s="248" t="s">
        <v>89</v>
      </c>
      <c r="AV232" s="13" t="s">
        <v>89</v>
      </c>
      <c r="AW232" s="13" t="s">
        <v>35</v>
      </c>
      <c r="AX232" s="13" t="s">
        <v>79</v>
      </c>
      <c r="AY232" s="248" t="s">
        <v>148</v>
      </c>
    </row>
    <row r="233" s="13" customFormat="1">
      <c r="A233" s="13"/>
      <c r="B233" s="237"/>
      <c r="C233" s="238"/>
      <c r="D233" s="239" t="s">
        <v>159</v>
      </c>
      <c r="E233" s="240" t="s">
        <v>1</v>
      </c>
      <c r="F233" s="241" t="s">
        <v>956</v>
      </c>
      <c r="G233" s="238"/>
      <c r="H233" s="242">
        <v>2.2610000000000001</v>
      </c>
      <c r="I233" s="243"/>
      <c r="J233" s="238"/>
      <c r="K233" s="238"/>
      <c r="L233" s="244"/>
      <c r="M233" s="245"/>
      <c r="N233" s="246"/>
      <c r="O233" s="246"/>
      <c r="P233" s="246"/>
      <c r="Q233" s="246"/>
      <c r="R233" s="246"/>
      <c r="S233" s="246"/>
      <c r="T233" s="247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8" t="s">
        <v>159</v>
      </c>
      <c r="AU233" s="248" t="s">
        <v>89</v>
      </c>
      <c r="AV233" s="13" t="s">
        <v>89</v>
      </c>
      <c r="AW233" s="13" t="s">
        <v>35</v>
      </c>
      <c r="AX233" s="13" t="s">
        <v>79</v>
      </c>
      <c r="AY233" s="248" t="s">
        <v>148</v>
      </c>
    </row>
    <row r="234" s="13" customFormat="1">
      <c r="A234" s="13"/>
      <c r="B234" s="237"/>
      <c r="C234" s="238"/>
      <c r="D234" s="239" t="s">
        <v>159</v>
      </c>
      <c r="E234" s="240" t="s">
        <v>1</v>
      </c>
      <c r="F234" s="241" t="s">
        <v>957</v>
      </c>
      <c r="G234" s="238"/>
      <c r="H234" s="242">
        <v>1.087</v>
      </c>
      <c r="I234" s="243"/>
      <c r="J234" s="238"/>
      <c r="K234" s="238"/>
      <c r="L234" s="244"/>
      <c r="M234" s="245"/>
      <c r="N234" s="246"/>
      <c r="O234" s="246"/>
      <c r="P234" s="246"/>
      <c r="Q234" s="246"/>
      <c r="R234" s="246"/>
      <c r="S234" s="246"/>
      <c r="T234" s="247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8" t="s">
        <v>159</v>
      </c>
      <c r="AU234" s="248" t="s">
        <v>89</v>
      </c>
      <c r="AV234" s="13" t="s">
        <v>89</v>
      </c>
      <c r="AW234" s="13" t="s">
        <v>35</v>
      </c>
      <c r="AX234" s="13" t="s">
        <v>79</v>
      </c>
      <c r="AY234" s="248" t="s">
        <v>148</v>
      </c>
    </row>
    <row r="235" s="13" customFormat="1">
      <c r="A235" s="13"/>
      <c r="B235" s="237"/>
      <c r="C235" s="238"/>
      <c r="D235" s="239" t="s">
        <v>159</v>
      </c>
      <c r="E235" s="240" t="s">
        <v>1</v>
      </c>
      <c r="F235" s="241" t="s">
        <v>958</v>
      </c>
      <c r="G235" s="238"/>
      <c r="H235" s="242">
        <v>0.73999999999999999</v>
      </c>
      <c r="I235" s="243"/>
      <c r="J235" s="238"/>
      <c r="K235" s="238"/>
      <c r="L235" s="244"/>
      <c r="M235" s="245"/>
      <c r="N235" s="246"/>
      <c r="O235" s="246"/>
      <c r="P235" s="246"/>
      <c r="Q235" s="246"/>
      <c r="R235" s="246"/>
      <c r="S235" s="246"/>
      <c r="T235" s="247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8" t="s">
        <v>159</v>
      </c>
      <c r="AU235" s="248" t="s">
        <v>89</v>
      </c>
      <c r="AV235" s="13" t="s">
        <v>89</v>
      </c>
      <c r="AW235" s="13" t="s">
        <v>35</v>
      </c>
      <c r="AX235" s="13" t="s">
        <v>79</v>
      </c>
      <c r="AY235" s="248" t="s">
        <v>148</v>
      </c>
    </row>
    <row r="236" s="13" customFormat="1">
      <c r="A236" s="13"/>
      <c r="B236" s="237"/>
      <c r="C236" s="238"/>
      <c r="D236" s="239" t="s">
        <v>159</v>
      </c>
      <c r="E236" s="240" t="s">
        <v>1</v>
      </c>
      <c r="F236" s="241" t="s">
        <v>959</v>
      </c>
      <c r="G236" s="238"/>
      <c r="H236" s="242">
        <v>0.71499999999999997</v>
      </c>
      <c r="I236" s="243"/>
      <c r="J236" s="238"/>
      <c r="K236" s="238"/>
      <c r="L236" s="244"/>
      <c r="M236" s="245"/>
      <c r="N236" s="246"/>
      <c r="O236" s="246"/>
      <c r="P236" s="246"/>
      <c r="Q236" s="246"/>
      <c r="R236" s="246"/>
      <c r="S236" s="246"/>
      <c r="T236" s="247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8" t="s">
        <v>159</v>
      </c>
      <c r="AU236" s="248" t="s">
        <v>89</v>
      </c>
      <c r="AV236" s="13" t="s">
        <v>89</v>
      </c>
      <c r="AW236" s="13" t="s">
        <v>35</v>
      </c>
      <c r="AX236" s="13" t="s">
        <v>79</v>
      </c>
      <c r="AY236" s="248" t="s">
        <v>148</v>
      </c>
    </row>
    <row r="237" s="13" customFormat="1">
      <c r="A237" s="13"/>
      <c r="B237" s="237"/>
      <c r="C237" s="238"/>
      <c r="D237" s="239" t="s">
        <v>159</v>
      </c>
      <c r="E237" s="240" t="s">
        <v>1</v>
      </c>
      <c r="F237" s="241" t="s">
        <v>960</v>
      </c>
      <c r="G237" s="238"/>
      <c r="H237" s="242">
        <v>0.67800000000000005</v>
      </c>
      <c r="I237" s="243"/>
      <c r="J237" s="238"/>
      <c r="K237" s="238"/>
      <c r="L237" s="244"/>
      <c r="M237" s="245"/>
      <c r="N237" s="246"/>
      <c r="O237" s="246"/>
      <c r="P237" s="246"/>
      <c r="Q237" s="246"/>
      <c r="R237" s="246"/>
      <c r="S237" s="246"/>
      <c r="T237" s="247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8" t="s">
        <v>159</v>
      </c>
      <c r="AU237" s="248" t="s">
        <v>89</v>
      </c>
      <c r="AV237" s="13" t="s">
        <v>89</v>
      </c>
      <c r="AW237" s="13" t="s">
        <v>35</v>
      </c>
      <c r="AX237" s="13" t="s">
        <v>79</v>
      </c>
      <c r="AY237" s="248" t="s">
        <v>148</v>
      </c>
    </row>
    <row r="238" s="13" customFormat="1">
      <c r="A238" s="13"/>
      <c r="B238" s="237"/>
      <c r="C238" s="238"/>
      <c r="D238" s="239" t="s">
        <v>159</v>
      </c>
      <c r="E238" s="240" t="s">
        <v>1</v>
      </c>
      <c r="F238" s="241" t="s">
        <v>961</v>
      </c>
      <c r="G238" s="238"/>
      <c r="H238" s="242">
        <v>0.65800000000000003</v>
      </c>
      <c r="I238" s="243"/>
      <c r="J238" s="238"/>
      <c r="K238" s="238"/>
      <c r="L238" s="244"/>
      <c r="M238" s="245"/>
      <c r="N238" s="246"/>
      <c r="O238" s="246"/>
      <c r="P238" s="246"/>
      <c r="Q238" s="246"/>
      <c r="R238" s="246"/>
      <c r="S238" s="246"/>
      <c r="T238" s="247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8" t="s">
        <v>159</v>
      </c>
      <c r="AU238" s="248" t="s">
        <v>89</v>
      </c>
      <c r="AV238" s="13" t="s">
        <v>89</v>
      </c>
      <c r="AW238" s="13" t="s">
        <v>35</v>
      </c>
      <c r="AX238" s="13" t="s">
        <v>79</v>
      </c>
      <c r="AY238" s="248" t="s">
        <v>148</v>
      </c>
    </row>
    <row r="239" s="13" customFormat="1">
      <c r="A239" s="13"/>
      <c r="B239" s="237"/>
      <c r="C239" s="238"/>
      <c r="D239" s="239" t="s">
        <v>159</v>
      </c>
      <c r="E239" s="240" t="s">
        <v>1</v>
      </c>
      <c r="F239" s="241" t="s">
        <v>962</v>
      </c>
      <c r="G239" s="238"/>
      <c r="H239" s="242">
        <v>46.741999999999997</v>
      </c>
      <c r="I239" s="243"/>
      <c r="J239" s="238"/>
      <c r="K239" s="238"/>
      <c r="L239" s="244"/>
      <c r="M239" s="245"/>
      <c r="N239" s="246"/>
      <c r="O239" s="246"/>
      <c r="P239" s="246"/>
      <c r="Q239" s="246"/>
      <c r="R239" s="246"/>
      <c r="S239" s="246"/>
      <c r="T239" s="247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8" t="s">
        <v>159</v>
      </c>
      <c r="AU239" s="248" t="s">
        <v>89</v>
      </c>
      <c r="AV239" s="13" t="s">
        <v>89</v>
      </c>
      <c r="AW239" s="13" t="s">
        <v>35</v>
      </c>
      <c r="AX239" s="13" t="s">
        <v>79</v>
      </c>
      <c r="AY239" s="248" t="s">
        <v>148</v>
      </c>
    </row>
    <row r="240" s="13" customFormat="1">
      <c r="A240" s="13"/>
      <c r="B240" s="237"/>
      <c r="C240" s="238"/>
      <c r="D240" s="239" t="s">
        <v>159</v>
      </c>
      <c r="E240" s="240" t="s">
        <v>1</v>
      </c>
      <c r="F240" s="241" t="s">
        <v>963</v>
      </c>
      <c r="G240" s="238"/>
      <c r="H240" s="242">
        <v>0.61899999999999999</v>
      </c>
      <c r="I240" s="243"/>
      <c r="J240" s="238"/>
      <c r="K240" s="238"/>
      <c r="L240" s="244"/>
      <c r="M240" s="245"/>
      <c r="N240" s="246"/>
      <c r="O240" s="246"/>
      <c r="P240" s="246"/>
      <c r="Q240" s="246"/>
      <c r="R240" s="246"/>
      <c r="S240" s="246"/>
      <c r="T240" s="247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8" t="s">
        <v>159</v>
      </c>
      <c r="AU240" s="248" t="s">
        <v>89</v>
      </c>
      <c r="AV240" s="13" t="s">
        <v>89</v>
      </c>
      <c r="AW240" s="13" t="s">
        <v>35</v>
      </c>
      <c r="AX240" s="13" t="s">
        <v>79</v>
      </c>
      <c r="AY240" s="248" t="s">
        <v>148</v>
      </c>
    </row>
    <row r="241" s="13" customFormat="1">
      <c r="A241" s="13"/>
      <c r="B241" s="237"/>
      <c r="C241" s="238"/>
      <c r="D241" s="239" t="s">
        <v>159</v>
      </c>
      <c r="E241" s="240" t="s">
        <v>1</v>
      </c>
      <c r="F241" s="241" t="s">
        <v>964</v>
      </c>
      <c r="G241" s="238"/>
      <c r="H241" s="242">
        <v>0.46999999999999997</v>
      </c>
      <c r="I241" s="243"/>
      <c r="J241" s="238"/>
      <c r="K241" s="238"/>
      <c r="L241" s="244"/>
      <c r="M241" s="245"/>
      <c r="N241" s="246"/>
      <c r="O241" s="246"/>
      <c r="P241" s="246"/>
      <c r="Q241" s="246"/>
      <c r="R241" s="246"/>
      <c r="S241" s="246"/>
      <c r="T241" s="247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8" t="s">
        <v>159</v>
      </c>
      <c r="AU241" s="248" t="s">
        <v>89</v>
      </c>
      <c r="AV241" s="13" t="s">
        <v>89</v>
      </c>
      <c r="AW241" s="13" t="s">
        <v>35</v>
      </c>
      <c r="AX241" s="13" t="s">
        <v>79</v>
      </c>
      <c r="AY241" s="248" t="s">
        <v>148</v>
      </c>
    </row>
    <row r="242" s="13" customFormat="1">
      <c r="A242" s="13"/>
      <c r="B242" s="237"/>
      <c r="C242" s="238"/>
      <c r="D242" s="239" t="s">
        <v>159</v>
      </c>
      <c r="E242" s="240" t="s">
        <v>1</v>
      </c>
      <c r="F242" s="241" t="s">
        <v>965</v>
      </c>
      <c r="G242" s="238"/>
      <c r="H242" s="242">
        <v>0.45500000000000002</v>
      </c>
      <c r="I242" s="243"/>
      <c r="J242" s="238"/>
      <c r="K242" s="238"/>
      <c r="L242" s="244"/>
      <c r="M242" s="245"/>
      <c r="N242" s="246"/>
      <c r="O242" s="246"/>
      <c r="P242" s="246"/>
      <c r="Q242" s="246"/>
      <c r="R242" s="246"/>
      <c r="S242" s="246"/>
      <c r="T242" s="247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8" t="s">
        <v>159</v>
      </c>
      <c r="AU242" s="248" t="s">
        <v>89</v>
      </c>
      <c r="AV242" s="13" t="s">
        <v>89</v>
      </c>
      <c r="AW242" s="13" t="s">
        <v>35</v>
      </c>
      <c r="AX242" s="13" t="s">
        <v>79</v>
      </c>
      <c r="AY242" s="248" t="s">
        <v>148</v>
      </c>
    </row>
    <row r="243" s="13" customFormat="1">
      <c r="A243" s="13"/>
      <c r="B243" s="237"/>
      <c r="C243" s="238"/>
      <c r="D243" s="239" t="s">
        <v>159</v>
      </c>
      <c r="E243" s="240" t="s">
        <v>1</v>
      </c>
      <c r="F243" s="241" t="s">
        <v>966</v>
      </c>
      <c r="G243" s="238"/>
      <c r="H243" s="242">
        <v>0.45000000000000001</v>
      </c>
      <c r="I243" s="243"/>
      <c r="J243" s="238"/>
      <c r="K243" s="238"/>
      <c r="L243" s="244"/>
      <c r="M243" s="245"/>
      <c r="N243" s="246"/>
      <c r="O243" s="246"/>
      <c r="P243" s="246"/>
      <c r="Q243" s="246"/>
      <c r="R243" s="246"/>
      <c r="S243" s="246"/>
      <c r="T243" s="247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8" t="s">
        <v>159</v>
      </c>
      <c r="AU243" s="248" t="s">
        <v>89</v>
      </c>
      <c r="AV243" s="13" t="s">
        <v>89</v>
      </c>
      <c r="AW243" s="13" t="s">
        <v>35</v>
      </c>
      <c r="AX243" s="13" t="s">
        <v>79</v>
      </c>
      <c r="AY243" s="248" t="s">
        <v>148</v>
      </c>
    </row>
    <row r="244" s="13" customFormat="1">
      <c r="A244" s="13"/>
      <c r="B244" s="237"/>
      <c r="C244" s="238"/>
      <c r="D244" s="239" t="s">
        <v>159</v>
      </c>
      <c r="E244" s="240" t="s">
        <v>1</v>
      </c>
      <c r="F244" s="241" t="s">
        <v>967</v>
      </c>
      <c r="G244" s="238"/>
      <c r="H244" s="242">
        <v>0.35999999999999999</v>
      </c>
      <c r="I244" s="243"/>
      <c r="J244" s="238"/>
      <c r="K244" s="238"/>
      <c r="L244" s="244"/>
      <c r="M244" s="245"/>
      <c r="N244" s="246"/>
      <c r="O244" s="246"/>
      <c r="P244" s="246"/>
      <c r="Q244" s="246"/>
      <c r="R244" s="246"/>
      <c r="S244" s="246"/>
      <c r="T244" s="247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8" t="s">
        <v>159</v>
      </c>
      <c r="AU244" s="248" t="s">
        <v>89</v>
      </c>
      <c r="AV244" s="13" t="s">
        <v>89</v>
      </c>
      <c r="AW244" s="13" t="s">
        <v>35</v>
      </c>
      <c r="AX244" s="13" t="s">
        <v>79</v>
      </c>
      <c r="AY244" s="248" t="s">
        <v>148</v>
      </c>
    </row>
    <row r="245" s="13" customFormat="1">
      <c r="A245" s="13"/>
      <c r="B245" s="237"/>
      <c r="C245" s="238"/>
      <c r="D245" s="239" t="s">
        <v>159</v>
      </c>
      <c r="E245" s="240" t="s">
        <v>1</v>
      </c>
      <c r="F245" s="241" t="s">
        <v>968</v>
      </c>
      <c r="G245" s="238"/>
      <c r="H245" s="242">
        <v>0.58299999999999996</v>
      </c>
      <c r="I245" s="243"/>
      <c r="J245" s="238"/>
      <c r="K245" s="238"/>
      <c r="L245" s="244"/>
      <c r="M245" s="245"/>
      <c r="N245" s="246"/>
      <c r="O245" s="246"/>
      <c r="P245" s="246"/>
      <c r="Q245" s="246"/>
      <c r="R245" s="246"/>
      <c r="S245" s="246"/>
      <c r="T245" s="247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8" t="s">
        <v>159</v>
      </c>
      <c r="AU245" s="248" t="s">
        <v>89</v>
      </c>
      <c r="AV245" s="13" t="s">
        <v>89</v>
      </c>
      <c r="AW245" s="13" t="s">
        <v>35</v>
      </c>
      <c r="AX245" s="13" t="s">
        <v>79</v>
      </c>
      <c r="AY245" s="248" t="s">
        <v>148</v>
      </c>
    </row>
    <row r="246" s="13" customFormat="1">
      <c r="A246" s="13"/>
      <c r="B246" s="237"/>
      <c r="C246" s="238"/>
      <c r="D246" s="239" t="s">
        <v>159</v>
      </c>
      <c r="E246" s="240" t="s">
        <v>1</v>
      </c>
      <c r="F246" s="241" t="s">
        <v>969</v>
      </c>
      <c r="G246" s="238"/>
      <c r="H246" s="242">
        <v>0.45000000000000001</v>
      </c>
      <c r="I246" s="243"/>
      <c r="J246" s="238"/>
      <c r="K246" s="238"/>
      <c r="L246" s="244"/>
      <c r="M246" s="245"/>
      <c r="N246" s="246"/>
      <c r="O246" s="246"/>
      <c r="P246" s="246"/>
      <c r="Q246" s="246"/>
      <c r="R246" s="246"/>
      <c r="S246" s="246"/>
      <c r="T246" s="247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8" t="s">
        <v>159</v>
      </c>
      <c r="AU246" s="248" t="s">
        <v>89</v>
      </c>
      <c r="AV246" s="13" t="s">
        <v>89</v>
      </c>
      <c r="AW246" s="13" t="s">
        <v>35</v>
      </c>
      <c r="AX246" s="13" t="s">
        <v>79</v>
      </c>
      <c r="AY246" s="248" t="s">
        <v>148</v>
      </c>
    </row>
    <row r="247" s="13" customFormat="1">
      <c r="A247" s="13"/>
      <c r="B247" s="237"/>
      <c r="C247" s="238"/>
      <c r="D247" s="239" t="s">
        <v>159</v>
      </c>
      <c r="E247" s="240" t="s">
        <v>1</v>
      </c>
      <c r="F247" s="241" t="s">
        <v>970</v>
      </c>
      <c r="G247" s="238"/>
      <c r="H247" s="242">
        <v>0.50700000000000001</v>
      </c>
      <c r="I247" s="243"/>
      <c r="J247" s="238"/>
      <c r="K247" s="238"/>
      <c r="L247" s="244"/>
      <c r="M247" s="245"/>
      <c r="N247" s="246"/>
      <c r="O247" s="246"/>
      <c r="P247" s="246"/>
      <c r="Q247" s="246"/>
      <c r="R247" s="246"/>
      <c r="S247" s="246"/>
      <c r="T247" s="247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8" t="s">
        <v>159</v>
      </c>
      <c r="AU247" s="248" t="s">
        <v>89</v>
      </c>
      <c r="AV247" s="13" t="s">
        <v>89</v>
      </c>
      <c r="AW247" s="13" t="s">
        <v>35</v>
      </c>
      <c r="AX247" s="13" t="s">
        <v>79</v>
      </c>
      <c r="AY247" s="248" t="s">
        <v>148</v>
      </c>
    </row>
    <row r="248" s="13" customFormat="1">
      <c r="A248" s="13"/>
      <c r="B248" s="237"/>
      <c r="C248" s="238"/>
      <c r="D248" s="239" t="s">
        <v>159</v>
      </c>
      <c r="E248" s="240" t="s">
        <v>1</v>
      </c>
      <c r="F248" s="241" t="s">
        <v>971</v>
      </c>
      <c r="G248" s="238"/>
      <c r="H248" s="242">
        <v>0.49099999999999999</v>
      </c>
      <c r="I248" s="243"/>
      <c r="J248" s="238"/>
      <c r="K248" s="238"/>
      <c r="L248" s="244"/>
      <c r="M248" s="245"/>
      <c r="N248" s="246"/>
      <c r="O248" s="246"/>
      <c r="P248" s="246"/>
      <c r="Q248" s="246"/>
      <c r="R248" s="246"/>
      <c r="S248" s="246"/>
      <c r="T248" s="247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8" t="s">
        <v>159</v>
      </c>
      <c r="AU248" s="248" t="s">
        <v>89</v>
      </c>
      <c r="AV248" s="13" t="s">
        <v>89</v>
      </c>
      <c r="AW248" s="13" t="s">
        <v>35</v>
      </c>
      <c r="AX248" s="13" t="s">
        <v>79</v>
      </c>
      <c r="AY248" s="248" t="s">
        <v>148</v>
      </c>
    </row>
    <row r="249" s="13" customFormat="1">
      <c r="A249" s="13"/>
      <c r="B249" s="237"/>
      <c r="C249" s="238"/>
      <c r="D249" s="239" t="s">
        <v>159</v>
      </c>
      <c r="E249" s="240" t="s">
        <v>1</v>
      </c>
      <c r="F249" s="241" t="s">
        <v>972</v>
      </c>
      <c r="G249" s="238"/>
      <c r="H249" s="242">
        <v>0.44900000000000001</v>
      </c>
      <c r="I249" s="243"/>
      <c r="J249" s="238"/>
      <c r="K249" s="238"/>
      <c r="L249" s="244"/>
      <c r="M249" s="245"/>
      <c r="N249" s="246"/>
      <c r="O249" s="246"/>
      <c r="P249" s="246"/>
      <c r="Q249" s="246"/>
      <c r="R249" s="246"/>
      <c r="S249" s="246"/>
      <c r="T249" s="247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8" t="s">
        <v>159</v>
      </c>
      <c r="AU249" s="248" t="s">
        <v>89</v>
      </c>
      <c r="AV249" s="13" t="s">
        <v>89</v>
      </c>
      <c r="AW249" s="13" t="s">
        <v>35</v>
      </c>
      <c r="AX249" s="13" t="s">
        <v>79</v>
      </c>
      <c r="AY249" s="248" t="s">
        <v>148</v>
      </c>
    </row>
    <row r="250" s="13" customFormat="1">
      <c r="A250" s="13"/>
      <c r="B250" s="237"/>
      <c r="C250" s="238"/>
      <c r="D250" s="239" t="s">
        <v>159</v>
      </c>
      <c r="E250" s="240" t="s">
        <v>1</v>
      </c>
      <c r="F250" s="241" t="s">
        <v>973</v>
      </c>
      <c r="G250" s="238"/>
      <c r="H250" s="242">
        <v>0.42499999999999999</v>
      </c>
      <c r="I250" s="243"/>
      <c r="J250" s="238"/>
      <c r="K250" s="238"/>
      <c r="L250" s="244"/>
      <c r="M250" s="245"/>
      <c r="N250" s="246"/>
      <c r="O250" s="246"/>
      <c r="P250" s="246"/>
      <c r="Q250" s="246"/>
      <c r="R250" s="246"/>
      <c r="S250" s="246"/>
      <c r="T250" s="247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8" t="s">
        <v>159</v>
      </c>
      <c r="AU250" s="248" t="s">
        <v>89</v>
      </c>
      <c r="AV250" s="13" t="s">
        <v>89</v>
      </c>
      <c r="AW250" s="13" t="s">
        <v>35</v>
      </c>
      <c r="AX250" s="13" t="s">
        <v>79</v>
      </c>
      <c r="AY250" s="248" t="s">
        <v>148</v>
      </c>
    </row>
    <row r="251" s="13" customFormat="1">
      <c r="A251" s="13"/>
      <c r="B251" s="237"/>
      <c r="C251" s="238"/>
      <c r="D251" s="239" t="s">
        <v>159</v>
      </c>
      <c r="E251" s="240" t="s">
        <v>1</v>
      </c>
      <c r="F251" s="241" t="s">
        <v>974</v>
      </c>
      <c r="G251" s="238"/>
      <c r="H251" s="242">
        <v>0.44</v>
      </c>
      <c r="I251" s="243"/>
      <c r="J251" s="238"/>
      <c r="K251" s="238"/>
      <c r="L251" s="244"/>
      <c r="M251" s="245"/>
      <c r="N251" s="246"/>
      <c r="O251" s="246"/>
      <c r="P251" s="246"/>
      <c r="Q251" s="246"/>
      <c r="R251" s="246"/>
      <c r="S251" s="246"/>
      <c r="T251" s="247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8" t="s">
        <v>159</v>
      </c>
      <c r="AU251" s="248" t="s">
        <v>89</v>
      </c>
      <c r="AV251" s="13" t="s">
        <v>89</v>
      </c>
      <c r="AW251" s="13" t="s">
        <v>35</v>
      </c>
      <c r="AX251" s="13" t="s">
        <v>79</v>
      </c>
      <c r="AY251" s="248" t="s">
        <v>148</v>
      </c>
    </row>
    <row r="252" s="13" customFormat="1">
      <c r="A252" s="13"/>
      <c r="B252" s="237"/>
      <c r="C252" s="238"/>
      <c r="D252" s="239" t="s">
        <v>159</v>
      </c>
      <c r="E252" s="240" t="s">
        <v>1</v>
      </c>
      <c r="F252" s="241" t="s">
        <v>975</v>
      </c>
      <c r="G252" s="238"/>
      <c r="H252" s="242">
        <v>0.67300000000000004</v>
      </c>
      <c r="I252" s="243"/>
      <c r="J252" s="238"/>
      <c r="K252" s="238"/>
      <c r="L252" s="244"/>
      <c r="M252" s="245"/>
      <c r="N252" s="246"/>
      <c r="O252" s="246"/>
      <c r="P252" s="246"/>
      <c r="Q252" s="246"/>
      <c r="R252" s="246"/>
      <c r="S252" s="246"/>
      <c r="T252" s="247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8" t="s">
        <v>159</v>
      </c>
      <c r="AU252" s="248" t="s">
        <v>89</v>
      </c>
      <c r="AV252" s="13" t="s">
        <v>89</v>
      </c>
      <c r="AW252" s="13" t="s">
        <v>35</v>
      </c>
      <c r="AX252" s="13" t="s">
        <v>79</v>
      </c>
      <c r="AY252" s="248" t="s">
        <v>148</v>
      </c>
    </row>
    <row r="253" s="13" customFormat="1">
      <c r="A253" s="13"/>
      <c r="B253" s="237"/>
      <c r="C253" s="238"/>
      <c r="D253" s="239" t="s">
        <v>159</v>
      </c>
      <c r="E253" s="240" t="s">
        <v>1</v>
      </c>
      <c r="F253" s="241" t="s">
        <v>976</v>
      </c>
      <c r="G253" s="238"/>
      <c r="H253" s="242">
        <v>0.69799999999999995</v>
      </c>
      <c r="I253" s="243"/>
      <c r="J253" s="238"/>
      <c r="K253" s="238"/>
      <c r="L253" s="244"/>
      <c r="M253" s="245"/>
      <c r="N253" s="246"/>
      <c r="O253" s="246"/>
      <c r="P253" s="246"/>
      <c r="Q253" s="246"/>
      <c r="R253" s="246"/>
      <c r="S253" s="246"/>
      <c r="T253" s="247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8" t="s">
        <v>159</v>
      </c>
      <c r="AU253" s="248" t="s">
        <v>89</v>
      </c>
      <c r="AV253" s="13" t="s">
        <v>89</v>
      </c>
      <c r="AW253" s="13" t="s">
        <v>35</v>
      </c>
      <c r="AX253" s="13" t="s">
        <v>79</v>
      </c>
      <c r="AY253" s="248" t="s">
        <v>148</v>
      </c>
    </row>
    <row r="254" s="13" customFormat="1">
      <c r="A254" s="13"/>
      <c r="B254" s="237"/>
      <c r="C254" s="238"/>
      <c r="D254" s="239" t="s">
        <v>159</v>
      </c>
      <c r="E254" s="240" t="s">
        <v>1</v>
      </c>
      <c r="F254" s="241" t="s">
        <v>977</v>
      </c>
      <c r="G254" s="238"/>
      <c r="H254" s="242">
        <v>0.40200000000000002</v>
      </c>
      <c r="I254" s="243"/>
      <c r="J254" s="238"/>
      <c r="K254" s="238"/>
      <c r="L254" s="244"/>
      <c r="M254" s="245"/>
      <c r="N254" s="246"/>
      <c r="O254" s="246"/>
      <c r="P254" s="246"/>
      <c r="Q254" s="246"/>
      <c r="R254" s="246"/>
      <c r="S254" s="246"/>
      <c r="T254" s="247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8" t="s">
        <v>159</v>
      </c>
      <c r="AU254" s="248" t="s">
        <v>89</v>
      </c>
      <c r="AV254" s="13" t="s">
        <v>89</v>
      </c>
      <c r="AW254" s="13" t="s">
        <v>35</v>
      </c>
      <c r="AX254" s="13" t="s">
        <v>79</v>
      </c>
      <c r="AY254" s="248" t="s">
        <v>148</v>
      </c>
    </row>
    <row r="255" s="13" customFormat="1">
      <c r="A255" s="13"/>
      <c r="B255" s="237"/>
      <c r="C255" s="238"/>
      <c r="D255" s="239" t="s">
        <v>159</v>
      </c>
      <c r="E255" s="240" t="s">
        <v>1</v>
      </c>
      <c r="F255" s="241" t="s">
        <v>978</v>
      </c>
      <c r="G255" s="238"/>
      <c r="H255" s="242">
        <v>0.40200000000000002</v>
      </c>
      <c r="I255" s="243"/>
      <c r="J255" s="238"/>
      <c r="K255" s="238"/>
      <c r="L255" s="244"/>
      <c r="M255" s="245"/>
      <c r="N255" s="246"/>
      <c r="O255" s="246"/>
      <c r="P255" s="246"/>
      <c r="Q255" s="246"/>
      <c r="R255" s="246"/>
      <c r="S255" s="246"/>
      <c r="T255" s="247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8" t="s">
        <v>159</v>
      </c>
      <c r="AU255" s="248" t="s">
        <v>89</v>
      </c>
      <c r="AV255" s="13" t="s">
        <v>89</v>
      </c>
      <c r="AW255" s="13" t="s">
        <v>35</v>
      </c>
      <c r="AX255" s="13" t="s">
        <v>79</v>
      </c>
      <c r="AY255" s="248" t="s">
        <v>148</v>
      </c>
    </row>
    <row r="256" s="13" customFormat="1">
      <c r="A256" s="13"/>
      <c r="B256" s="237"/>
      <c r="C256" s="238"/>
      <c r="D256" s="239" t="s">
        <v>159</v>
      </c>
      <c r="E256" s="240" t="s">
        <v>1</v>
      </c>
      <c r="F256" s="241" t="s">
        <v>979</v>
      </c>
      <c r="G256" s="238"/>
      <c r="H256" s="242">
        <v>0.35499999999999998</v>
      </c>
      <c r="I256" s="243"/>
      <c r="J256" s="238"/>
      <c r="K256" s="238"/>
      <c r="L256" s="244"/>
      <c r="M256" s="245"/>
      <c r="N256" s="246"/>
      <c r="O256" s="246"/>
      <c r="P256" s="246"/>
      <c r="Q256" s="246"/>
      <c r="R256" s="246"/>
      <c r="S256" s="246"/>
      <c r="T256" s="247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8" t="s">
        <v>159</v>
      </c>
      <c r="AU256" s="248" t="s">
        <v>89</v>
      </c>
      <c r="AV256" s="13" t="s">
        <v>89</v>
      </c>
      <c r="AW256" s="13" t="s">
        <v>35</v>
      </c>
      <c r="AX256" s="13" t="s">
        <v>79</v>
      </c>
      <c r="AY256" s="248" t="s">
        <v>148</v>
      </c>
    </row>
    <row r="257" s="13" customFormat="1">
      <c r="A257" s="13"/>
      <c r="B257" s="237"/>
      <c r="C257" s="238"/>
      <c r="D257" s="239" t="s">
        <v>159</v>
      </c>
      <c r="E257" s="240" t="s">
        <v>1</v>
      </c>
      <c r="F257" s="241" t="s">
        <v>980</v>
      </c>
      <c r="G257" s="238"/>
      <c r="H257" s="242">
        <v>0.51100000000000001</v>
      </c>
      <c r="I257" s="243"/>
      <c r="J257" s="238"/>
      <c r="K257" s="238"/>
      <c r="L257" s="244"/>
      <c r="M257" s="245"/>
      <c r="N257" s="246"/>
      <c r="O257" s="246"/>
      <c r="P257" s="246"/>
      <c r="Q257" s="246"/>
      <c r="R257" s="246"/>
      <c r="S257" s="246"/>
      <c r="T257" s="247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8" t="s">
        <v>159</v>
      </c>
      <c r="AU257" s="248" t="s">
        <v>89</v>
      </c>
      <c r="AV257" s="13" t="s">
        <v>89</v>
      </c>
      <c r="AW257" s="13" t="s">
        <v>35</v>
      </c>
      <c r="AX257" s="13" t="s">
        <v>79</v>
      </c>
      <c r="AY257" s="248" t="s">
        <v>148</v>
      </c>
    </row>
    <row r="258" s="13" customFormat="1">
      <c r="A258" s="13"/>
      <c r="B258" s="237"/>
      <c r="C258" s="238"/>
      <c r="D258" s="239" t="s">
        <v>159</v>
      </c>
      <c r="E258" s="240" t="s">
        <v>1</v>
      </c>
      <c r="F258" s="241" t="s">
        <v>981</v>
      </c>
      <c r="G258" s="238"/>
      <c r="H258" s="242">
        <v>0.29399999999999998</v>
      </c>
      <c r="I258" s="243"/>
      <c r="J258" s="238"/>
      <c r="K258" s="238"/>
      <c r="L258" s="244"/>
      <c r="M258" s="245"/>
      <c r="N258" s="246"/>
      <c r="O258" s="246"/>
      <c r="P258" s="246"/>
      <c r="Q258" s="246"/>
      <c r="R258" s="246"/>
      <c r="S258" s="246"/>
      <c r="T258" s="247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8" t="s">
        <v>159</v>
      </c>
      <c r="AU258" s="248" t="s">
        <v>89</v>
      </c>
      <c r="AV258" s="13" t="s">
        <v>89</v>
      </c>
      <c r="AW258" s="13" t="s">
        <v>35</v>
      </c>
      <c r="AX258" s="13" t="s">
        <v>79</v>
      </c>
      <c r="AY258" s="248" t="s">
        <v>148</v>
      </c>
    </row>
    <row r="259" s="13" customFormat="1">
      <c r="A259" s="13"/>
      <c r="B259" s="237"/>
      <c r="C259" s="238"/>
      <c r="D259" s="239" t="s">
        <v>159</v>
      </c>
      <c r="E259" s="240" t="s">
        <v>1</v>
      </c>
      <c r="F259" s="241" t="s">
        <v>982</v>
      </c>
      <c r="G259" s="238"/>
      <c r="H259" s="242">
        <v>0.57399999999999995</v>
      </c>
      <c r="I259" s="243"/>
      <c r="J259" s="238"/>
      <c r="K259" s="238"/>
      <c r="L259" s="244"/>
      <c r="M259" s="245"/>
      <c r="N259" s="246"/>
      <c r="O259" s="246"/>
      <c r="P259" s="246"/>
      <c r="Q259" s="246"/>
      <c r="R259" s="246"/>
      <c r="S259" s="246"/>
      <c r="T259" s="247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8" t="s">
        <v>159</v>
      </c>
      <c r="AU259" s="248" t="s">
        <v>89</v>
      </c>
      <c r="AV259" s="13" t="s">
        <v>89</v>
      </c>
      <c r="AW259" s="13" t="s">
        <v>35</v>
      </c>
      <c r="AX259" s="13" t="s">
        <v>79</v>
      </c>
      <c r="AY259" s="248" t="s">
        <v>148</v>
      </c>
    </row>
    <row r="260" s="13" customFormat="1">
      <c r="A260" s="13"/>
      <c r="B260" s="237"/>
      <c r="C260" s="238"/>
      <c r="D260" s="239" t="s">
        <v>159</v>
      </c>
      <c r="E260" s="240" t="s">
        <v>1</v>
      </c>
      <c r="F260" s="241" t="s">
        <v>983</v>
      </c>
      <c r="G260" s="238"/>
      <c r="H260" s="242">
        <v>0.82199999999999995</v>
      </c>
      <c r="I260" s="243"/>
      <c r="J260" s="238"/>
      <c r="K260" s="238"/>
      <c r="L260" s="244"/>
      <c r="M260" s="245"/>
      <c r="N260" s="246"/>
      <c r="O260" s="246"/>
      <c r="P260" s="246"/>
      <c r="Q260" s="246"/>
      <c r="R260" s="246"/>
      <c r="S260" s="246"/>
      <c r="T260" s="247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8" t="s">
        <v>159</v>
      </c>
      <c r="AU260" s="248" t="s">
        <v>89</v>
      </c>
      <c r="AV260" s="13" t="s">
        <v>89</v>
      </c>
      <c r="AW260" s="13" t="s">
        <v>35</v>
      </c>
      <c r="AX260" s="13" t="s">
        <v>79</v>
      </c>
      <c r="AY260" s="248" t="s">
        <v>148</v>
      </c>
    </row>
    <row r="261" s="13" customFormat="1">
      <c r="A261" s="13"/>
      <c r="B261" s="237"/>
      <c r="C261" s="238"/>
      <c r="D261" s="239" t="s">
        <v>159</v>
      </c>
      <c r="E261" s="240" t="s">
        <v>1</v>
      </c>
      <c r="F261" s="241" t="s">
        <v>984</v>
      </c>
      <c r="G261" s="238"/>
      <c r="H261" s="242">
        <v>0.82199999999999995</v>
      </c>
      <c r="I261" s="243"/>
      <c r="J261" s="238"/>
      <c r="K261" s="238"/>
      <c r="L261" s="244"/>
      <c r="M261" s="245"/>
      <c r="N261" s="246"/>
      <c r="O261" s="246"/>
      <c r="P261" s="246"/>
      <c r="Q261" s="246"/>
      <c r="R261" s="246"/>
      <c r="S261" s="246"/>
      <c r="T261" s="247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8" t="s">
        <v>159</v>
      </c>
      <c r="AU261" s="248" t="s">
        <v>89</v>
      </c>
      <c r="AV261" s="13" t="s">
        <v>89</v>
      </c>
      <c r="AW261" s="13" t="s">
        <v>35</v>
      </c>
      <c r="AX261" s="13" t="s">
        <v>79</v>
      </c>
      <c r="AY261" s="248" t="s">
        <v>148</v>
      </c>
    </row>
    <row r="262" s="13" customFormat="1">
      <c r="A262" s="13"/>
      <c r="B262" s="237"/>
      <c r="C262" s="238"/>
      <c r="D262" s="239" t="s">
        <v>159</v>
      </c>
      <c r="E262" s="240" t="s">
        <v>1</v>
      </c>
      <c r="F262" s="241" t="s">
        <v>985</v>
      </c>
      <c r="G262" s="238"/>
      <c r="H262" s="242">
        <v>0.82399999999999995</v>
      </c>
      <c r="I262" s="243"/>
      <c r="J262" s="238"/>
      <c r="K262" s="238"/>
      <c r="L262" s="244"/>
      <c r="M262" s="245"/>
      <c r="N262" s="246"/>
      <c r="O262" s="246"/>
      <c r="P262" s="246"/>
      <c r="Q262" s="246"/>
      <c r="R262" s="246"/>
      <c r="S262" s="246"/>
      <c r="T262" s="247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8" t="s">
        <v>159</v>
      </c>
      <c r="AU262" s="248" t="s">
        <v>89</v>
      </c>
      <c r="AV262" s="13" t="s">
        <v>89</v>
      </c>
      <c r="AW262" s="13" t="s">
        <v>35</v>
      </c>
      <c r="AX262" s="13" t="s">
        <v>79</v>
      </c>
      <c r="AY262" s="248" t="s">
        <v>148</v>
      </c>
    </row>
    <row r="263" s="13" customFormat="1">
      <c r="A263" s="13"/>
      <c r="B263" s="237"/>
      <c r="C263" s="238"/>
      <c r="D263" s="239" t="s">
        <v>159</v>
      </c>
      <c r="E263" s="240" t="s">
        <v>1</v>
      </c>
      <c r="F263" s="241" t="s">
        <v>986</v>
      </c>
      <c r="G263" s="238"/>
      <c r="H263" s="242">
        <v>0.83499999999999996</v>
      </c>
      <c r="I263" s="243"/>
      <c r="J263" s="238"/>
      <c r="K263" s="238"/>
      <c r="L263" s="244"/>
      <c r="M263" s="245"/>
      <c r="N263" s="246"/>
      <c r="O263" s="246"/>
      <c r="P263" s="246"/>
      <c r="Q263" s="246"/>
      <c r="R263" s="246"/>
      <c r="S263" s="246"/>
      <c r="T263" s="247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8" t="s">
        <v>159</v>
      </c>
      <c r="AU263" s="248" t="s">
        <v>89</v>
      </c>
      <c r="AV263" s="13" t="s">
        <v>89</v>
      </c>
      <c r="AW263" s="13" t="s">
        <v>35</v>
      </c>
      <c r="AX263" s="13" t="s">
        <v>79</v>
      </c>
      <c r="AY263" s="248" t="s">
        <v>148</v>
      </c>
    </row>
    <row r="264" s="13" customFormat="1">
      <c r="A264" s="13"/>
      <c r="B264" s="237"/>
      <c r="C264" s="238"/>
      <c r="D264" s="239" t="s">
        <v>159</v>
      </c>
      <c r="E264" s="240" t="s">
        <v>1</v>
      </c>
      <c r="F264" s="241" t="s">
        <v>987</v>
      </c>
      <c r="G264" s="238"/>
      <c r="H264" s="242">
        <v>0.84099999999999997</v>
      </c>
      <c r="I264" s="243"/>
      <c r="J264" s="238"/>
      <c r="K264" s="238"/>
      <c r="L264" s="244"/>
      <c r="M264" s="245"/>
      <c r="N264" s="246"/>
      <c r="O264" s="246"/>
      <c r="P264" s="246"/>
      <c r="Q264" s="246"/>
      <c r="R264" s="246"/>
      <c r="S264" s="246"/>
      <c r="T264" s="247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8" t="s">
        <v>159</v>
      </c>
      <c r="AU264" s="248" t="s">
        <v>89</v>
      </c>
      <c r="AV264" s="13" t="s">
        <v>89</v>
      </c>
      <c r="AW264" s="13" t="s">
        <v>35</v>
      </c>
      <c r="AX264" s="13" t="s">
        <v>79</v>
      </c>
      <c r="AY264" s="248" t="s">
        <v>148</v>
      </c>
    </row>
    <row r="265" s="14" customFormat="1">
      <c r="A265" s="14"/>
      <c r="B265" s="249"/>
      <c r="C265" s="250"/>
      <c r="D265" s="239" t="s">
        <v>159</v>
      </c>
      <c r="E265" s="251" t="s">
        <v>1</v>
      </c>
      <c r="F265" s="252" t="s">
        <v>163</v>
      </c>
      <c r="G265" s="250"/>
      <c r="H265" s="253">
        <v>74.384</v>
      </c>
      <c r="I265" s="254"/>
      <c r="J265" s="250"/>
      <c r="K265" s="250"/>
      <c r="L265" s="255"/>
      <c r="M265" s="256"/>
      <c r="N265" s="257"/>
      <c r="O265" s="257"/>
      <c r="P265" s="257"/>
      <c r="Q265" s="257"/>
      <c r="R265" s="257"/>
      <c r="S265" s="257"/>
      <c r="T265" s="258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9" t="s">
        <v>159</v>
      </c>
      <c r="AU265" s="259" t="s">
        <v>89</v>
      </c>
      <c r="AV265" s="14" t="s">
        <v>155</v>
      </c>
      <c r="AW265" s="14" t="s">
        <v>35</v>
      </c>
      <c r="AX265" s="14" t="s">
        <v>87</v>
      </c>
      <c r="AY265" s="259" t="s">
        <v>148</v>
      </c>
    </row>
    <row r="266" s="2" customFormat="1" ht="37.8" customHeight="1">
      <c r="A266" s="38"/>
      <c r="B266" s="39"/>
      <c r="C266" s="219" t="s">
        <v>297</v>
      </c>
      <c r="D266" s="219" t="s">
        <v>150</v>
      </c>
      <c r="E266" s="220" t="s">
        <v>298</v>
      </c>
      <c r="F266" s="221" t="s">
        <v>299</v>
      </c>
      <c r="G266" s="222" t="s">
        <v>251</v>
      </c>
      <c r="H266" s="223">
        <v>72</v>
      </c>
      <c r="I266" s="224"/>
      <c r="J266" s="225">
        <f>ROUND(I266*H266,2)</f>
        <v>0</v>
      </c>
      <c r="K266" s="221" t="s">
        <v>154</v>
      </c>
      <c r="L266" s="44"/>
      <c r="M266" s="226" t="s">
        <v>1</v>
      </c>
      <c r="N266" s="227" t="s">
        <v>44</v>
      </c>
      <c r="O266" s="91"/>
      <c r="P266" s="228">
        <f>O266*H266</f>
        <v>0</v>
      </c>
      <c r="Q266" s="228">
        <v>0</v>
      </c>
      <c r="R266" s="228">
        <f>Q266*H266</f>
        <v>0</v>
      </c>
      <c r="S266" s="228">
        <v>0</v>
      </c>
      <c r="T266" s="229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30" t="s">
        <v>155</v>
      </c>
      <c r="AT266" s="230" t="s">
        <v>150</v>
      </c>
      <c r="AU266" s="230" t="s">
        <v>89</v>
      </c>
      <c r="AY266" s="17" t="s">
        <v>148</v>
      </c>
      <c r="BE266" s="231">
        <f>IF(N266="základní",J266,0)</f>
        <v>0</v>
      </c>
      <c r="BF266" s="231">
        <f>IF(N266="snížená",J266,0)</f>
        <v>0</v>
      </c>
      <c r="BG266" s="231">
        <f>IF(N266="zákl. přenesená",J266,0)</f>
        <v>0</v>
      </c>
      <c r="BH266" s="231">
        <f>IF(N266="sníž. přenesená",J266,0)</f>
        <v>0</v>
      </c>
      <c r="BI266" s="231">
        <f>IF(N266="nulová",J266,0)</f>
        <v>0</v>
      </c>
      <c r="BJ266" s="17" t="s">
        <v>87</v>
      </c>
      <c r="BK266" s="231">
        <f>ROUND(I266*H266,2)</f>
        <v>0</v>
      </c>
      <c r="BL266" s="17" t="s">
        <v>155</v>
      </c>
      <c r="BM266" s="230" t="s">
        <v>988</v>
      </c>
    </row>
    <row r="267" s="2" customFormat="1">
      <c r="A267" s="38"/>
      <c r="B267" s="39"/>
      <c r="C267" s="40"/>
      <c r="D267" s="232" t="s">
        <v>157</v>
      </c>
      <c r="E267" s="40"/>
      <c r="F267" s="233" t="s">
        <v>301</v>
      </c>
      <c r="G267" s="40"/>
      <c r="H267" s="40"/>
      <c r="I267" s="234"/>
      <c r="J267" s="40"/>
      <c r="K267" s="40"/>
      <c r="L267" s="44"/>
      <c r="M267" s="235"/>
      <c r="N267" s="236"/>
      <c r="O267" s="91"/>
      <c r="P267" s="91"/>
      <c r="Q267" s="91"/>
      <c r="R267" s="91"/>
      <c r="S267" s="91"/>
      <c r="T267" s="92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T267" s="17" t="s">
        <v>157</v>
      </c>
      <c r="AU267" s="17" t="s">
        <v>89</v>
      </c>
    </row>
    <row r="268" s="13" customFormat="1">
      <c r="A268" s="13"/>
      <c r="B268" s="237"/>
      <c r="C268" s="238"/>
      <c r="D268" s="239" t="s">
        <v>159</v>
      </c>
      <c r="E268" s="240" t="s">
        <v>1</v>
      </c>
      <c r="F268" s="241" t="s">
        <v>989</v>
      </c>
      <c r="G268" s="238"/>
      <c r="H268" s="242">
        <v>72</v>
      </c>
      <c r="I268" s="243"/>
      <c r="J268" s="238"/>
      <c r="K268" s="238"/>
      <c r="L268" s="244"/>
      <c r="M268" s="245"/>
      <c r="N268" s="246"/>
      <c r="O268" s="246"/>
      <c r="P268" s="246"/>
      <c r="Q268" s="246"/>
      <c r="R268" s="246"/>
      <c r="S268" s="246"/>
      <c r="T268" s="247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8" t="s">
        <v>159</v>
      </c>
      <c r="AU268" s="248" t="s">
        <v>89</v>
      </c>
      <c r="AV268" s="13" t="s">
        <v>89</v>
      </c>
      <c r="AW268" s="13" t="s">
        <v>35</v>
      </c>
      <c r="AX268" s="13" t="s">
        <v>87</v>
      </c>
      <c r="AY268" s="248" t="s">
        <v>148</v>
      </c>
    </row>
    <row r="269" s="2" customFormat="1" ht="37.8" customHeight="1">
      <c r="A269" s="38"/>
      <c r="B269" s="39"/>
      <c r="C269" s="219" t="s">
        <v>304</v>
      </c>
      <c r="D269" s="219" t="s">
        <v>150</v>
      </c>
      <c r="E269" s="220" t="s">
        <v>305</v>
      </c>
      <c r="F269" s="221" t="s">
        <v>306</v>
      </c>
      <c r="G269" s="222" t="s">
        <v>153</v>
      </c>
      <c r="H269" s="223">
        <v>2454.77</v>
      </c>
      <c r="I269" s="224"/>
      <c r="J269" s="225">
        <f>ROUND(I269*H269,2)</f>
        <v>0</v>
      </c>
      <c r="K269" s="221" t="s">
        <v>154</v>
      </c>
      <c r="L269" s="44"/>
      <c r="M269" s="226" t="s">
        <v>1</v>
      </c>
      <c r="N269" s="227" t="s">
        <v>44</v>
      </c>
      <c r="O269" s="91"/>
      <c r="P269" s="228">
        <f>O269*H269</f>
        <v>0</v>
      </c>
      <c r="Q269" s="228">
        <v>0.00058</v>
      </c>
      <c r="R269" s="228">
        <f>Q269*H269</f>
        <v>1.4237666</v>
      </c>
      <c r="S269" s="228">
        <v>0</v>
      </c>
      <c r="T269" s="229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30" t="s">
        <v>155</v>
      </c>
      <c r="AT269" s="230" t="s">
        <v>150</v>
      </c>
      <c r="AU269" s="230" t="s">
        <v>89</v>
      </c>
      <c r="AY269" s="17" t="s">
        <v>148</v>
      </c>
      <c r="BE269" s="231">
        <f>IF(N269="základní",J269,0)</f>
        <v>0</v>
      </c>
      <c r="BF269" s="231">
        <f>IF(N269="snížená",J269,0)</f>
        <v>0</v>
      </c>
      <c r="BG269" s="231">
        <f>IF(N269="zákl. přenesená",J269,0)</f>
        <v>0</v>
      </c>
      <c r="BH269" s="231">
        <f>IF(N269="sníž. přenesená",J269,0)</f>
        <v>0</v>
      </c>
      <c r="BI269" s="231">
        <f>IF(N269="nulová",J269,0)</f>
        <v>0</v>
      </c>
      <c r="BJ269" s="17" t="s">
        <v>87</v>
      </c>
      <c r="BK269" s="231">
        <f>ROUND(I269*H269,2)</f>
        <v>0</v>
      </c>
      <c r="BL269" s="17" t="s">
        <v>155</v>
      </c>
      <c r="BM269" s="230" t="s">
        <v>990</v>
      </c>
    </row>
    <row r="270" s="2" customFormat="1">
      <c r="A270" s="38"/>
      <c r="B270" s="39"/>
      <c r="C270" s="40"/>
      <c r="D270" s="232" t="s">
        <v>157</v>
      </c>
      <c r="E270" s="40"/>
      <c r="F270" s="233" t="s">
        <v>308</v>
      </c>
      <c r="G270" s="40"/>
      <c r="H270" s="40"/>
      <c r="I270" s="234"/>
      <c r="J270" s="40"/>
      <c r="K270" s="40"/>
      <c r="L270" s="44"/>
      <c r="M270" s="235"/>
      <c r="N270" s="236"/>
      <c r="O270" s="91"/>
      <c r="P270" s="91"/>
      <c r="Q270" s="91"/>
      <c r="R270" s="91"/>
      <c r="S270" s="91"/>
      <c r="T270" s="92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T270" s="17" t="s">
        <v>157</v>
      </c>
      <c r="AU270" s="17" t="s">
        <v>89</v>
      </c>
    </row>
    <row r="271" s="13" customFormat="1">
      <c r="A271" s="13"/>
      <c r="B271" s="237"/>
      <c r="C271" s="238"/>
      <c r="D271" s="239" t="s">
        <v>159</v>
      </c>
      <c r="E271" s="240" t="s">
        <v>1</v>
      </c>
      <c r="F271" s="241" t="s">
        <v>991</v>
      </c>
      <c r="G271" s="238"/>
      <c r="H271" s="242">
        <v>21.960000000000001</v>
      </c>
      <c r="I271" s="243"/>
      <c r="J271" s="238"/>
      <c r="K271" s="238"/>
      <c r="L271" s="244"/>
      <c r="M271" s="245"/>
      <c r="N271" s="246"/>
      <c r="O271" s="246"/>
      <c r="P271" s="246"/>
      <c r="Q271" s="246"/>
      <c r="R271" s="246"/>
      <c r="S271" s="246"/>
      <c r="T271" s="247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8" t="s">
        <v>159</v>
      </c>
      <c r="AU271" s="248" t="s">
        <v>89</v>
      </c>
      <c r="AV271" s="13" t="s">
        <v>89</v>
      </c>
      <c r="AW271" s="13" t="s">
        <v>35</v>
      </c>
      <c r="AX271" s="13" t="s">
        <v>79</v>
      </c>
      <c r="AY271" s="248" t="s">
        <v>148</v>
      </c>
    </row>
    <row r="272" s="13" customFormat="1">
      <c r="A272" s="13"/>
      <c r="B272" s="237"/>
      <c r="C272" s="238"/>
      <c r="D272" s="239" t="s">
        <v>159</v>
      </c>
      <c r="E272" s="240" t="s">
        <v>1</v>
      </c>
      <c r="F272" s="241" t="s">
        <v>992</v>
      </c>
      <c r="G272" s="238"/>
      <c r="H272" s="242">
        <v>37.68</v>
      </c>
      <c r="I272" s="243"/>
      <c r="J272" s="238"/>
      <c r="K272" s="238"/>
      <c r="L272" s="244"/>
      <c r="M272" s="245"/>
      <c r="N272" s="246"/>
      <c r="O272" s="246"/>
      <c r="P272" s="246"/>
      <c r="Q272" s="246"/>
      <c r="R272" s="246"/>
      <c r="S272" s="246"/>
      <c r="T272" s="247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8" t="s">
        <v>159</v>
      </c>
      <c r="AU272" s="248" t="s">
        <v>89</v>
      </c>
      <c r="AV272" s="13" t="s">
        <v>89</v>
      </c>
      <c r="AW272" s="13" t="s">
        <v>35</v>
      </c>
      <c r="AX272" s="13" t="s">
        <v>79</v>
      </c>
      <c r="AY272" s="248" t="s">
        <v>148</v>
      </c>
    </row>
    <row r="273" s="13" customFormat="1">
      <c r="A273" s="13"/>
      <c r="B273" s="237"/>
      <c r="C273" s="238"/>
      <c r="D273" s="239" t="s">
        <v>159</v>
      </c>
      <c r="E273" s="240" t="s">
        <v>1</v>
      </c>
      <c r="F273" s="241" t="s">
        <v>993</v>
      </c>
      <c r="G273" s="238"/>
      <c r="H273" s="242">
        <v>46.890000000000001</v>
      </c>
      <c r="I273" s="243"/>
      <c r="J273" s="238"/>
      <c r="K273" s="238"/>
      <c r="L273" s="244"/>
      <c r="M273" s="245"/>
      <c r="N273" s="246"/>
      <c r="O273" s="246"/>
      <c r="P273" s="246"/>
      <c r="Q273" s="246"/>
      <c r="R273" s="246"/>
      <c r="S273" s="246"/>
      <c r="T273" s="247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8" t="s">
        <v>159</v>
      </c>
      <c r="AU273" s="248" t="s">
        <v>89</v>
      </c>
      <c r="AV273" s="13" t="s">
        <v>89</v>
      </c>
      <c r="AW273" s="13" t="s">
        <v>35</v>
      </c>
      <c r="AX273" s="13" t="s">
        <v>79</v>
      </c>
      <c r="AY273" s="248" t="s">
        <v>148</v>
      </c>
    </row>
    <row r="274" s="13" customFormat="1">
      <c r="A274" s="13"/>
      <c r="B274" s="237"/>
      <c r="C274" s="238"/>
      <c r="D274" s="239" t="s">
        <v>159</v>
      </c>
      <c r="E274" s="240" t="s">
        <v>1</v>
      </c>
      <c r="F274" s="241" t="s">
        <v>994</v>
      </c>
      <c r="G274" s="238"/>
      <c r="H274" s="242">
        <v>21.760000000000002</v>
      </c>
      <c r="I274" s="243"/>
      <c r="J274" s="238"/>
      <c r="K274" s="238"/>
      <c r="L274" s="244"/>
      <c r="M274" s="245"/>
      <c r="N274" s="246"/>
      <c r="O274" s="246"/>
      <c r="P274" s="246"/>
      <c r="Q274" s="246"/>
      <c r="R274" s="246"/>
      <c r="S274" s="246"/>
      <c r="T274" s="247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8" t="s">
        <v>159</v>
      </c>
      <c r="AU274" s="248" t="s">
        <v>89</v>
      </c>
      <c r="AV274" s="13" t="s">
        <v>89</v>
      </c>
      <c r="AW274" s="13" t="s">
        <v>35</v>
      </c>
      <c r="AX274" s="13" t="s">
        <v>79</v>
      </c>
      <c r="AY274" s="248" t="s">
        <v>148</v>
      </c>
    </row>
    <row r="275" s="13" customFormat="1">
      <c r="A275" s="13"/>
      <c r="B275" s="237"/>
      <c r="C275" s="238"/>
      <c r="D275" s="239" t="s">
        <v>159</v>
      </c>
      <c r="E275" s="240" t="s">
        <v>1</v>
      </c>
      <c r="F275" s="241" t="s">
        <v>995</v>
      </c>
      <c r="G275" s="238"/>
      <c r="H275" s="242">
        <v>18.600000000000001</v>
      </c>
      <c r="I275" s="243"/>
      <c r="J275" s="238"/>
      <c r="K275" s="238"/>
      <c r="L275" s="244"/>
      <c r="M275" s="245"/>
      <c r="N275" s="246"/>
      <c r="O275" s="246"/>
      <c r="P275" s="246"/>
      <c r="Q275" s="246"/>
      <c r="R275" s="246"/>
      <c r="S275" s="246"/>
      <c r="T275" s="247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8" t="s">
        <v>159</v>
      </c>
      <c r="AU275" s="248" t="s">
        <v>89</v>
      </c>
      <c r="AV275" s="13" t="s">
        <v>89</v>
      </c>
      <c r="AW275" s="13" t="s">
        <v>35</v>
      </c>
      <c r="AX275" s="13" t="s">
        <v>79</v>
      </c>
      <c r="AY275" s="248" t="s">
        <v>148</v>
      </c>
    </row>
    <row r="276" s="13" customFormat="1">
      <c r="A276" s="13"/>
      <c r="B276" s="237"/>
      <c r="C276" s="238"/>
      <c r="D276" s="239" t="s">
        <v>159</v>
      </c>
      <c r="E276" s="240" t="s">
        <v>1</v>
      </c>
      <c r="F276" s="241" t="s">
        <v>996</v>
      </c>
      <c r="G276" s="238"/>
      <c r="H276" s="242">
        <v>67.349999999999994</v>
      </c>
      <c r="I276" s="243"/>
      <c r="J276" s="238"/>
      <c r="K276" s="238"/>
      <c r="L276" s="244"/>
      <c r="M276" s="245"/>
      <c r="N276" s="246"/>
      <c r="O276" s="246"/>
      <c r="P276" s="246"/>
      <c r="Q276" s="246"/>
      <c r="R276" s="246"/>
      <c r="S276" s="246"/>
      <c r="T276" s="247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8" t="s">
        <v>159</v>
      </c>
      <c r="AU276" s="248" t="s">
        <v>89</v>
      </c>
      <c r="AV276" s="13" t="s">
        <v>89</v>
      </c>
      <c r="AW276" s="13" t="s">
        <v>35</v>
      </c>
      <c r="AX276" s="13" t="s">
        <v>79</v>
      </c>
      <c r="AY276" s="248" t="s">
        <v>148</v>
      </c>
    </row>
    <row r="277" s="13" customFormat="1">
      <c r="A277" s="13"/>
      <c r="B277" s="237"/>
      <c r="C277" s="238"/>
      <c r="D277" s="239" t="s">
        <v>159</v>
      </c>
      <c r="E277" s="240" t="s">
        <v>1</v>
      </c>
      <c r="F277" s="241" t="s">
        <v>997</v>
      </c>
      <c r="G277" s="238"/>
      <c r="H277" s="242">
        <v>65.25</v>
      </c>
      <c r="I277" s="243"/>
      <c r="J277" s="238"/>
      <c r="K277" s="238"/>
      <c r="L277" s="244"/>
      <c r="M277" s="245"/>
      <c r="N277" s="246"/>
      <c r="O277" s="246"/>
      <c r="P277" s="246"/>
      <c r="Q277" s="246"/>
      <c r="R277" s="246"/>
      <c r="S277" s="246"/>
      <c r="T277" s="247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8" t="s">
        <v>159</v>
      </c>
      <c r="AU277" s="248" t="s">
        <v>89</v>
      </c>
      <c r="AV277" s="13" t="s">
        <v>89</v>
      </c>
      <c r="AW277" s="13" t="s">
        <v>35</v>
      </c>
      <c r="AX277" s="13" t="s">
        <v>79</v>
      </c>
      <c r="AY277" s="248" t="s">
        <v>148</v>
      </c>
    </row>
    <row r="278" s="13" customFormat="1">
      <c r="A278" s="13"/>
      <c r="B278" s="237"/>
      <c r="C278" s="238"/>
      <c r="D278" s="239" t="s">
        <v>159</v>
      </c>
      <c r="E278" s="240" t="s">
        <v>1</v>
      </c>
      <c r="F278" s="241" t="s">
        <v>998</v>
      </c>
      <c r="G278" s="238"/>
      <c r="H278" s="242">
        <v>31.149999999999999</v>
      </c>
      <c r="I278" s="243"/>
      <c r="J278" s="238"/>
      <c r="K278" s="238"/>
      <c r="L278" s="244"/>
      <c r="M278" s="245"/>
      <c r="N278" s="246"/>
      <c r="O278" s="246"/>
      <c r="P278" s="246"/>
      <c r="Q278" s="246"/>
      <c r="R278" s="246"/>
      <c r="S278" s="246"/>
      <c r="T278" s="247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8" t="s">
        <v>159</v>
      </c>
      <c r="AU278" s="248" t="s">
        <v>89</v>
      </c>
      <c r="AV278" s="13" t="s">
        <v>89</v>
      </c>
      <c r="AW278" s="13" t="s">
        <v>35</v>
      </c>
      <c r="AX278" s="13" t="s">
        <v>79</v>
      </c>
      <c r="AY278" s="248" t="s">
        <v>148</v>
      </c>
    </row>
    <row r="279" s="13" customFormat="1">
      <c r="A279" s="13"/>
      <c r="B279" s="237"/>
      <c r="C279" s="238"/>
      <c r="D279" s="239" t="s">
        <v>159</v>
      </c>
      <c r="E279" s="240" t="s">
        <v>1</v>
      </c>
      <c r="F279" s="241" t="s">
        <v>999</v>
      </c>
      <c r="G279" s="238"/>
      <c r="H279" s="242">
        <v>21.945</v>
      </c>
      <c r="I279" s="243"/>
      <c r="J279" s="238"/>
      <c r="K279" s="238"/>
      <c r="L279" s="244"/>
      <c r="M279" s="245"/>
      <c r="N279" s="246"/>
      <c r="O279" s="246"/>
      <c r="P279" s="246"/>
      <c r="Q279" s="246"/>
      <c r="R279" s="246"/>
      <c r="S279" s="246"/>
      <c r="T279" s="247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8" t="s">
        <v>159</v>
      </c>
      <c r="AU279" s="248" t="s">
        <v>89</v>
      </c>
      <c r="AV279" s="13" t="s">
        <v>89</v>
      </c>
      <c r="AW279" s="13" t="s">
        <v>35</v>
      </c>
      <c r="AX279" s="13" t="s">
        <v>79</v>
      </c>
      <c r="AY279" s="248" t="s">
        <v>148</v>
      </c>
    </row>
    <row r="280" s="13" customFormat="1">
      <c r="A280" s="13"/>
      <c r="B280" s="237"/>
      <c r="C280" s="238"/>
      <c r="D280" s="239" t="s">
        <v>159</v>
      </c>
      <c r="E280" s="240" t="s">
        <v>1</v>
      </c>
      <c r="F280" s="241" t="s">
        <v>1000</v>
      </c>
      <c r="G280" s="238"/>
      <c r="H280" s="242">
        <v>21.395</v>
      </c>
      <c r="I280" s="243"/>
      <c r="J280" s="238"/>
      <c r="K280" s="238"/>
      <c r="L280" s="244"/>
      <c r="M280" s="245"/>
      <c r="N280" s="246"/>
      <c r="O280" s="246"/>
      <c r="P280" s="246"/>
      <c r="Q280" s="246"/>
      <c r="R280" s="246"/>
      <c r="S280" s="246"/>
      <c r="T280" s="247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8" t="s">
        <v>159</v>
      </c>
      <c r="AU280" s="248" t="s">
        <v>89</v>
      </c>
      <c r="AV280" s="13" t="s">
        <v>89</v>
      </c>
      <c r="AW280" s="13" t="s">
        <v>35</v>
      </c>
      <c r="AX280" s="13" t="s">
        <v>79</v>
      </c>
      <c r="AY280" s="248" t="s">
        <v>148</v>
      </c>
    </row>
    <row r="281" s="13" customFormat="1">
      <c r="A281" s="13"/>
      <c r="B281" s="237"/>
      <c r="C281" s="238"/>
      <c r="D281" s="239" t="s">
        <v>159</v>
      </c>
      <c r="E281" s="240" t="s">
        <v>1</v>
      </c>
      <c r="F281" s="241" t="s">
        <v>1001</v>
      </c>
      <c r="G281" s="238"/>
      <c r="H281" s="242">
        <v>21.059999999999999</v>
      </c>
      <c r="I281" s="243"/>
      <c r="J281" s="238"/>
      <c r="K281" s="238"/>
      <c r="L281" s="244"/>
      <c r="M281" s="245"/>
      <c r="N281" s="246"/>
      <c r="O281" s="246"/>
      <c r="P281" s="246"/>
      <c r="Q281" s="246"/>
      <c r="R281" s="246"/>
      <c r="S281" s="246"/>
      <c r="T281" s="247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8" t="s">
        <v>159</v>
      </c>
      <c r="AU281" s="248" t="s">
        <v>89</v>
      </c>
      <c r="AV281" s="13" t="s">
        <v>89</v>
      </c>
      <c r="AW281" s="13" t="s">
        <v>35</v>
      </c>
      <c r="AX281" s="13" t="s">
        <v>79</v>
      </c>
      <c r="AY281" s="248" t="s">
        <v>148</v>
      </c>
    </row>
    <row r="282" s="13" customFormat="1">
      <c r="A282" s="13"/>
      <c r="B282" s="237"/>
      <c r="C282" s="238"/>
      <c r="D282" s="239" t="s">
        <v>159</v>
      </c>
      <c r="E282" s="240" t="s">
        <v>1</v>
      </c>
      <c r="F282" s="241" t="s">
        <v>1002</v>
      </c>
      <c r="G282" s="238"/>
      <c r="H282" s="242">
        <v>22.125</v>
      </c>
      <c r="I282" s="243"/>
      <c r="J282" s="238"/>
      <c r="K282" s="238"/>
      <c r="L282" s="244"/>
      <c r="M282" s="245"/>
      <c r="N282" s="246"/>
      <c r="O282" s="246"/>
      <c r="P282" s="246"/>
      <c r="Q282" s="246"/>
      <c r="R282" s="246"/>
      <c r="S282" s="246"/>
      <c r="T282" s="247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8" t="s">
        <v>159</v>
      </c>
      <c r="AU282" s="248" t="s">
        <v>89</v>
      </c>
      <c r="AV282" s="13" t="s">
        <v>89</v>
      </c>
      <c r="AW282" s="13" t="s">
        <v>35</v>
      </c>
      <c r="AX282" s="13" t="s">
        <v>79</v>
      </c>
      <c r="AY282" s="248" t="s">
        <v>148</v>
      </c>
    </row>
    <row r="283" s="13" customFormat="1">
      <c r="A283" s="13"/>
      <c r="B283" s="237"/>
      <c r="C283" s="238"/>
      <c r="D283" s="239" t="s">
        <v>159</v>
      </c>
      <c r="E283" s="240" t="s">
        <v>1</v>
      </c>
      <c r="F283" s="241" t="s">
        <v>1003</v>
      </c>
      <c r="G283" s="238"/>
      <c r="H283" s="242">
        <v>1649.7000000000001</v>
      </c>
      <c r="I283" s="243"/>
      <c r="J283" s="238"/>
      <c r="K283" s="238"/>
      <c r="L283" s="244"/>
      <c r="M283" s="245"/>
      <c r="N283" s="246"/>
      <c r="O283" s="246"/>
      <c r="P283" s="246"/>
      <c r="Q283" s="246"/>
      <c r="R283" s="246"/>
      <c r="S283" s="246"/>
      <c r="T283" s="247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8" t="s">
        <v>159</v>
      </c>
      <c r="AU283" s="248" t="s">
        <v>89</v>
      </c>
      <c r="AV283" s="13" t="s">
        <v>89</v>
      </c>
      <c r="AW283" s="13" t="s">
        <v>35</v>
      </c>
      <c r="AX283" s="13" t="s">
        <v>79</v>
      </c>
      <c r="AY283" s="248" t="s">
        <v>148</v>
      </c>
    </row>
    <row r="284" s="13" customFormat="1">
      <c r="A284" s="13"/>
      <c r="B284" s="237"/>
      <c r="C284" s="238"/>
      <c r="D284" s="239" t="s">
        <v>159</v>
      </c>
      <c r="E284" s="240" t="s">
        <v>1</v>
      </c>
      <c r="F284" s="241" t="s">
        <v>1004</v>
      </c>
      <c r="G284" s="238"/>
      <c r="H284" s="242">
        <v>18.75</v>
      </c>
      <c r="I284" s="243"/>
      <c r="J284" s="238"/>
      <c r="K284" s="238"/>
      <c r="L284" s="244"/>
      <c r="M284" s="245"/>
      <c r="N284" s="246"/>
      <c r="O284" s="246"/>
      <c r="P284" s="246"/>
      <c r="Q284" s="246"/>
      <c r="R284" s="246"/>
      <c r="S284" s="246"/>
      <c r="T284" s="247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8" t="s">
        <v>159</v>
      </c>
      <c r="AU284" s="248" t="s">
        <v>89</v>
      </c>
      <c r="AV284" s="13" t="s">
        <v>89</v>
      </c>
      <c r="AW284" s="13" t="s">
        <v>35</v>
      </c>
      <c r="AX284" s="13" t="s">
        <v>79</v>
      </c>
      <c r="AY284" s="248" t="s">
        <v>148</v>
      </c>
    </row>
    <row r="285" s="13" customFormat="1">
      <c r="A285" s="13"/>
      <c r="B285" s="237"/>
      <c r="C285" s="238"/>
      <c r="D285" s="239" t="s">
        <v>159</v>
      </c>
      <c r="E285" s="240" t="s">
        <v>1</v>
      </c>
      <c r="F285" s="241" t="s">
        <v>1005</v>
      </c>
      <c r="G285" s="238"/>
      <c r="H285" s="242">
        <v>14.44</v>
      </c>
      <c r="I285" s="243"/>
      <c r="J285" s="238"/>
      <c r="K285" s="238"/>
      <c r="L285" s="244"/>
      <c r="M285" s="245"/>
      <c r="N285" s="246"/>
      <c r="O285" s="246"/>
      <c r="P285" s="246"/>
      <c r="Q285" s="246"/>
      <c r="R285" s="246"/>
      <c r="S285" s="246"/>
      <c r="T285" s="247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8" t="s">
        <v>159</v>
      </c>
      <c r="AU285" s="248" t="s">
        <v>89</v>
      </c>
      <c r="AV285" s="13" t="s">
        <v>89</v>
      </c>
      <c r="AW285" s="13" t="s">
        <v>35</v>
      </c>
      <c r="AX285" s="13" t="s">
        <v>79</v>
      </c>
      <c r="AY285" s="248" t="s">
        <v>148</v>
      </c>
    </row>
    <row r="286" s="13" customFormat="1">
      <c r="A286" s="13"/>
      <c r="B286" s="237"/>
      <c r="C286" s="238"/>
      <c r="D286" s="239" t="s">
        <v>159</v>
      </c>
      <c r="E286" s="240" t="s">
        <v>1</v>
      </c>
      <c r="F286" s="241" t="s">
        <v>1006</v>
      </c>
      <c r="G286" s="238"/>
      <c r="H286" s="242">
        <v>14.119999999999999</v>
      </c>
      <c r="I286" s="243"/>
      <c r="J286" s="238"/>
      <c r="K286" s="238"/>
      <c r="L286" s="244"/>
      <c r="M286" s="245"/>
      <c r="N286" s="246"/>
      <c r="O286" s="246"/>
      <c r="P286" s="246"/>
      <c r="Q286" s="246"/>
      <c r="R286" s="246"/>
      <c r="S286" s="246"/>
      <c r="T286" s="247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8" t="s">
        <v>159</v>
      </c>
      <c r="AU286" s="248" t="s">
        <v>89</v>
      </c>
      <c r="AV286" s="13" t="s">
        <v>89</v>
      </c>
      <c r="AW286" s="13" t="s">
        <v>35</v>
      </c>
      <c r="AX286" s="13" t="s">
        <v>79</v>
      </c>
      <c r="AY286" s="248" t="s">
        <v>148</v>
      </c>
    </row>
    <row r="287" s="13" customFormat="1">
      <c r="A287" s="13"/>
      <c r="B287" s="237"/>
      <c r="C287" s="238"/>
      <c r="D287" s="239" t="s">
        <v>159</v>
      </c>
      <c r="E287" s="240" t="s">
        <v>1</v>
      </c>
      <c r="F287" s="241" t="s">
        <v>1007</v>
      </c>
      <c r="G287" s="238"/>
      <c r="H287" s="242">
        <v>14</v>
      </c>
      <c r="I287" s="243"/>
      <c r="J287" s="238"/>
      <c r="K287" s="238"/>
      <c r="L287" s="244"/>
      <c r="M287" s="245"/>
      <c r="N287" s="246"/>
      <c r="O287" s="246"/>
      <c r="P287" s="246"/>
      <c r="Q287" s="246"/>
      <c r="R287" s="246"/>
      <c r="S287" s="246"/>
      <c r="T287" s="247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8" t="s">
        <v>159</v>
      </c>
      <c r="AU287" s="248" t="s">
        <v>89</v>
      </c>
      <c r="AV287" s="13" t="s">
        <v>89</v>
      </c>
      <c r="AW287" s="13" t="s">
        <v>35</v>
      </c>
      <c r="AX287" s="13" t="s">
        <v>79</v>
      </c>
      <c r="AY287" s="248" t="s">
        <v>148</v>
      </c>
    </row>
    <row r="288" s="13" customFormat="1">
      <c r="A288" s="13"/>
      <c r="B288" s="237"/>
      <c r="C288" s="238"/>
      <c r="D288" s="239" t="s">
        <v>159</v>
      </c>
      <c r="E288" s="240" t="s">
        <v>1</v>
      </c>
      <c r="F288" s="241" t="s">
        <v>1008</v>
      </c>
      <c r="G288" s="238"/>
      <c r="H288" s="242">
        <v>12</v>
      </c>
      <c r="I288" s="243"/>
      <c r="J288" s="238"/>
      <c r="K288" s="238"/>
      <c r="L288" s="244"/>
      <c r="M288" s="245"/>
      <c r="N288" s="246"/>
      <c r="O288" s="246"/>
      <c r="P288" s="246"/>
      <c r="Q288" s="246"/>
      <c r="R288" s="246"/>
      <c r="S288" s="246"/>
      <c r="T288" s="247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8" t="s">
        <v>159</v>
      </c>
      <c r="AU288" s="248" t="s">
        <v>89</v>
      </c>
      <c r="AV288" s="13" t="s">
        <v>89</v>
      </c>
      <c r="AW288" s="13" t="s">
        <v>35</v>
      </c>
      <c r="AX288" s="13" t="s">
        <v>79</v>
      </c>
      <c r="AY288" s="248" t="s">
        <v>148</v>
      </c>
    </row>
    <row r="289" s="13" customFormat="1">
      <c r="A289" s="13"/>
      <c r="B289" s="237"/>
      <c r="C289" s="238"/>
      <c r="D289" s="239" t="s">
        <v>159</v>
      </c>
      <c r="E289" s="240" t="s">
        <v>1</v>
      </c>
      <c r="F289" s="241" t="s">
        <v>1009</v>
      </c>
      <c r="G289" s="238"/>
      <c r="H289" s="242">
        <v>15.050000000000001</v>
      </c>
      <c r="I289" s="243"/>
      <c r="J289" s="238"/>
      <c r="K289" s="238"/>
      <c r="L289" s="244"/>
      <c r="M289" s="245"/>
      <c r="N289" s="246"/>
      <c r="O289" s="246"/>
      <c r="P289" s="246"/>
      <c r="Q289" s="246"/>
      <c r="R289" s="246"/>
      <c r="S289" s="246"/>
      <c r="T289" s="247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8" t="s">
        <v>159</v>
      </c>
      <c r="AU289" s="248" t="s">
        <v>89</v>
      </c>
      <c r="AV289" s="13" t="s">
        <v>89</v>
      </c>
      <c r="AW289" s="13" t="s">
        <v>35</v>
      </c>
      <c r="AX289" s="13" t="s">
        <v>79</v>
      </c>
      <c r="AY289" s="248" t="s">
        <v>148</v>
      </c>
    </row>
    <row r="290" s="13" customFormat="1">
      <c r="A290" s="13"/>
      <c r="B290" s="237"/>
      <c r="C290" s="238"/>
      <c r="D290" s="239" t="s">
        <v>159</v>
      </c>
      <c r="E290" s="240" t="s">
        <v>1</v>
      </c>
      <c r="F290" s="241" t="s">
        <v>1010</v>
      </c>
      <c r="G290" s="238"/>
      <c r="H290" s="242">
        <v>11.789999999999999</v>
      </c>
      <c r="I290" s="243"/>
      <c r="J290" s="238"/>
      <c r="K290" s="238"/>
      <c r="L290" s="244"/>
      <c r="M290" s="245"/>
      <c r="N290" s="246"/>
      <c r="O290" s="246"/>
      <c r="P290" s="246"/>
      <c r="Q290" s="246"/>
      <c r="R290" s="246"/>
      <c r="S290" s="246"/>
      <c r="T290" s="247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8" t="s">
        <v>159</v>
      </c>
      <c r="AU290" s="248" t="s">
        <v>89</v>
      </c>
      <c r="AV290" s="13" t="s">
        <v>89</v>
      </c>
      <c r="AW290" s="13" t="s">
        <v>35</v>
      </c>
      <c r="AX290" s="13" t="s">
        <v>79</v>
      </c>
      <c r="AY290" s="248" t="s">
        <v>148</v>
      </c>
    </row>
    <row r="291" s="13" customFormat="1">
      <c r="A291" s="13"/>
      <c r="B291" s="237"/>
      <c r="C291" s="238"/>
      <c r="D291" s="239" t="s">
        <v>159</v>
      </c>
      <c r="E291" s="240" t="s">
        <v>1</v>
      </c>
      <c r="F291" s="241" t="s">
        <v>1011</v>
      </c>
      <c r="G291" s="238"/>
      <c r="H291" s="242">
        <v>13.369999999999999</v>
      </c>
      <c r="I291" s="243"/>
      <c r="J291" s="238"/>
      <c r="K291" s="238"/>
      <c r="L291" s="244"/>
      <c r="M291" s="245"/>
      <c r="N291" s="246"/>
      <c r="O291" s="246"/>
      <c r="P291" s="246"/>
      <c r="Q291" s="246"/>
      <c r="R291" s="246"/>
      <c r="S291" s="246"/>
      <c r="T291" s="247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8" t="s">
        <v>159</v>
      </c>
      <c r="AU291" s="248" t="s">
        <v>89</v>
      </c>
      <c r="AV291" s="13" t="s">
        <v>89</v>
      </c>
      <c r="AW291" s="13" t="s">
        <v>35</v>
      </c>
      <c r="AX291" s="13" t="s">
        <v>79</v>
      </c>
      <c r="AY291" s="248" t="s">
        <v>148</v>
      </c>
    </row>
    <row r="292" s="13" customFormat="1">
      <c r="A292" s="13"/>
      <c r="B292" s="237"/>
      <c r="C292" s="238"/>
      <c r="D292" s="239" t="s">
        <v>159</v>
      </c>
      <c r="E292" s="240" t="s">
        <v>1</v>
      </c>
      <c r="F292" s="241" t="s">
        <v>1012</v>
      </c>
      <c r="G292" s="238"/>
      <c r="H292" s="242">
        <v>13.02</v>
      </c>
      <c r="I292" s="243"/>
      <c r="J292" s="238"/>
      <c r="K292" s="238"/>
      <c r="L292" s="244"/>
      <c r="M292" s="245"/>
      <c r="N292" s="246"/>
      <c r="O292" s="246"/>
      <c r="P292" s="246"/>
      <c r="Q292" s="246"/>
      <c r="R292" s="246"/>
      <c r="S292" s="246"/>
      <c r="T292" s="247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8" t="s">
        <v>159</v>
      </c>
      <c r="AU292" s="248" t="s">
        <v>89</v>
      </c>
      <c r="AV292" s="13" t="s">
        <v>89</v>
      </c>
      <c r="AW292" s="13" t="s">
        <v>35</v>
      </c>
      <c r="AX292" s="13" t="s">
        <v>79</v>
      </c>
      <c r="AY292" s="248" t="s">
        <v>148</v>
      </c>
    </row>
    <row r="293" s="13" customFormat="1">
      <c r="A293" s="13"/>
      <c r="B293" s="237"/>
      <c r="C293" s="238"/>
      <c r="D293" s="239" t="s">
        <v>159</v>
      </c>
      <c r="E293" s="240" t="s">
        <v>1</v>
      </c>
      <c r="F293" s="241" t="s">
        <v>1013</v>
      </c>
      <c r="G293" s="238"/>
      <c r="H293" s="242">
        <v>12.074999999999999</v>
      </c>
      <c r="I293" s="243"/>
      <c r="J293" s="238"/>
      <c r="K293" s="238"/>
      <c r="L293" s="244"/>
      <c r="M293" s="245"/>
      <c r="N293" s="246"/>
      <c r="O293" s="246"/>
      <c r="P293" s="246"/>
      <c r="Q293" s="246"/>
      <c r="R293" s="246"/>
      <c r="S293" s="246"/>
      <c r="T293" s="247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8" t="s">
        <v>159</v>
      </c>
      <c r="AU293" s="248" t="s">
        <v>89</v>
      </c>
      <c r="AV293" s="13" t="s">
        <v>89</v>
      </c>
      <c r="AW293" s="13" t="s">
        <v>35</v>
      </c>
      <c r="AX293" s="13" t="s">
        <v>79</v>
      </c>
      <c r="AY293" s="248" t="s">
        <v>148</v>
      </c>
    </row>
    <row r="294" s="13" customFormat="1">
      <c r="A294" s="13"/>
      <c r="B294" s="237"/>
      <c r="C294" s="238"/>
      <c r="D294" s="239" t="s">
        <v>159</v>
      </c>
      <c r="E294" s="240" t="s">
        <v>1</v>
      </c>
      <c r="F294" s="241" t="s">
        <v>1014</v>
      </c>
      <c r="G294" s="238"/>
      <c r="H294" s="242">
        <v>11.550000000000001</v>
      </c>
      <c r="I294" s="243"/>
      <c r="J294" s="238"/>
      <c r="K294" s="238"/>
      <c r="L294" s="244"/>
      <c r="M294" s="245"/>
      <c r="N294" s="246"/>
      <c r="O294" s="246"/>
      <c r="P294" s="246"/>
      <c r="Q294" s="246"/>
      <c r="R294" s="246"/>
      <c r="S294" s="246"/>
      <c r="T294" s="247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8" t="s">
        <v>159</v>
      </c>
      <c r="AU294" s="248" t="s">
        <v>89</v>
      </c>
      <c r="AV294" s="13" t="s">
        <v>89</v>
      </c>
      <c r="AW294" s="13" t="s">
        <v>35</v>
      </c>
      <c r="AX294" s="13" t="s">
        <v>79</v>
      </c>
      <c r="AY294" s="248" t="s">
        <v>148</v>
      </c>
    </row>
    <row r="295" s="13" customFormat="1">
      <c r="A295" s="13"/>
      <c r="B295" s="237"/>
      <c r="C295" s="238"/>
      <c r="D295" s="239" t="s">
        <v>159</v>
      </c>
      <c r="E295" s="240" t="s">
        <v>1</v>
      </c>
      <c r="F295" s="241" t="s">
        <v>1015</v>
      </c>
      <c r="G295" s="238"/>
      <c r="H295" s="242">
        <v>12.779999999999999</v>
      </c>
      <c r="I295" s="243"/>
      <c r="J295" s="238"/>
      <c r="K295" s="238"/>
      <c r="L295" s="244"/>
      <c r="M295" s="245"/>
      <c r="N295" s="246"/>
      <c r="O295" s="246"/>
      <c r="P295" s="246"/>
      <c r="Q295" s="246"/>
      <c r="R295" s="246"/>
      <c r="S295" s="246"/>
      <c r="T295" s="247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8" t="s">
        <v>159</v>
      </c>
      <c r="AU295" s="248" t="s">
        <v>89</v>
      </c>
      <c r="AV295" s="13" t="s">
        <v>89</v>
      </c>
      <c r="AW295" s="13" t="s">
        <v>35</v>
      </c>
      <c r="AX295" s="13" t="s">
        <v>79</v>
      </c>
      <c r="AY295" s="248" t="s">
        <v>148</v>
      </c>
    </row>
    <row r="296" s="13" customFormat="1">
      <c r="A296" s="13"/>
      <c r="B296" s="237"/>
      <c r="C296" s="238"/>
      <c r="D296" s="239" t="s">
        <v>159</v>
      </c>
      <c r="E296" s="240" t="s">
        <v>1</v>
      </c>
      <c r="F296" s="241" t="s">
        <v>1016</v>
      </c>
      <c r="G296" s="238"/>
      <c r="H296" s="242">
        <v>19.949999999999999</v>
      </c>
      <c r="I296" s="243"/>
      <c r="J296" s="238"/>
      <c r="K296" s="238"/>
      <c r="L296" s="244"/>
      <c r="M296" s="245"/>
      <c r="N296" s="246"/>
      <c r="O296" s="246"/>
      <c r="P296" s="246"/>
      <c r="Q296" s="246"/>
      <c r="R296" s="246"/>
      <c r="S296" s="246"/>
      <c r="T296" s="247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8" t="s">
        <v>159</v>
      </c>
      <c r="AU296" s="248" t="s">
        <v>89</v>
      </c>
      <c r="AV296" s="13" t="s">
        <v>89</v>
      </c>
      <c r="AW296" s="13" t="s">
        <v>35</v>
      </c>
      <c r="AX296" s="13" t="s">
        <v>79</v>
      </c>
      <c r="AY296" s="248" t="s">
        <v>148</v>
      </c>
    </row>
    <row r="297" s="13" customFormat="1">
      <c r="A297" s="13"/>
      <c r="B297" s="237"/>
      <c r="C297" s="238"/>
      <c r="D297" s="239" t="s">
        <v>159</v>
      </c>
      <c r="E297" s="240" t="s">
        <v>1</v>
      </c>
      <c r="F297" s="241" t="s">
        <v>1017</v>
      </c>
      <c r="G297" s="238"/>
      <c r="H297" s="242">
        <v>20.5</v>
      </c>
      <c r="I297" s="243"/>
      <c r="J297" s="238"/>
      <c r="K297" s="238"/>
      <c r="L297" s="244"/>
      <c r="M297" s="245"/>
      <c r="N297" s="246"/>
      <c r="O297" s="246"/>
      <c r="P297" s="246"/>
      <c r="Q297" s="246"/>
      <c r="R297" s="246"/>
      <c r="S297" s="246"/>
      <c r="T297" s="247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8" t="s">
        <v>159</v>
      </c>
      <c r="AU297" s="248" t="s">
        <v>89</v>
      </c>
      <c r="AV297" s="13" t="s">
        <v>89</v>
      </c>
      <c r="AW297" s="13" t="s">
        <v>35</v>
      </c>
      <c r="AX297" s="13" t="s">
        <v>79</v>
      </c>
      <c r="AY297" s="248" t="s">
        <v>148</v>
      </c>
    </row>
    <row r="298" s="13" customFormat="1">
      <c r="A298" s="13"/>
      <c r="B298" s="237"/>
      <c r="C298" s="238"/>
      <c r="D298" s="239" t="s">
        <v>159</v>
      </c>
      <c r="E298" s="240" t="s">
        <v>1</v>
      </c>
      <c r="F298" s="241" t="s">
        <v>1018</v>
      </c>
      <c r="G298" s="238"/>
      <c r="H298" s="242">
        <v>11.94</v>
      </c>
      <c r="I298" s="243"/>
      <c r="J298" s="238"/>
      <c r="K298" s="238"/>
      <c r="L298" s="244"/>
      <c r="M298" s="245"/>
      <c r="N298" s="246"/>
      <c r="O298" s="246"/>
      <c r="P298" s="246"/>
      <c r="Q298" s="246"/>
      <c r="R298" s="246"/>
      <c r="S298" s="246"/>
      <c r="T298" s="247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8" t="s">
        <v>159</v>
      </c>
      <c r="AU298" s="248" t="s">
        <v>89</v>
      </c>
      <c r="AV298" s="13" t="s">
        <v>89</v>
      </c>
      <c r="AW298" s="13" t="s">
        <v>35</v>
      </c>
      <c r="AX298" s="13" t="s">
        <v>79</v>
      </c>
      <c r="AY298" s="248" t="s">
        <v>148</v>
      </c>
    </row>
    <row r="299" s="13" customFormat="1">
      <c r="A299" s="13"/>
      <c r="B299" s="237"/>
      <c r="C299" s="238"/>
      <c r="D299" s="239" t="s">
        <v>159</v>
      </c>
      <c r="E299" s="240" t="s">
        <v>1</v>
      </c>
      <c r="F299" s="241" t="s">
        <v>1019</v>
      </c>
      <c r="G299" s="238"/>
      <c r="H299" s="242">
        <v>11.94</v>
      </c>
      <c r="I299" s="243"/>
      <c r="J299" s="238"/>
      <c r="K299" s="238"/>
      <c r="L299" s="244"/>
      <c r="M299" s="245"/>
      <c r="N299" s="246"/>
      <c r="O299" s="246"/>
      <c r="P299" s="246"/>
      <c r="Q299" s="246"/>
      <c r="R299" s="246"/>
      <c r="S299" s="246"/>
      <c r="T299" s="247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8" t="s">
        <v>159</v>
      </c>
      <c r="AU299" s="248" t="s">
        <v>89</v>
      </c>
      <c r="AV299" s="13" t="s">
        <v>89</v>
      </c>
      <c r="AW299" s="13" t="s">
        <v>35</v>
      </c>
      <c r="AX299" s="13" t="s">
        <v>79</v>
      </c>
      <c r="AY299" s="248" t="s">
        <v>148</v>
      </c>
    </row>
    <row r="300" s="13" customFormat="1">
      <c r="A300" s="13"/>
      <c r="B300" s="237"/>
      <c r="C300" s="238"/>
      <c r="D300" s="239" t="s">
        <v>159</v>
      </c>
      <c r="E300" s="240" t="s">
        <v>1</v>
      </c>
      <c r="F300" s="241" t="s">
        <v>1020</v>
      </c>
      <c r="G300" s="238"/>
      <c r="H300" s="242">
        <v>10.890000000000001</v>
      </c>
      <c r="I300" s="243"/>
      <c r="J300" s="238"/>
      <c r="K300" s="238"/>
      <c r="L300" s="244"/>
      <c r="M300" s="245"/>
      <c r="N300" s="246"/>
      <c r="O300" s="246"/>
      <c r="P300" s="246"/>
      <c r="Q300" s="246"/>
      <c r="R300" s="246"/>
      <c r="S300" s="246"/>
      <c r="T300" s="247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8" t="s">
        <v>159</v>
      </c>
      <c r="AU300" s="248" t="s">
        <v>89</v>
      </c>
      <c r="AV300" s="13" t="s">
        <v>89</v>
      </c>
      <c r="AW300" s="13" t="s">
        <v>35</v>
      </c>
      <c r="AX300" s="13" t="s">
        <v>79</v>
      </c>
      <c r="AY300" s="248" t="s">
        <v>148</v>
      </c>
    </row>
    <row r="301" s="13" customFormat="1">
      <c r="A301" s="13"/>
      <c r="B301" s="237"/>
      <c r="C301" s="238"/>
      <c r="D301" s="239" t="s">
        <v>159</v>
      </c>
      <c r="E301" s="240" t="s">
        <v>1</v>
      </c>
      <c r="F301" s="241" t="s">
        <v>1021</v>
      </c>
      <c r="G301" s="238"/>
      <c r="H301" s="242">
        <v>16.350000000000001</v>
      </c>
      <c r="I301" s="243"/>
      <c r="J301" s="238"/>
      <c r="K301" s="238"/>
      <c r="L301" s="244"/>
      <c r="M301" s="245"/>
      <c r="N301" s="246"/>
      <c r="O301" s="246"/>
      <c r="P301" s="246"/>
      <c r="Q301" s="246"/>
      <c r="R301" s="246"/>
      <c r="S301" s="246"/>
      <c r="T301" s="247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8" t="s">
        <v>159</v>
      </c>
      <c r="AU301" s="248" t="s">
        <v>89</v>
      </c>
      <c r="AV301" s="13" t="s">
        <v>89</v>
      </c>
      <c r="AW301" s="13" t="s">
        <v>35</v>
      </c>
      <c r="AX301" s="13" t="s">
        <v>79</v>
      </c>
      <c r="AY301" s="248" t="s">
        <v>148</v>
      </c>
    </row>
    <row r="302" s="13" customFormat="1">
      <c r="A302" s="13"/>
      <c r="B302" s="237"/>
      <c r="C302" s="238"/>
      <c r="D302" s="239" t="s">
        <v>159</v>
      </c>
      <c r="E302" s="240" t="s">
        <v>1</v>
      </c>
      <c r="F302" s="241" t="s">
        <v>1022</v>
      </c>
      <c r="G302" s="238"/>
      <c r="H302" s="242">
        <v>9.5399999999999991</v>
      </c>
      <c r="I302" s="243"/>
      <c r="J302" s="238"/>
      <c r="K302" s="238"/>
      <c r="L302" s="244"/>
      <c r="M302" s="245"/>
      <c r="N302" s="246"/>
      <c r="O302" s="246"/>
      <c r="P302" s="246"/>
      <c r="Q302" s="246"/>
      <c r="R302" s="246"/>
      <c r="S302" s="246"/>
      <c r="T302" s="247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8" t="s">
        <v>159</v>
      </c>
      <c r="AU302" s="248" t="s">
        <v>89</v>
      </c>
      <c r="AV302" s="13" t="s">
        <v>89</v>
      </c>
      <c r="AW302" s="13" t="s">
        <v>35</v>
      </c>
      <c r="AX302" s="13" t="s">
        <v>79</v>
      </c>
      <c r="AY302" s="248" t="s">
        <v>148</v>
      </c>
    </row>
    <row r="303" s="13" customFormat="1">
      <c r="A303" s="13"/>
      <c r="B303" s="237"/>
      <c r="C303" s="238"/>
      <c r="D303" s="239" t="s">
        <v>159</v>
      </c>
      <c r="E303" s="240" t="s">
        <v>1</v>
      </c>
      <c r="F303" s="241" t="s">
        <v>1023</v>
      </c>
      <c r="G303" s="238"/>
      <c r="H303" s="242">
        <v>16.760000000000002</v>
      </c>
      <c r="I303" s="243"/>
      <c r="J303" s="238"/>
      <c r="K303" s="238"/>
      <c r="L303" s="244"/>
      <c r="M303" s="245"/>
      <c r="N303" s="246"/>
      <c r="O303" s="246"/>
      <c r="P303" s="246"/>
      <c r="Q303" s="246"/>
      <c r="R303" s="246"/>
      <c r="S303" s="246"/>
      <c r="T303" s="247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8" t="s">
        <v>159</v>
      </c>
      <c r="AU303" s="248" t="s">
        <v>89</v>
      </c>
      <c r="AV303" s="13" t="s">
        <v>89</v>
      </c>
      <c r="AW303" s="13" t="s">
        <v>35</v>
      </c>
      <c r="AX303" s="13" t="s">
        <v>79</v>
      </c>
      <c r="AY303" s="248" t="s">
        <v>148</v>
      </c>
    </row>
    <row r="304" s="13" customFormat="1">
      <c r="A304" s="13"/>
      <c r="B304" s="237"/>
      <c r="C304" s="238"/>
      <c r="D304" s="239" t="s">
        <v>159</v>
      </c>
      <c r="E304" s="240" t="s">
        <v>1</v>
      </c>
      <c r="F304" s="241" t="s">
        <v>1024</v>
      </c>
      <c r="G304" s="238"/>
      <c r="H304" s="242">
        <v>24.765000000000001</v>
      </c>
      <c r="I304" s="243"/>
      <c r="J304" s="238"/>
      <c r="K304" s="238"/>
      <c r="L304" s="244"/>
      <c r="M304" s="245"/>
      <c r="N304" s="246"/>
      <c r="O304" s="246"/>
      <c r="P304" s="246"/>
      <c r="Q304" s="246"/>
      <c r="R304" s="246"/>
      <c r="S304" s="246"/>
      <c r="T304" s="247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8" t="s">
        <v>159</v>
      </c>
      <c r="AU304" s="248" t="s">
        <v>89</v>
      </c>
      <c r="AV304" s="13" t="s">
        <v>89</v>
      </c>
      <c r="AW304" s="13" t="s">
        <v>35</v>
      </c>
      <c r="AX304" s="13" t="s">
        <v>79</v>
      </c>
      <c r="AY304" s="248" t="s">
        <v>148</v>
      </c>
    </row>
    <row r="305" s="13" customFormat="1">
      <c r="A305" s="13"/>
      <c r="B305" s="237"/>
      <c r="C305" s="238"/>
      <c r="D305" s="239" t="s">
        <v>159</v>
      </c>
      <c r="E305" s="240" t="s">
        <v>1</v>
      </c>
      <c r="F305" s="241" t="s">
        <v>1025</v>
      </c>
      <c r="G305" s="238"/>
      <c r="H305" s="242">
        <v>24.765000000000001</v>
      </c>
      <c r="I305" s="243"/>
      <c r="J305" s="238"/>
      <c r="K305" s="238"/>
      <c r="L305" s="244"/>
      <c r="M305" s="245"/>
      <c r="N305" s="246"/>
      <c r="O305" s="246"/>
      <c r="P305" s="246"/>
      <c r="Q305" s="246"/>
      <c r="R305" s="246"/>
      <c r="S305" s="246"/>
      <c r="T305" s="247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8" t="s">
        <v>159</v>
      </c>
      <c r="AU305" s="248" t="s">
        <v>89</v>
      </c>
      <c r="AV305" s="13" t="s">
        <v>89</v>
      </c>
      <c r="AW305" s="13" t="s">
        <v>35</v>
      </c>
      <c r="AX305" s="13" t="s">
        <v>79</v>
      </c>
      <c r="AY305" s="248" t="s">
        <v>148</v>
      </c>
    </row>
    <row r="306" s="13" customFormat="1">
      <c r="A306" s="13"/>
      <c r="B306" s="237"/>
      <c r="C306" s="238"/>
      <c r="D306" s="239" t="s">
        <v>159</v>
      </c>
      <c r="E306" s="240" t="s">
        <v>1</v>
      </c>
      <c r="F306" s="241" t="s">
        <v>1026</v>
      </c>
      <c r="G306" s="238"/>
      <c r="H306" s="242">
        <v>26.32</v>
      </c>
      <c r="I306" s="243"/>
      <c r="J306" s="238"/>
      <c r="K306" s="238"/>
      <c r="L306" s="244"/>
      <c r="M306" s="245"/>
      <c r="N306" s="246"/>
      <c r="O306" s="246"/>
      <c r="P306" s="246"/>
      <c r="Q306" s="246"/>
      <c r="R306" s="246"/>
      <c r="S306" s="246"/>
      <c r="T306" s="247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8" t="s">
        <v>159</v>
      </c>
      <c r="AU306" s="248" t="s">
        <v>89</v>
      </c>
      <c r="AV306" s="13" t="s">
        <v>89</v>
      </c>
      <c r="AW306" s="13" t="s">
        <v>35</v>
      </c>
      <c r="AX306" s="13" t="s">
        <v>79</v>
      </c>
      <c r="AY306" s="248" t="s">
        <v>148</v>
      </c>
    </row>
    <row r="307" s="13" customFormat="1">
      <c r="A307" s="13"/>
      <c r="B307" s="237"/>
      <c r="C307" s="238"/>
      <c r="D307" s="239" t="s">
        <v>159</v>
      </c>
      <c r="E307" s="240" t="s">
        <v>1</v>
      </c>
      <c r="F307" s="241" t="s">
        <v>1027</v>
      </c>
      <c r="G307" s="238"/>
      <c r="H307" s="242">
        <v>25.550000000000001</v>
      </c>
      <c r="I307" s="243"/>
      <c r="J307" s="238"/>
      <c r="K307" s="238"/>
      <c r="L307" s="244"/>
      <c r="M307" s="245"/>
      <c r="N307" s="246"/>
      <c r="O307" s="246"/>
      <c r="P307" s="246"/>
      <c r="Q307" s="246"/>
      <c r="R307" s="246"/>
      <c r="S307" s="246"/>
      <c r="T307" s="247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8" t="s">
        <v>159</v>
      </c>
      <c r="AU307" s="248" t="s">
        <v>89</v>
      </c>
      <c r="AV307" s="13" t="s">
        <v>89</v>
      </c>
      <c r="AW307" s="13" t="s">
        <v>35</v>
      </c>
      <c r="AX307" s="13" t="s">
        <v>79</v>
      </c>
      <c r="AY307" s="248" t="s">
        <v>148</v>
      </c>
    </row>
    <row r="308" s="13" customFormat="1">
      <c r="A308" s="13"/>
      <c r="B308" s="237"/>
      <c r="C308" s="238"/>
      <c r="D308" s="239" t="s">
        <v>159</v>
      </c>
      <c r="E308" s="240" t="s">
        <v>1</v>
      </c>
      <c r="F308" s="241" t="s">
        <v>1028</v>
      </c>
      <c r="G308" s="238"/>
      <c r="H308" s="242">
        <v>25.690000000000001</v>
      </c>
      <c r="I308" s="243"/>
      <c r="J308" s="238"/>
      <c r="K308" s="238"/>
      <c r="L308" s="244"/>
      <c r="M308" s="245"/>
      <c r="N308" s="246"/>
      <c r="O308" s="246"/>
      <c r="P308" s="246"/>
      <c r="Q308" s="246"/>
      <c r="R308" s="246"/>
      <c r="S308" s="246"/>
      <c r="T308" s="247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8" t="s">
        <v>159</v>
      </c>
      <c r="AU308" s="248" t="s">
        <v>89</v>
      </c>
      <c r="AV308" s="13" t="s">
        <v>89</v>
      </c>
      <c r="AW308" s="13" t="s">
        <v>35</v>
      </c>
      <c r="AX308" s="13" t="s">
        <v>79</v>
      </c>
      <c r="AY308" s="248" t="s">
        <v>148</v>
      </c>
    </row>
    <row r="309" s="14" customFormat="1">
      <c r="A309" s="14"/>
      <c r="B309" s="249"/>
      <c r="C309" s="250"/>
      <c r="D309" s="239" t="s">
        <v>159</v>
      </c>
      <c r="E309" s="251" t="s">
        <v>1</v>
      </c>
      <c r="F309" s="252" t="s">
        <v>163</v>
      </c>
      <c r="G309" s="250"/>
      <c r="H309" s="253">
        <v>2454.77</v>
      </c>
      <c r="I309" s="254"/>
      <c r="J309" s="250"/>
      <c r="K309" s="250"/>
      <c r="L309" s="255"/>
      <c r="M309" s="256"/>
      <c r="N309" s="257"/>
      <c r="O309" s="257"/>
      <c r="P309" s="257"/>
      <c r="Q309" s="257"/>
      <c r="R309" s="257"/>
      <c r="S309" s="257"/>
      <c r="T309" s="258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9" t="s">
        <v>159</v>
      </c>
      <c r="AU309" s="259" t="s">
        <v>89</v>
      </c>
      <c r="AV309" s="14" t="s">
        <v>155</v>
      </c>
      <c r="AW309" s="14" t="s">
        <v>35</v>
      </c>
      <c r="AX309" s="14" t="s">
        <v>87</v>
      </c>
      <c r="AY309" s="259" t="s">
        <v>148</v>
      </c>
    </row>
    <row r="310" s="2" customFormat="1" ht="37.8" customHeight="1">
      <c r="A310" s="38"/>
      <c r="B310" s="39"/>
      <c r="C310" s="219" t="s">
        <v>318</v>
      </c>
      <c r="D310" s="219" t="s">
        <v>150</v>
      </c>
      <c r="E310" s="220" t="s">
        <v>327</v>
      </c>
      <c r="F310" s="221" t="s">
        <v>328</v>
      </c>
      <c r="G310" s="222" t="s">
        <v>153</v>
      </c>
      <c r="H310" s="223">
        <v>2454.77</v>
      </c>
      <c r="I310" s="224"/>
      <c r="J310" s="225">
        <f>ROUND(I310*H310,2)</f>
        <v>0</v>
      </c>
      <c r="K310" s="221" t="s">
        <v>154</v>
      </c>
      <c r="L310" s="44"/>
      <c r="M310" s="226" t="s">
        <v>1</v>
      </c>
      <c r="N310" s="227" t="s">
        <v>44</v>
      </c>
      <c r="O310" s="91"/>
      <c r="P310" s="228">
        <f>O310*H310</f>
        <v>0</v>
      </c>
      <c r="Q310" s="228">
        <v>0</v>
      </c>
      <c r="R310" s="228">
        <f>Q310*H310</f>
        <v>0</v>
      </c>
      <c r="S310" s="228">
        <v>0</v>
      </c>
      <c r="T310" s="229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230" t="s">
        <v>155</v>
      </c>
      <c r="AT310" s="230" t="s">
        <v>150</v>
      </c>
      <c r="AU310" s="230" t="s">
        <v>89</v>
      </c>
      <c r="AY310" s="17" t="s">
        <v>148</v>
      </c>
      <c r="BE310" s="231">
        <f>IF(N310="základní",J310,0)</f>
        <v>0</v>
      </c>
      <c r="BF310" s="231">
        <f>IF(N310="snížená",J310,0)</f>
        <v>0</v>
      </c>
      <c r="BG310" s="231">
        <f>IF(N310="zákl. přenesená",J310,0)</f>
        <v>0</v>
      </c>
      <c r="BH310" s="231">
        <f>IF(N310="sníž. přenesená",J310,0)</f>
        <v>0</v>
      </c>
      <c r="BI310" s="231">
        <f>IF(N310="nulová",J310,0)</f>
        <v>0</v>
      </c>
      <c r="BJ310" s="17" t="s">
        <v>87</v>
      </c>
      <c r="BK310" s="231">
        <f>ROUND(I310*H310,2)</f>
        <v>0</v>
      </c>
      <c r="BL310" s="17" t="s">
        <v>155</v>
      </c>
      <c r="BM310" s="230" t="s">
        <v>1029</v>
      </c>
    </row>
    <row r="311" s="2" customFormat="1">
      <c r="A311" s="38"/>
      <c r="B311" s="39"/>
      <c r="C311" s="40"/>
      <c r="D311" s="232" t="s">
        <v>157</v>
      </c>
      <c r="E311" s="40"/>
      <c r="F311" s="233" t="s">
        <v>330</v>
      </c>
      <c r="G311" s="40"/>
      <c r="H311" s="40"/>
      <c r="I311" s="234"/>
      <c r="J311" s="40"/>
      <c r="K311" s="40"/>
      <c r="L311" s="44"/>
      <c r="M311" s="235"/>
      <c r="N311" s="236"/>
      <c r="O311" s="91"/>
      <c r="P311" s="91"/>
      <c r="Q311" s="91"/>
      <c r="R311" s="91"/>
      <c r="S311" s="91"/>
      <c r="T311" s="92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T311" s="17" t="s">
        <v>157</v>
      </c>
      <c r="AU311" s="17" t="s">
        <v>89</v>
      </c>
    </row>
    <row r="312" s="2" customFormat="1" ht="62.7" customHeight="1">
      <c r="A312" s="38"/>
      <c r="B312" s="39"/>
      <c r="C312" s="219" t="s">
        <v>8</v>
      </c>
      <c r="D312" s="219" t="s">
        <v>150</v>
      </c>
      <c r="E312" s="220" t="s">
        <v>337</v>
      </c>
      <c r="F312" s="221" t="s">
        <v>338</v>
      </c>
      <c r="G312" s="222" t="s">
        <v>251</v>
      </c>
      <c r="H312" s="223">
        <v>1234.087</v>
      </c>
      <c r="I312" s="224"/>
      <c r="J312" s="225">
        <f>ROUND(I312*H312,2)</f>
        <v>0</v>
      </c>
      <c r="K312" s="221" t="s">
        <v>154</v>
      </c>
      <c r="L312" s="44"/>
      <c r="M312" s="226" t="s">
        <v>1</v>
      </c>
      <c r="N312" s="227" t="s">
        <v>44</v>
      </c>
      <c r="O312" s="91"/>
      <c r="P312" s="228">
        <f>O312*H312</f>
        <v>0</v>
      </c>
      <c r="Q312" s="228">
        <v>0</v>
      </c>
      <c r="R312" s="228">
        <f>Q312*H312</f>
        <v>0</v>
      </c>
      <c r="S312" s="228">
        <v>0</v>
      </c>
      <c r="T312" s="229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30" t="s">
        <v>155</v>
      </c>
      <c r="AT312" s="230" t="s">
        <v>150</v>
      </c>
      <c r="AU312" s="230" t="s">
        <v>89</v>
      </c>
      <c r="AY312" s="17" t="s">
        <v>148</v>
      </c>
      <c r="BE312" s="231">
        <f>IF(N312="základní",J312,0)</f>
        <v>0</v>
      </c>
      <c r="BF312" s="231">
        <f>IF(N312="snížená",J312,0)</f>
        <v>0</v>
      </c>
      <c r="BG312" s="231">
        <f>IF(N312="zákl. přenesená",J312,0)</f>
        <v>0</v>
      </c>
      <c r="BH312" s="231">
        <f>IF(N312="sníž. přenesená",J312,0)</f>
        <v>0</v>
      </c>
      <c r="BI312" s="231">
        <f>IF(N312="nulová",J312,0)</f>
        <v>0</v>
      </c>
      <c r="BJ312" s="17" t="s">
        <v>87</v>
      </c>
      <c r="BK312" s="231">
        <f>ROUND(I312*H312,2)</f>
        <v>0</v>
      </c>
      <c r="BL312" s="17" t="s">
        <v>155</v>
      </c>
      <c r="BM312" s="230" t="s">
        <v>1030</v>
      </c>
    </row>
    <row r="313" s="2" customFormat="1">
      <c r="A313" s="38"/>
      <c r="B313" s="39"/>
      <c r="C313" s="40"/>
      <c r="D313" s="232" t="s">
        <v>157</v>
      </c>
      <c r="E313" s="40"/>
      <c r="F313" s="233" t="s">
        <v>340</v>
      </c>
      <c r="G313" s="40"/>
      <c r="H313" s="40"/>
      <c r="I313" s="234"/>
      <c r="J313" s="40"/>
      <c r="K313" s="40"/>
      <c r="L313" s="44"/>
      <c r="M313" s="235"/>
      <c r="N313" s="236"/>
      <c r="O313" s="91"/>
      <c r="P313" s="91"/>
      <c r="Q313" s="91"/>
      <c r="R313" s="91"/>
      <c r="S313" s="91"/>
      <c r="T313" s="92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T313" s="17" t="s">
        <v>157</v>
      </c>
      <c r="AU313" s="17" t="s">
        <v>89</v>
      </c>
    </row>
    <row r="314" s="13" customFormat="1">
      <c r="A314" s="13"/>
      <c r="B314" s="237"/>
      <c r="C314" s="238"/>
      <c r="D314" s="239" t="s">
        <v>159</v>
      </c>
      <c r="E314" s="240" t="s">
        <v>1</v>
      </c>
      <c r="F314" s="241" t="s">
        <v>1031</v>
      </c>
      <c r="G314" s="238"/>
      <c r="H314" s="242">
        <v>1234.087</v>
      </c>
      <c r="I314" s="243"/>
      <c r="J314" s="238"/>
      <c r="K314" s="238"/>
      <c r="L314" s="244"/>
      <c r="M314" s="245"/>
      <c r="N314" s="246"/>
      <c r="O314" s="246"/>
      <c r="P314" s="246"/>
      <c r="Q314" s="246"/>
      <c r="R314" s="246"/>
      <c r="S314" s="246"/>
      <c r="T314" s="247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8" t="s">
        <v>159</v>
      </c>
      <c r="AU314" s="248" t="s">
        <v>89</v>
      </c>
      <c r="AV314" s="13" t="s">
        <v>89</v>
      </c>
      <c r="AW314" s="13" t="s">
        <v>35</v>
      </c>
      <c r="AX314" s="13" t="s">
        <v>87</v>
      </c>
      <c r="AY314" s="248" t="s">
        <v>148</v>
      </c>
    </row>
    <row r="315" s="2" customFormat="1" ht="62.7" customHeight="1">
      <c r="A315" s="38"/>
      <c r="B315" s="39"/>
      <c r="C315" s="219" t="s">
        <v>331</v>
      </c>
      <c r="D315" s="219" t="s">
        <v>150</v>
      </c>
      <c r="E315" s="220" t="s">
        <v>344</v>
      </c>
      <c r="F315" s="221" t="s">
        <v>345</v>
      </c>
      <c r="G315" s="222" t="s">
        <v>251</v>
      </c>
      <c r="H315" s="223">
        <v>137.12100000000001</v>
      </c>
      <c r="I315" s="224"/>
      <c r="J315" s="225">
        <f>ROUND(I315*H315,2)</f>
        <v>0</v>
      </c>
      <c r="K315" s="221" t="s">
        <v>154</v>
      </c>
      <c r="L315" s="44"/>
      <c r="M315" s="226" t="s">
        <v>1</v>
      </c>
      <c r="N315" s="227" t="s">
        <v>44</v>
      </c>
      <c r="O315" s="91"/>
      <c r="P315" s="228">
        <f>O315*H315</f>
        <v>0</v>
      </c>
      <c r="Q315" s="228">
        <v>0</v>
      </c>
      <c r="R315" s="228">
        <f>Q315*H315</f>
        <v>0</v>
      </c>
      <c r="S315" s="228">
        <v>0</v>
      </c>
      <c r="T315" s="229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230" t="s">
        <v>155</v>
      </c>
      <c r="AT315" s="230" t="s">
        <v>150</v>
      </c>
      <c r="AU315" s="230" t="s">
        <v>89</v>
      </c>
      <c r="AY315" s="17" t="s">
        <v>148</v>
      </c>
      <c r="BE315" s="231">
        <f>IF(N315="základní",J315,0)</f>
        <v>0</v>
      </c>
      <c r="BF315" s="231">
        <f>IF(N315="snížená",J315,0)</f>
        <v>0</v>
      </c>
      <c r="BG315" s="231">
        <f>IF(N315="zákl. přenesená",J315,0)</f>
        <v>0</v>
      </c>
      <c r="BH315" s="231">
        <f>IF(N315="sníž. přenesená",J315,0)</f>
        <v>0</v>
      </c>
      <c r="BI315" s="231">
        <f>IF(N315="nulová",J315,0)</f>
        <v>0</v>
      </c>
      <c r="BJ315" s="17" t="s">
        <v>87</v>
      </c>
      <c r="BK315" s="231">
        <f>ROUND(I315*H315,2)</f>
        <v>0</v>
      </c>
      <c r="BL315" s="17" t="s">
        <v>155</v>
      </c>
      <c r="BM315" s="230" t="s">
        <v>1032</v>
      </c>
    </row>
    <row r="316" s="2" customFormat="1">
      <c r="A316" s="38"/>
      <c r="B316" s="39"/>
      <c r="C316" s="40"/>
      <c r="D316" s="232" t="s">
        <v>157</v>
      </c>
      <c r="E316" s="40"/>
      <c r="F316" s="233" t="s">
        <v>347</v>
      </c>
      <c r="G316" s="40"/>
      <c r="H316" s="40"/>
      <c r="I316" s="234"/>
      <c r="J316" s="40"/>
      <c r="K316" s="40"/>
      <c r="L316" s="44"/>
      <c r="M316" s="235"/>
      <c r="N316" s="236"/>
      <c r="O316" s="91"/>
      <c r="P316" s="91"/>
      <c r="Q316" s="91"/>
      <c r="R316" s="91"/>
      <c r="S316" s="91"/>
      <c r="T316" s="92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T316" s="17" t="s">
        <v>157</v>
      </c>
      <c r="AU316" s="17" t="s">
        <v>89</v>
      </c>
    </row>
    <row r="317" s="13" customFormat="1">
      <c r="A317" s="13"/>
      <c r="B317" s="237"/>
      <c r="C317" s="238"/>
      <c r="D317" s="239" t="s">
        <v>159</v>
      </c>
      <c r="E317" s="240" t="s">
        <v>1</v>
      </c>
      <c r="F317" s="241" t="s">
        <v>1033</v>
      </c>
      <c r="G317" s="238"/>
      <c r="H317" s="242">
        <v>137.12100000000001</v>
      </c>
      <c r="I317" s="243"/>
      <c r="J317" s="238"/>
      <c r="K317" s="238"/>
      <c r="L317" s="244"/>
      <c r="M317" s="245"/>
      <c r="N317" s="246"/>
      <c r="O317" s="246"/>
      <c r="P317" s="246"/>
      <c r="Q317" s="246"/>
      <c r="R317" s="246"/>
      <c r="S317" s="246"/>
      <c r="T317" s="247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8" t="s">
        <v>159</v>
      </c>
      <c r="AU317" s="248" t="s">
        <v>89</v>
      </c>
      <c r="AV317" s="13" t="s">
        <v>89</v>
      </c>
      <c r="AW317" s="13" t="s">
        <v>35</v>
      </c>
      <c r="AX317" s="13" t="s">
        <v>87</v>
      </c>
      <c r="AY317" s="248" t="s">
        <v>148</v>
      </c>
    </row>
    <row r="318" s="2" customFormat="1" ht="62.7" customHeight="1">
      <c r="A318" s="38"/>
      <c r="B318" s="39"/>
      <c r="C318" s="219" t="s">
        <v>336</v>
      </c>
      <c r="D318" s="219" t="s">
        <v>150</v>
      </c>
      <c r="E318" s="220" t="s">
        <v>351</v>
      </c>
      <c r="F318" s="221" t="s">
        <v>352</v>
      </c>
      <c r="G318" s="222" t="s">
        <v>251</v>
      </c>
      <c r="H318" s="223">
        <v>104.821</v>
      </c>
      <c r="I318" s="224"/>
      <c r="J318" s="225">
        <f>ROUND(I318*H318,2)</f>
        <v>0</v>
      </c>
      <c r="K318" s="221" t="s">
        <v>154</v>
      </c>
      <c r="L318" s="44"/>
      <c r="M318" s="226" t="s">
        <v>1</v>
      </c>
      <c r="N318" s="227" t="s">
        <v>44</v>
      </c>
      <c r="O318" s="91"/>
      <c r="P318" s="228">
        <f>O318*H318</f>
        <v>0</v>
      </c>
      <c r="Q318" s="228">
        <v>0</v>
      </c>
      <c r="R318" s="228">
        <f>Q318*H318</f>
        <v>0</v>
      </c>
      <c r="S318" s="228">
        <v>0</v>
      </c>
      <c r="T318" s="229">
        <f>S318*H318</f>
        <v>0</v>
      </c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230" t="s">
        <v>155</v>
      </c>
      <c r="AT318" s="230" t="s">
        <v>150</v>
      </c>
      <c r="AU318" s="230" t="s">
        <v>89</v>
      </c>
      <c r="AY318" s="17" t="s">
        <v>148</v>
      </c>
      <c r="BE318" s="231">
        <f>IF(N318="základní",J318,0)</f>
        <v>0</v>
      </c>
      <c r="BF318" s="231">
        <f>IF(N318="snížená",J318,0)</f>
        <v>0</v>
      </c>
      <c r="BG318" s="231">
        <f>IF(N318="zákl. přenesená",J318,0)</f>
        <v>0</v>
      </c>
      <c r="BH318" s="231">
        <f>IF(N318="sníž. přenesená",J318,0)</f>
        <v>0</v>
      </c>
      <c r="BI318" s="231">
        <f>IF(N318="nulová",J318,0)</f>
        <v>0</v>
      </c>
      <c r="BJ318" s="17" t="s">
        <v>87</v>
      </c>
      <c r="BK318" s="231">
        <f>ROUND(I318*H318,2)</f>
        <v>0</v>
      </c>
      <c r="BL318" s="17" t="s">
        <v>155</v>
      </c>
      <c r="BM318" s="230" t="s">
        <v>1034</v>
      </c>
    </row>
    <row r="319" s="2" customFormat="1">
      <c r="A319" s="38"/>
      <c r="B319" s="39"/>
      <c r="C319" s="40"/>
      <c r="D319" s="232" t="s">
        <v>157</v>
      </c>
      <c r="E319" s="40"/>
      <c r="F319" s="233" t="s">
        <v>354</v>
      </c>
      <c r="G319" s="40"/>
      <c r="H319" s="40"/>
      <c r="I319" s="234"/>
      <c r="J319" s="40"/>
      <c r="K319" s="40"/>
      <c r="L319" s="44"/>
      <c r="M319" s="235"/>
      <c r="N319" s="236"/>
      <c r="O319" s="91"/>
      <c r="P319" s="91"/>
      <c r="Q319" s="91"/>
      <c r="R319" s="91"/>
      <c r="S319" s="91"/>
      <c r="T319" s="92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T319" s="17" t="s">
        <v>157</v>
      </c>
      <c r="AU319" s="17" t="s">
        <v>89</v>
      </c>
    </row>
    <row r="320" s="13" customFormat="1">
      <c r="A320" s="13"/>
      <c r="B320" s="237"/>
      <c r="C320" s="238"/>
      <c r="D320" s="239" t="s">
        <v>159</v>
      </c>
      <c r="E320" s="240" t="s">
        <v>1</v>
      </c>
      <c r="F320" s="241" t="s">
        <v>1035</v>
      </c>
      <c r="G320" s="238"/>
      <c r="H320" s="242">
        <v>104.821</v>
      </c>
      <c r="I320" s="243"/>
      <c r="J320" s="238"/>
      <c r="K320" s="238"/>
      <c r="L320" s="244"/>
      <c r="M320" s="245"/>
      <c r="N320" s="246"/>
      <c r="O320" s="246"/>
      <c r="P320" s="246"/>
      <c r="Q320" s="246"/>
      <c r="R320" s="246"/>
      <c r="S320" s="246"/>
      <c r="T320" s="247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8" t="s">
        <v>159</v>
      </c>
      <c r="AU320" s="248" t="s">
        <v>89</v>
      </c>
      <c r="AV320" s="13" t="s">
        <v>89</v>
      </c>
      <c r="AW320" s="13" t="s">
        <v>35</v>
      </c>
      <c r="AX320" s="13" t="s">
        <v>87</v>
      </c>
      <c r="AY320" s="248" t="s">
        <v>148</v>
      </c>
    </row>
    <row r="321" s="2" customFormat="1" ht="62.7" customHeight="1">
      <c r="A321" s="38"/>
      <c r="B321" s="39"/>
      <c r="C321" s="219" t="s">
        <v>343</v>
      </c>
      <c r="D321" s="219" t="s">
        <v>150</v>
      </c>
      <c r="E321" s="220" t="s">
        <v>357</v>
      </c>
      <c r="F321" s="221" t="s">
        <v>358</v>
      </c>
      <c r="G321" s="222" t="s">
        <v>251</v>
      </c>
      <c r="H321" s="223">
        <v>11.647</v>
      </c>
      <c r="I321" s="224"/>
      <c r="J321" s="225">
        <f>ROUND(I321*H321,2)</f>
        <v>0</v>
      </c>
      <c r="K321" s="221" t="s">
        <v>154</v>
      </c>
      <c r="L321" s="44"/>
      <c r="M321" s="226" t="s">
        <v>1</v>
      </c>
      <c r="N321" s="227" t="s">
        <v>44</v>
      </c>
      <c r="O321" s="91"/>
      <c r="P321" s="228">
        <f>O321*H321</f>
        <v>0</v>
      </c>
      <c r="Q321" s="228">
        <v>0</v>
      </c>
      <c r="R321" s="228">
        <f>Q321*H321</f>
        <v>0</v>
      </c>
      <c r="S321" s="228">
        <v>0</v>
      </c>
      <c r="T321" s="229">
        <f>S321*H321</f>
        <v>0</v>
      </c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R321" s="230" t="s">
        <v>155</v>
      </c>
      <c r="AT321" s="230" t="s">
        <v>150</v>
      </c>
      <c r="AU321" s="230" t="s">
        <v>89</v>
      </c>
      <c r="AY321" s="17" t="s">
        <v>148</v>
      </c>
      <c r="BE321" s="231">
        <f>IF(N321="základní",J321,0)</f>
        <v>0</v>
      </c>
      <c r="BF321" s="231">
        <f>IF(N321="snížená",J321,0)</f>
        <v>0</v>
      </c>
      <c r="BG321" s="231">
        <f>IF(N321="zákl. přenesená",J321,0)</f>
        <v>0</v>
      </c>
      <c r="BH321" s="231">
        <f>IF(N321="sníž. přenesená",J321,0)</f>
        <v>0</v>
      </c>
      <c r="BI321" s="231">
        <f>IF(N321="nulová",J321,0)</f>
        <v>0</v>
      </c>
      <c r="BJ321" s="17" t="s">
        <v>87</v>
      </c>
      <c r="BK321" s="231">
        <f>ROUND(I321*H321,2)</f>
        <v>0</v>
      </c>
      <c r="BL321" s="17" t="s">
        <v>155</v>
      </c>
      <c r="BM321" s="230" t="s">
        <v>1036</v>
      </c>
    </row>
    <row r="322" s="2" customFormat="1">
      <c r="A322" s="38"/>
      <c r="B322" s="39"/>
      <c r="C322" s="40"/>
      <c r="D322" s="232" t="s">
        <v>157</v>
      </c>
      <c r="E322" s="40"/>
      <c r="F322" s="233" t="s">
        <v>360</v>
      </c>
      <c r="G322" s="40"/>
      <c r="H322" s="40"/>
      <c r="I322" s="234"/>
      <c r="J322" s="40"/>
      <c r="K322" s="40"/>
      <c r="L322" s="44"/>
      <c r="M322" s="235"/>
      <c r="N322" s="236"/>
      <c r="O322" s="91"/>
      <c r="P322" s="91"/>
      <c r="Q322" s="91"/>
      <c r="R322" s="91"/>
      <c r="S322" s="91"/>
      <c r="T322" s="92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T322" s="17" t="s">
        <v>157</v>
      </c>
      <c r="AU322" s="17" t="s">
        <v>89</v>
      </c>
    </row>
    <row r="323" s="13" customFormat="1">
      <c r="A323" s="13"/>
      <c r="B323" s="237"/>
      <c r="C323" s="238"/>
      <c r="D323" s="239" t="s">
        <v>159</v>
      </c>
      <c r="E323" s="240" t="s">
        <v>1</v>
      </c>
      <c r="F323" s="241" t="s">
        <v>1037</v>
      </c>
      <c r="G323" s="238"/>
      <c r="H323" s="242">
        <v>11.647</v>
      </c>
      <c r="I323" s="243"/>
      <c r="J323" s="238"/>
      <c r="K323" s="238"/>
      <c r="L323" s="244"/>
      <c r="M323" s="245"/>
      <c r="N323" s="246"/>
      <c r="O323" s="246"/>
      <c r="P323" s="246"/>
      <c r="Q323" s="246"/>
      <c r="R323" s="246"/>
      <c r="S323" s="246"/>
      <c r="T323" s="247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8" t="s">
        <v>159</v>
      </c>
      <c r="AU323" s="248" t="s">
        <v>89</v>
      </c>
      <c r="AV323" s="13" t="s">
        <v>89</v>
      </c>
      <c r="AW323" s="13" t="s">
        <v>35</v>
      </c>
      <c r="AX323" s="13" t="s">
        <v>87</v>
      </c>
      <c r="AY323" s="248" t="s">
        <v>148</v>
      </c>
    </row>
    <row r="324" s="2" customFormat="1" ht="44.25" customHeight="1">
      <c r="A324" s="38"/>
      <c r="B324" s="39"/>
      <c r="C324" s="219" t="s">
        <v>350</v>
      </c>
      <c r="D324" s="219" t="s">
        <v>150</v>
      </c>
      <c r="E324" s="220" t="s">
        <v>362</v>
      </c>
      <c r="F324" s="221" t="s">
        <v>363</v>
      </c>
      <c r="G324" s="222" t="s">
        <v>364</v>
      </c>
      <c r="H324" s="223">
        <v>265.10700000000003</v>
      </c>
      <c r="I324" s="224"/>
      <c r="J324" s="225">
        <f>ROUND(I324*H324,2)</f>
        <v>0</v>
      </c>
      <c r="K324" s="221" t="s">
        <v>154</v>
      </c>
      <c r="L324" s="44"/>
      <c r="M324" s="226" t="s">
        <v>1</v>
      </c>
      <c r="N324" s="227" t="s">
        <v>44</v>
      </c>
      <c r="O324" s="91"/>
      <c r="P324" s="228">
        <f>O324*H324</f>
        <v>0</v>
      </c>
      <c r="Q324" s="228">
        <v>0</v>
      </c>
      <c r="R324" s="228">
        <f>Q324*H324</f>
        <v>0</v>
      </c>
      <c r="S324" s="228">
        <v>0</v>
      </c>
      <c r="T324" s="229">
        <f>S324*H324</f>
        <v>0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230" t="s">
        <v>155</v>
      </c>
      <c r="AT324" s="230" t="s">
        <v>150</v>
      </c>
      <c r="AU324" s="230" t="s">
        <v>89</v>
      </c>
      <c r="AY324" s="17" t="s">
        <v>148</v>
      </c>
      <c r="BE324" s="231">
        <f>IF(N324="základní",J324,0)</f>
        <v>0</v>
      </c>
      <c r="BF324" s="231">
        <f>IF(N324="snížená",J324,0)</f>
        <v>0</v>
      </c>
      <c r="BG324" s="231">
        <f>IF(N324="zákl. přenesená",J324,0)</f>
        <v>0</v>
      </c>
      <c r="BH324" s="231">
        <f>IF(N324="sníž. přenesená",J324,0)</f>
        <v>0</v>
      </c>
      <c r="BI324" s="231">
        <f>IF(N324="nulová",J324,0)</f>
        <v>0</v>
      </c>
      <c r="BJ324" s="17" t="s">
        <v>87</v>
      </c>
      <c r="BK324" s="231">
        <f>ROUND(I324*H324,2)</f>
        <v>0</v>
      </c>
      <c r="BL324" s="17" t="s">
        <v>155</v>
      </c>
      <c r="BM324" s="230" t="s">
        <v>1038</v>
      </c>
    </row>
    <row r="325" s="2" customFormat="1">
      <c r="A325" s="38"/>
      <c r="B325" s="39"/>
      <c r="C325" s="40"/>
      <c r="D325" s="232" t="s">
        <v>157</v>
      </c>
      <c r="E325" s="40"/>
      <c r="F325" s="233" t="s">
        <v>366</v>
      </c>
      <c r="G325" s="40"/>
      <c r="H325" s="40"/>
      <c r="I325" s="234"/>
      <c r="J325" s="40"/>
      <c r="K325" s="40"/>
      <c r="L325" s="44"/>
      <c r="M325" s="235"/>
      <c r="N325" s="236"/>
      <c r="O325" s="91"/>
      <c r="P325" s="91"/>
      <c r="Q325" s="91"/>
      <c r="R325" s="91"/>
      <c r="S325" s="91"/>
      <c r="T325" s="92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T325" s="17" t="s">
        <v>157</v>
      </c>
      <c r="AU325" s="17" t="s">
        <v>89</v>
      </c>
    </row>
    <row r="326" s="13" customFormat="1">
      <c r="A326" s="13"/>
      <c r="B326" s="237"/>
      <c r="C326" s="238"/>
      <c r="D326" s="239" t="s">
        <v>159</v>
      </c>
      <c r="E326" s="240" t="s">
        <v>1</v>
      </c>
      <c r="F326" s="241" t="s">
        <v>1039</v>
      </c>
      <c r="G326" s="238"/>
      <c r="H326" s="242">
        <v>194.50200000000001</v>
      </c>
      <c r="I326" s="243"/>
      <c r="J326" s="238"/>
      <c r="K326" s="238"/>
      <c r="L326" s="244"/>
      <c r="M326" s="245"/>
      <c r="N326" s="246"/>
      <c r="O326" s="246"/>
      <c r="P326" s="246"/>
      <c r="Q326" s="246"/>
      <c r="R326" s="246"/>
      <c r="S326" s="246"/>
      <c r="T326" s="247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8" t="s">
        <v>159</v>
      </c>
      <c r="AU326" s="248" t="s">
        <v>89</v>
      </c>
      <c r="AV326" s="13" t="s">
        <v>89</v>
      </c>
      <c r="AW326" s="13" t="s">
        <v>35</v>
      </c>
      <c r="AX326" s="13" t="s">
        <v>79</v>
      </c>
      <c r="AY326" s="248" t="s">
        <v>148</v>
      </c>
    </row>
    <row r="327" s="13" customFormat="1">
      <c r="A327" s="13"/>
      <c r="B327" s="237"/>
      <c r="C327" s="238"/>
      <c r="D327" s="239" t="s">
        <v>159</v>
      </c>
      <c r="E327" s="240" t="s">
        <v>1</v>
      </c>
      <c r="F327" s="241" t="s">
        <v>1040</v>
      </c>
      <c r="G327" s="238"/>
      <c r="H327" s="242">
        <v>70.605000000000004</v>
      </c>
      <c r="I327" s="243"/>
      <c r="J327" s="238"/>
      <c r="K327" s="238"/>
      <c r="L327" s="244"/>
      <c r="M327" s="245"/>
      <c r="N327" s="246"/>
      <c r="O327" s="246"/>
      <c r="P327" s="246"/>
      <c r="Q327" s="246"/>
      <c r="R327" s="246"/>
      <c r="S327" s="246"/>
      <c r="T327" s="247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8" t="s">
        <v>159</v>
      </c>
      <c r="AU327" s="248" t="s">
        <v>89</v>
      </c>
      <c r="AV327" s="13" t="s">
        <v>89</v>
      </c>
      <c r="AW327" s="13" t="s">
        <v>35</v>
      </c>
      <c r="AX327" s="13" t="s">
        <v>79</v>
      </c>
      <c r="AY327" s="248" t="s">
        <v>148</v>
      </c>
    </row>
    <row r="328" s="14" customFormat="1">
      <c r="A328" s="14"/>
      <c r="B328" s="249"/>
      <c r="C328" s="250"/>
      <c r="D328" s="239" t="s">
        <v>159</v>
      </c>
      <c r="E328" s="251" t="s">
        <v>1</v>
      </c>
      <c r="F328" s="252" t="s">
        <v>163</v>
      </c>
      <c r="G328" s="250"/>
      <c r="H328" s="253">
        <v>265.10700000000003</v>
      </c>
      <c r="I328" s="254"/>
      <c r="J328" s="250"/>
      <c r="K328" s="250"/>
      <c r="L328" s="255"/>
      <c r="M328" s="256"/>
      <c r="N328" s="257"/>
      <c r="O328" s="257"/>
      <c r="P328" s="257"/>
      <c r="Q328" s="257"/>
      <c r="R328" s="257"/>
      <c r="S328" s="257"/>
      <c r="T328" s="258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59" t="s">
        <v>159</v>
      </c>
      <c r="AU328" s="259" t="s">
        <v>89</v>
      </c>
      <c r="AV328" s="14" t="s">
        <v>155</v>
      </c>
      <c r="AW328" s="14" t="s">
        <v>35</v>
      </c>
      <c r="AX328" s="14" t="s">
        <v>87</v>
      </c>
      <c r="AY328" s="259" t="s">
        <v>148</v>
      </c>
    </row>
    <row r="329" s="2" customFormat="1" ht="37.8" customHeight="1">
      <c r="A329" s="38"/>
      <c r="B329" s="39"/>
      <c r="C329" s="219" t="s">
        <v>356</v>
      </c>
      <c r="D329" s="219" t="s">
        <v>150</v>
      </c>
      <c r="E329" s="220" t="s">
        <v>370</v>
      </c>
      <c r="F329" s="221" t="s">
        <v>371</v>
      </c>
      <c r="G329" s="222" t="s">
        <v>251</v>
      </c>
      <c r="H329" s="223">
        <v>744.29399999999998</v>
      </c>
      <c r="I329" s="224"/>
      <c r="J329" s="225">
        <f>ROUND(I329*H329,2)</f>
        <v>0</v>
      </c>
      <c r="K329" s="221" t="s">
        <v>154</v>
      </c>
      <c r="L329" s="44"/>
      <c r="M329" s="226" t="s">
        <v>1</v>
      </c>
      <c r="N329" s="227" t="s">
        <v>44</v>
      </c>
      <c r="O329" s="91"/>
      <c r="P329" s="228">
        <f>O329*H329</f>
        <v>0</v>
      </c>
      <c r="Q329" s="228">
        <v>0</v>
      </c>
      <c r="R329" s="228">
        <f>Q329*H329</f>
        <v>0</v>
      </c>
      <c r="S329" s="228">
        <v>0</v>
      </c>
      <c r="T329" s="229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230" t="s">
        <v>155</v>
      </c>
      <c r="AT329" s="230" t="s">
        <v>150</v>
      </c>
      <c r="AU329" s="230" t="s">
        <v>89</v>
      </c>
      <c r="AY329" s="17" t="s">
        <v>148</v>
      </c>
      <c r="BE329" s="231">
        <f>IF(N329="základní",J329,0)</f>
        <v>0</v>
      </c>
      <c r="BF329" s="231">
        <f>IF(N329="snížená",J329,0)</f>
        <v>0</v>
      </c>
      <c r="BG329" s="231">
        <f>IF(N329="zákl. přenesená",J329,0)</f>
        <v>0</v>
      </c>
      <c r="BH329" s="231">
        <f>IF(N329="sníž. přenesená",J329,0)</f>
        <v>0</v>
      </c>
      <c r="BI329" s="231">
        <f>IF(N329="nulová",J329,0)</f>
        <v>0</v>
      </c>
      <c r="BJ329" s="17" t="s">
        <v>87</v>
      </c>
      <c r="BK329" s="231">
        <f>ROUND(I329*H329,2)</f>
        <v>0</v>
      </c>
      <c r="BL329" s="17" t="s">
        <v>155</v>
      </c>
      <c r="BM329" s="230" t="s">
        <v>1041</v>
      </c>
    </row>
    <row r="330" s="2" customFormat="1">
      <c r="A330" s="38"/>
      <c r="B330" s="39"/>
      <c r="C330" s="40"/>
      <c r="D330" s="232" t="s">
        <v>157</v>
      </c>
      <c r="E330" s="40"/>
      <c r="F330" s="233" t="s">
        <v>373</v>
      </c>
      <c r="G330" s="40"/>
      <c r="H330" s="40"/>
      <c r="I330" s="234"/>
      <c r="J330" s="40"/>
      <c r="K330" s="40"/>
      <c r="L330" s="44"/>
      <c r="M330" s="235"/>
      <c r="N330" s="236"/>
      <c r="O330" s="91"/>
      <c r="P330" s="91"/>
      <c r="Q330" s="91"/>
      <c r="R330" s="91"/>
      <c r="S330" s="91"/>
      <c r="T330" s="92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T330" s="17" t="s">
        <v>157</v>
      </c>
      <c r="AU330" s="17" t="s">
        <v>89</v>
      </c>
    </row>
    <row r="331" s="13" customFormat="1">
      <c r="A331" s="13"/>
      <c r="B331" s="237"/>
      <c r="C331" s="238"/>
      <c r="D331" s="239" t="s">
        <v>159</v>
      </c>
      <c r="E331" s="240" t="s">
        <v>1</v>
      </c>
      <c r="F331" s="241" t="s">
        <v>1042</v>
      </c>
      <c r="G331" s="238"/>
      <c r="H331" s="242">
        <v>744.29399999999998</v>
      </c>
      <c r="I331" s="243"/>
      <c r="J331" s="238"/>
      <c r="K331" s="238"/>
      <c r="L331" s="244"/>
      <c r="M331" s="245"/>
      <c r="N331" s="246"/>
      <c r="O331" s="246"/>
      <c r="P331" s="246"/>
      <c r="Q331" s="246"/>
      <c r="R331" s="246"/>
      <c r="S331" s="246"/>
      <c r="T331" s="247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8" t="s">
        <v>159</v>
      </c>
      <c r="AU331" s="248" t="s">
        <v>89</v>
      </c>
      <c r="AV331" s="13" t="s">
        <v>89</v>
      </c>
      <c r="AW331" s="13" t="s">
        <v>35</v>
      </c>
      <c r="AX331" s="13" t="s">
        <v>87</v>
      </c>
      <c r="AY331" s="248" t="s">
        <v>148</v>
      </c>
    </row>
    <row r="332" s="2" customFormat="1" ht="44.25" customHeight="1">
      <c r="A332" s="38"/>
      <c r="B332" s="39"/>
      <c r="C332" s="219" t="s">
        <v>7</v>
      </c>
      <c r="D332" s="219" t="s">
        <v>150</v>
      </c>
      <c r="E332" s="220" t="s">
        <v>376</v>
      </c>
      <c r="F332" s="221" t="s">
        <v>377</v>
      </c>
      <c r="G332" s="222" t="s">
        <v>251</v>
      </c>
      <c r="H332" s="223">
        <v>627.82600000000002</v>
      </c>
      <c r="I332" s="224"/>
      <c r="J332" s="225">
        <f>ROUND(I332*H332,2)</f>
        <v>0</v>
      </c>
      <c r="K332" s="221" t="s">
        <v>154</v>
      </c>
      <c r="L332" s="44"/>
      <c r="M332" s="226" t="s">
        <v>1</v>
      </c>
      <c r="N332" s="227" t="s">
        <v>44</v>
      </c>
      <c r="O332" s="91"/>
      <c r="P332" s="228">
        <f>O332*H332</f>
        <v>0</v>
      </c>
      <c r="Q332" s="228">
        <v>0</v>
      </c>
      <c r="R332" s="228">
        <f>Q332*H332</f>
        <v>0</v>
      </c>
      <c r="S332" s="228">
        <v>0</v>
      </c>
      <c r="T332" s="229">
        <f>S332*H332</f>
        <v>0</v>
      </c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R332" s="230" t="s">
        <v>155</v>
      </c>
      <c r="AT332" s="230" t="s">
        <v>150</v>
      </c>
      <c r="AU332" s="230" t="s">
        <v>89</v>
      </c>
      <c r="AY332" s="17" t="s">
        <v>148</v>
      </c>
      <c r="BE332" s="231">
        <f>IF(N332="základní",J332,0)</f>
        <v>0</v>
      </c>
      <c r="BF332" s="231">
        <f>IF(N332="snížená",J332,0)</f>
        <v>0</v>
      </c>
      <c r="BG332" s="231">
        <f>IF(N332="zákl. přenesená",J332,0)</f>
        <v>0</v>
      </c>
      <c r="BH332" s="231">
        <f>IF(N332="sníž. přenesená",J332,0)</f>
        <v>0</v>
      </c>
      <c r="BI332" s="231">
        <f>IF(N332="nulová",J332,0)</f>
        <v>0</v>
      </c>
      <c r="BJ332" s="17" t="s">
        <v>87</v>
      </c>
      <c r="BK332" s="231">
        <f>ROUND(I332*H332,2)</f>
        <v>0</v>
      </c>
      <c r="BL332" s="17" t="s">
        <v>155</v>
      </c>
      <c r="BM332" s="230" t="s">
        <v>1043</v>
      </c>
    </row>
    <row r="333" s="2" customFormat="1">
      <c r="A333" s="38"/>
      <c r="B333" s="39"/>
      <c r="C333" s="40"/>
      <c r="D333" s="232" t="s">
        <v>157</v>
      </c>
      <c r="E333" s="40"/>
      <c r="F333" s="233" t="s">
        <v>379</v>
      </c>
      <c r="G333" s="40"/>
      <c r="H333" s="40"/>
      <c r="I333" s="234"/>
      <c r="J333" s="40"/>
      <c r="K333" s="40"/>
      <c r="L333" s="44"/>
      <c r="M333" s="235"/>
      <c r="N333" s="236"/>
      <c r="O333" s="91"/>
      <c r="P333" s="91"/>
      <c r="Q333" s="91"/>
      <c r="R333" s="91"/>
      <c r="S333" s="91"/>
      <c r="T333" s="92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T333" s="17" t="s">
        <v>157</v>
      </c>
      <c r="AU333" s="17" t="s">
        <v>89</v>
      </c>
    </row>
    <row r="334" s="13" customFormat="1">
      <c r="A334" s="13"/>
      <c r="B334" s="237"/>
      <c r="C334" s="238"/>
      <c r="D334" s="239" t="s">
        <v>159</v>
      </c>
      <c r="E334" s="240" t="s">
        <v>1</v>
      </c>
      <c r="F334" s="241" t="s">
        <v>1044</v>
      </c>
      <c r="G334" s="238"/>
      <c r="H334" s="242">
        <v>743.83799999999997</v>
      </c>
      <c r="I334" s="243"/>
      <c r="J334" s="238"/>
      <c r="K334" s="238"/>
      <c r="L334" s="244"/>
      <c r="M334" s="245"/>
      <c r="N334" s="246"/>
      <c r="O334" s="246"/>
      <c r="P334" s="246"/>
      <c r="Q334" s="246"/>
      <c r="R334" s="246"/>
      <c r="S334" s="246"/>
      <c r="T334" s="247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8" t="s">
        <v>159</v>
      </c>
      <c r="AU334" s="248" t="s">
        <v>89</v>
      </c>
      <c r="AV334" s="13" t="s">
        <v>89</v>
      </c>
      <c r="AW334" s="13" t="s">
        <v>35</v>
      </c>
      <c r="AX334" s="13" t="s">
        <v>79</v>
      </c>
      <c r="AY334" s="248" t="s">
        <v>148</v>
      </c>
    </row>
    <row r="335" s="13" customFormat="1">
      <c r="A335" s="13"/>
      <c r="B335" s="237"/>
      <c r="C335" s="238"/>
      <c r="D335" s="239" t="s">
        <v>159</v>
      </c>
      <c r="E335" s="240" t="s">
        <v>1</v>
      </c>
      <c r="F335" s="241" t="s">
        <v>1045</v>
      </c>
      <c r="G335" s="238"/>
      <c r="H335" s="242">
        <v>-18.899999999999999</v>
      </c>
      <c r="I335" s="243"/>
      <c r="J335" s="238"/>
      <c r="K335" s="238"/>
      <c r="L335" s="244"/>
      <c r="M335" s="245"/>
      <c r="N335" s="246"/>
      <c r="O335" s="246"/>
      <c r="P335" s="246"/>
      <c r="Q335" s="246"/>
      <c r="R335" s="246"/>
      <c r="S335" s="246"/>
      <c r="T335" s="247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8" t="s">
        <v>159</v>
      </c>
      <c r="AU335" s="248" t="s">
        <v>89</v>
      </c>
      <c r="AV335" s="13" t="s">
        <v>89</v>
      </c>
      <c r="AW335" s="13" t="s">
        <v>35</v>
      </c>
      <c r="AX335" s="13" t="s">
        <v>79</v>
      </c>
      <c r="AY335" s="248" t="s">
        <v>148</v>
      </c>
    </row>
    <row r="336" s="13" customFormat="1">
      <c r="A336" s="13"/>
      <c r="B336" s="237"/>
      <c r="C336" s="238"/>
      <c r="D336" s="239" t="s">
        <v>159</v>
      </c>
      <c r="E336" s="240" t="s">
        <v>1</v>
      </c>
      <c r="F336" s="241" t="s">
        <v>1046</v>
      </c>
      <c r="G336" s="238"/>
      <c r="H336" s="242">
        <v>-86.084999999999994</v>
      </c>
      <c r="I336" s="243"/>
      <c r="J336" s="238"/>
      <c r="K336" s="238"/>
      <c r="L336" s="244"/>
      <c r="M336" s="245"/>
      <c r="N336" s="246"/>
      <c r="O336" s="246"/>
      <c r="P336" s="246"/>
      <c r="Q336" s="246"/>
      <c r="R336" s="246"/>
      <c r="S336" s="246"/>
      <c r="T336" s="247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8" t="s">
        <v>159</v>
      </c>
      <c r="AU336" s="248" t="s">
        <v>89</v>
      </c>
      <c r="AV336" s="13" t="s">
        <v>89</v>
      </c>
      <c r="AW336" s="13" t="s">
        <v>35</v>
      </c>
      <c r="AX336" s="13" t="s">
        <v>79</v>
      </c>
      <c r="AY336" s="248" t="s">
        <v>148</v>
      </c>
    </row>
    <row r="337" s="13" customFormat="1">
      <c r="A337" s="13"/>
      <c r="B337" s="237"/>
      <c r="C337" s="238"/>
      <c r="D337" s="239" t="s">
        <v>159</v>
      </c>
      <c r="E337" s="240" t="s">
        <v>1</v>
      </c>
      <c r="F337" s="241" t="s">
        <v>1047</v>
      </c>
      <c r="G337" s="238"/>
      <c r="H337" s="242">
        <v>-4.0270000000000001</v>
      </c>
      <c r="I337" s="243"/>
      <c r="J337" s="238"/>
      <c r="K337" s="238"/>
      <c r="L337" s="244"/>
      <c r="M337" s="245"/>
      <c r="N337" s="246"/>
      <c r="O337" s="246"/>
      <c r="P337" s="246"/>
      <c r="Q337" s="246"/>
      <c r="R337" s="246"/>
      <c r="S337" s="246"/>
      <c r="T337" s="247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8" t="s">
        <v>159</v>
      </c>
      <c r="AU337" s="248" t="s">
        <v>89</v>
      </c>
      <c r="AV337" s="13" t="s">
        <v>89</v>
      </c>
      <c r="AW337" s="13" t="s">
        <v>35</v>
      </c>
      <c r="AX337" s="13" t="s">
        <v>79</v>
      </c>
      <c r="AY337" s="248" t="s">
        <v>148</v>
      </c>
    </row>
    <row r="338" s="13" customFormat="1">
      <c r="A338" s="13"/>
      <c r="B338" s="237"/>
      <c r="C338" s="238"/>
      <c r="D338" s="239" t="s">
        <v>159</v>
      </c>
      <c r="E338" s="240" t="s">
        <v>1</v>
      </c>
      <c r="F338" s="241" t="s">
        <v>1048</v>
      </c>
      <c r="G338" s="238"/>
      <c r="H338" s="242">
        <v>-7</v>
      </c>
      <c r="I338" s="243"/>
      <c r="J338" s="238"/>
      <c r="K338" s="238"/>
      <c r="L338" s="244"/>
      <c r="M338" s="245"/>
      <c r="N338" s="246"/>
      <c r="O338" s="246"/>
      <c r="P338" s="246"/>
      <c r="Q338" s="246"/>
      <c r="R338" s="246"/>
      <c r="S338" s="246"/>
      <c r="T338" s="247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8" t="s">
        <v>159</v>
      </c>
      <c r="AU338" s="248" t="s">
        <v>89</v>
      </c>
      <c r="AV338" s="13" t="s">
        <v>89</v>
      </c>
      <c r="AW338" s="13" t="s">
        <v>35</v>
      </c>
      <c r="AX338" s="13" t="s">
        <v>79</v>
      </c>
      <c r="AY338" s="248" t="s">
        <v>148</v>
      </c>
    </row>
    <row r="339" s="14" customFormat="1">
      <c r="A339" s="14"/>
      <c r="B339" s="249"/>
      <c r="C339" s="250"/>
      <c r="D339" s="239" t="s">
        <v>159</v>
      </c>
      <c r="E339" s="251" t="s">
        <v>1</v>
      </c>
      <c r="F339" s="252" t="s">
        <v>163</v>
      </c>
      <c r="G339" s="250"/>
      <c r="H339" s="253">
        <v>627.82600000000002</v>
      </c>
      <c r="I339" s="254"/>
      <c r="J339" s="250"/>
      <c r="K339" s="250"/>
      <c r="L339" s="255"/>
      <c r="M339" s="256"/>
      <c r="N339" s="257"/>
      <c r="O339" s="257"/>
      <c r="P339" s="257"/>
      <c r="Q339" s="257"/>
      <c r="R339" s="257"/>
      <c r="S339" s="257"/>
      <c r="T339" s="258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59" t="s">
        <v>159</v>
      </c>
      <c r="AU339" s="259" t="s">
        <v>89</v>
      </c>
      <c r="AV339" s="14" t="s">
        <v>155</v>
      </c>
      <c r="AW339" s="14" t="s">
        <v>35</v>
      </c>
      <c r="AX339" s="14" t="s">
        <v>87</v>
      </c>
      <c r="AY339" s="259" t="s">
        <v>148</v>
      </c>
    </row>
    <row r="340" s="2" customFormat="1" ht="66.75" customHeight="1">
      <c r="A340" s="38"/>
      <c r="B340" s="39"/>
      <c r="C340" s="219" t="s">
        <v>369</v>
      </c>
      <c r="D340" s="219" t="s">
        <v>150</v>
      </c>
      <c r="E340" s="220" t="s">
        <v>386</v>
      </c>
      <c r="F340" s="221" t="s">
        <v>387</v>
      </c>
      <c r="G340" s="222" t="s">
        <v>251</v>
      </c>
      <c r="H340" s="223">
        <v>86.084999999999994</v>
      </c>
      <c r="I340" s="224"/>
      <c r="J340" s="225">
        <f>ROUND(I340*H340,2)</f>
        <v>0</v>
      </c>
      <c r="K340" s="221" t="s">
        <v>154</v>
      </c>
      <c r="L340" s="44"/>
      <c r="M340" s="226" t="s">
        <v>1</v>
      </c>
      <c r="N340" s="227" t="s">
        <v>44</v>
      </c>
      <c r="O340" s="91"/>
      <c r="P340" s="228">
        <f>O340*H340</f>
        <v>0</v>
      </c>
      <c r="Q340" s="228">
        <v>0</v>
      </c>
      <c r="R340" s="228">
        <f>Q340*H340</f>
        <v>0</v>
      </c>
      <c r="S340" s="228">
        <v>0</v>
      </c>
      <c r="T340" s="229">
        <f>S340*H340</f>
        <v>0</v>
      </c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R340" s="230" t="s">
        <v>155</v>
      </c>
      <c r="AT340" s="230" t="s">
        <v>150</v>
      </c>
      <c r="AU340" s="230" t="s">
        <v>89</v>
      </c>
      <c r="AY340" s="17" t="s">
        <v>148</v>
      </c>
      <c r="BE340" s="231">
        <f>IF(N340="základní",J340,0)</f>
        <v>0</v>
      </c>
      <c r="BF340" s="231">
        <f>IF(N340="snížená",J340,0)</f>
        <v>0</v>
      </c>
      <c r="BG340" s="231">
        <f>IF(N340="zákl. přenesená",J340,0)</f>
        <v>0</v>
      </c>
      <c r="BH340" s="231">
        <f>IF(N340="sníž. přenesená",J340,0)</f>
        <v>0</v>
      </c>
      <c r="BI340" s="231">
        <f>IF(N340="nulová",J340,0)</f>
        <v>0</v>
      </c>
      <c r="BJ340" s="17" t="s">
        <v>87</v>
      </c>
      <c r="BK340" s="231">
        <f>ROUND(I340*H340,2)</f>
        <v>0</v>
      </c>
      <c r="BL340" s="17" t="s">
        <v>155</v>
      </c>
      <c r="BM340" s="230" t="s">
        <v>1049</v>
      </c>
    </row>
    <row r="341" s="2" customFormat="1">
      <c r="A341" s="38"/>
      <c r="B341" s="39"/>
      <c r="C341" s="40"/>
      <c r="D341" s="232" t="s">
        <v>157</v>
      </c>
      <c r="E341" s="40"/>
      <c r="F341" s="233" t="s">
        <v>389</v>
      </c>
      <c r="G341" s="40"/>
      <c r="H341" s="40"/>
      <c r="I341" s="234"/>
      <c r="J341" s="40"/>
      <c r="K341" s="40"/>
      <c r="L341" s="44"/>
      <c r="M341" s="235"/>
      <c r="N341" s="236"/>
      <c r="O341" s="91"/>
      <c r="P341" s="91"/>
      <c r="Q341" s="91"/>
      <c r="R341" s="91"/>
      <c r="S341" s="91"/>
      <c r="T341" s="92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T341" s="17" t="s">
        <v>157</v>
      </c>
      <c r="AU341" s="17" t="s">
        <v>89</v>
      </c>
    </row>
    <row r="342" s="13" customFormat="1">
      <c r="A342" s="13"/>
      <c r="B342" s="237"/>
      <c r="C342" s="238"/>
      <c r="D342" s="239" t="s">
        <v>159</v>
      </c>
      <c r="E342" s="240" t="s">
        <v>1</v>
      </c>
      <c r="F342" s="241" t="s">
        <v>1050</v>
      </c>
      <c r="G342" s="238"/>
      <c r="H342" s="242">
        <v>10.35</v>
      </c>
      <c r="I342" s="243"/>
      <c r="J342" s="238"/>
      <c r="K342" s="238"/>
      <c r="L342" s="244"/>
      <c r="M342" s="245"/>
      <c r="N342" s="246"/>
      <c r="O342" s="246"/>
      <c r="P342" s="246"/>
      <c r="Q342" s="246"/>
      <c r="R342" s="246"/>
      <c r="S342" s="246"/>
      <c r="T342" s="247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8" t="s">
        <v>159</v>
      </c>
      <c r="AU342" s="248" t="s">
        <v>89</v>
      </c>
      <c r="AV342" s="13" t="s">
        <v>89</v>
      </c>
      <c r="AW342" s="13" t="s">
        <v>35</v>
      </c>
      <c r="AX342" s="13" t="s">
        <v>79</v>
      </c>
      <c r="AY342" s="248" t="s">
        <v>148</v>
      </c>
    </row>
    <row r="343" s="13" customFormat="1">
      <c r="A343" s="13"/>
      <c r="B343" s="237"/>
      <c r="C343" s="238"/>
      <c r="D343" s="239" t="s">
        <v>159</v>
      </c>
      <c r="E343" s="240" t="s">
        <v>1</v>
      </c>
      <c r="F343" s="241" t="s">
        <v>1051</v>
      </c>
      <c r="G343" s="238"/>
      <c r="H343" s="242">
        <v>75.734999999999999</v>
      </c>
      <c r="I343" s="243"/>
      <c r="J343" s="238"/>
      <c r="K343" s="238"/>
      <c r="L343" s="244"/>
      <c r="M343" s="245"/>
      <c r="N343" s="246"/>
      <c r="O343" s="246"/>
      <c r="P343" s="246"/>
      <c r="Q343" s="246"/>
      <c r="R343" s="246"/>
      <c r="S343" s="246"/>
      <c r="T343" s="247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8" t="s">
        <v>159</v>
      </c>
      <c r="AU343" s="248" t="s">
        <v>89</v>
      </c>
      <c r="AV343" s="13" t="s">
        <v>89</v>
      </c>
      <c r="AW343" s="13" t="s">
        <v>35</v>
      </c>
      <c r="AX343" s="13" t="s">
        <v>79</v>
      </c>
      <c r="AY343" s="248" t="s">
        <v>148</v>
      </c>
    </row>
    <row r="344" s="14" customFormat="1">
      <c r="A344" s="14"/>
      <c r="B344" s="249"/>
      <c r="C344" s="250"/>
      <c r="D344" s="239" t="s">
        <v>159</v>
      </c>
      <c r="E344" s="251" t="s">
        <v>1</v>
      </c>
      <c r="F344" s="252" t="s">
        <v>163</v>
      </c>
      <c r="G344" s="250"/>
      <c r="H344" s="253">
        <v>86.084999999999994</v>
      </c>
      <c r="I344" s="254"/>
      <c r="J344" s="250"/>
      <c r="K344" s="250"/>
      <c r="L344" s="255"/>
      <c r="M344" s="256"/>
      <c r="N344" s="257"/>
      <c r="O344" s="257"/>
      <c r="P344" s="257"/>
      <c r="Q344" s="257"/>
      <c r="R344" s="257"/>
      <c r="S344" s="257"/>
      <c r="T344" s="258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59" t="s">
        <v>159</v>
      </c>
      <c r="AU344" s="259" t="s">
        <v>89</v>
      </c>
      <c r="AV344" s="14" t="s">
        <v>155</v>
      </c>
      <c r="AW344" s="14" t="s">
        <v>35</v>
      </c>
      <c r="AX344" s="14" t="s">
        <v>87</v>
      </c>
      <c r="AY344" s="259" t="s">
        <v>148</v>
      </c>
    </row>
    <row r="345" s="2" customFormat="1" ht="16.5" customHeight="1">
      <c r="A345" s="38"/>
      <c r="B345" s="39"/>
      <c r="C345" s="270" t="s">
        <v>375</v>
      </c>
      <c r="D345" s="270" t="s">
        <v>401</v>
      </c>
      <c r="E345" s="271" t="s">
        <v>402</v>
      </c>
      <c r="F345" s="272" t="s">
        <v>403</v>
      </c>
      <c r="G345" s="273" t="s">
        <v>364</v>
      </c>
      <c r="H345" s="274">
        <v>172.16999999999999</v>
      </c>
      <c r="I345" s="275"/>
      <c r="J345" s="276">
        <f>ROUND(I345*H345,2)</f>
        <v>0</v>
      </c>
      <c r="K345" s="272" t="s">
        <v>154</v>
      </c>
      <c r="L345" s="277"/>
      <c r="M345" s="278" t="s">
        <v>1</v>
      </c>
      <c r="N345" s="279" t="s">
        <v>44</v>
      </c>
      <c r="O345" s="91"/>
      <c r="P345" s="228">
        <f>O345*H345</f>
        <v>0</v>
      </c>
      <c r="Q345" s="228">
        <v>1</v>
      </c>
      <c r="R345" s="228">
        <f>Q345*H345</f>
        <v>172.16999999999999</v>
      </c>
      <c r="S345" s="228">
        <v>0</v>
      </c>
      <c r="T345" s="229">
        <f>S345*H345</f>
        <v>0</v>
      </c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R345" s="230" t="s">
        <v>229</v>
      </c>
      <c r="AT345" s="230" t="s">
        <v>401</v>
      </c>
      <c r="AU345" s="230" t="s">
        <v>89</v>
      </c>
      <c r="AY345" s="17" t="s">
        <v>148</v>
      </c>
      <c r="BE345" s="231">
        <f>IF(N345="základní",J345,0)</f>
        <v>0</v>
      </c>
      <c r="BF345" s="231">
        <f>IF(N345="snížená",J345,0)</f>
        <v>0</v>
      </c>
      <c r="BG345" s="231">
        <f>IF(N345="zákl. přenesená",J345,0)</f>
        <v>0</v>
      </c>
      <c r="BH345" s="231">
        <f>IF(N345="sníž. přenesená",J345,0)</f>
        <v>0</v>
      </c>
      <c r="BI345" s="231">
        <f>IF(N345="nulová",J345,0)</f>
        <v>0</v>
      </c>
      <c r="BJ345" s="17" t="s">
        <v>87</v>
      </c>
      <c r="BK345" s="231">
        <f>ROUND(I345*H345,2)</f>
        <v>0</v>
      </c>
      <c r="BL345" s="17" t="s">
        <v>155</v>
      </c>
      <c r="BM345" s="230" t="s">
        <v>1052</v>
      </c>
    </row>
    <row r="346" s="13" customFormat="1">
      <c r="A346" s="13"/>
      <c r="B346" s="237"/>
      <c r="C346" s="238"/>
      <c r="D346" s="239" t="s">
        <v>159</v>
      </c>
      <c r="E346" s="238"/>
      <c r="F346" s="241" t="s">
        <v>1053</v>
      </c>
      <c r="G346" s="238"/>
      <c r="H346" s="242">
        <v>172.16999999999999</v>
      </c>
      <c r="I346" s="243"/>
      <c r="J346" s="238"/>
      <c r="K346" s="238"/>
      <c r="L346" s="244"/>
      <c r="M346" s="245"/>
      <c r="N346" s="246"/>
      <c r="O346" s="246"/>
      <c r="P346" s="246"/>
      <c r="Q346" s="246"/>
      <c r="R346" s="246"/>
      <c r="S346" s="246"/>
      <c r="T346" s="247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8" t="s">
        <v>159</v>
      </c>
      <c r="AU346" s="248" t="s">
        <v>89</v>
      </c>
      <c r="AV346" s="13" t="s">
        <v>89</v>
      </c>
      <c r="AW346" s="13" t="s">
        <v>4</v>
      </c>
      <c r="AX346" s="13" t="s">
        <v>87</v>
      </c>
      <c r="AY346" s="248" t="s">
        <v>148</v>
      </c>
    </row>
    <row r="347" s="12" customFormat="1" ht="22.8" customHeight="1">
      <c r="A347" s="12"/>
      <c r="B347" s="203"/>
      <c r="C347" s="204"/>
      <c r="D347" s="205" t="s">
        <v>78</v>
      </c>
      <c r="E347" s="217" t="s">
        <v>171</v>
      </c>
      <c r="F347" s="217" t="s">
        <v>406</v>
      </c>
      <c r="G347" s="204"/>
      <c r="H347" s="204"/>
      <c r="I347" s="207"/>
      <c r="J347" s="218">
        <f>BK347</f>
        <v>0</v>
      </c>
      <c r="K347" s="204"/>
      <c r="L347" s="209"/>
      <c r="M347" s="210"/>
      <c r="N347" s="211"/>
      <c r="O347" s="211"/>
      <c r="P347" s="212">
        <f>SUM(P348:P350)</f>
        <v>0</v>
      </c>
      <c r="Q347" s="211"/>
      <c r="R347" s="212">
        <f>SUM(R348:R350)</f>
        <v>0</v>
      </c>
      <c r="S347" s="211"/>
      <c r="T347" s="213">
        <f>SUM(T348:T350)</f>
        <v>0</v>
      </c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R347" s="214" t="s">
        <v>87</v>
      </c>
      <c r="AT347" s="215" t="s">
        <v>78</v>
      </c>
      <c r="AU347" s="215" t="s">
        <v>87</v>
      </c>
      <c r="AY347" s="214" t="s">
        <v>148</v>
      </c>
      <c r="BK347" s="216">
        <f>SUM(BK348:BK350)</f>
        <v>0</v>
      </c>
    </row>
    <row r="348" s="2" customFormat="1" ht="24.15" customHeight="1">
      <c r="A348" s="38"/>
      <c r="B348" s="39"/>
      <c r="C348" s="219" t="s">
        <v>385</v>
      </c>
      <c r="D348" s="219" t="s">
        <v>150</v>
      </c>
      <c r="E348" s="220" t="s">
        <v>408</v>
      </c>
      <c r="F348" s="221" t="s">
        <v>409</v>
      </c>
      <c r="G348" s="222" t="s">
        <v>232</v>
      </c>
      <c r="H348" s="223">
        <v>210</v>
      </c>
      <c r="I348" s="224"/>
      <c r="J348" s="225">
        <f>ROUND(I348*H348,2)</f>
        <v>0</v>
      </c>
      <c r="K348" s="221" t="s">
        <v>154</v>
      </c>
      <c r="L348" s="44"/>
      <c r="M348" s="226" t="s">
        <v>1</v>
      </c>
      <c r="N348" s="227" t="s">
        <v>44</v>
      </c>
      <c r="O348" s="91"/>
      <c r="P348" s="228">
        <f>O348*H348</f>
        <v>0</v>
      </c>
      <c r="Q348" s="228">
        <v>0</v>
      </c>
      <c r="R348" s="228">
        <f>Q348*H348</f>
        <v>0</v>
      </c>
      <c r="S348" s="228">
        <v>0</v>
      </c>
      <c r="T348" s="229">
        <f>S348*H348</f>
        <v>0</v>
      </c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R348" s="230" t="s">
        <v>155</v>
      </c>
      <c r="AT348" s="230" t="s">
        <v>150</v>
      </c>
      <c r="AU348" s="230" t="s">
        <v>89</v>
      </c>
      <c r="AY348" s="17" t="s">
        <v>148</v>
      </c>
      <c r="BE348" s="231">
        <f>IF(N348="základní",J348,0)</f>
        <v>0</v>
      </c>
      <c r="BF348" s="231">
        <f>IF(N348="snížená",J348,0)</f>
        <v>0</v>
      </c>
      <c r="BG348" s="231">
        <f>IF(N348="zákl. přenesená",J348,0)</f>
        <v>0</v>
      </c>
      <c r="BH348" s="231">
        <f>IF(N348="sníž. přenesená",J348,0)</f>
        <v>0</v>
      </c>
      <c r="BI348" s="231">
        <f>IF(N348="nulová",J348,0)</f>
        <v>0</v>
      </c>
      <c r="BJ348" s="17" t="s">
        <v>87</v>
      </c>
      <c r="BK348" s="231">
        <f>ROUND(I348*H348,2)</f>
        <v>0</v>
      </c>
      <c r="BL348" s="17" t="s">
        <v>155</v>
      </c>
      <c r="BM348" s="230" t="s">
        <v>1054</v>
      </c>
    </row>
    <row r="349" s="2" customFormat="1">
      <c r="A349" s="38"/>
      <c r="B349" s="39"/>
      <c r="C349" s="40"/>
      <c r="D349" s="232" t="s">
        <v>157</v>
      </c>
      <c r="E349" s="40"/>
      <c r="F349" s="233" t="s">
        <v>411</v>
      </c>
      <c r="G349" s="40"/>
      <c r="H349" s="40"/>
      <c r="I349" s="234"/>
      <c r="J349" s="40"/>
      <c r="K349" s="40"/>
      <c r="L349" s="44"/>
      <c r="M349" s="235"/>
      <c r="N349" s="236"/>
      <c r="O349" s="91"/>
      <c r="P349" s="91"/>
      <c r="Q349" s="91"/>
      <c r="R349" s="91"/>
      <c r="S349" s="91"/>
      <c r="T349" s="92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T349" s="17" t="s">
        <v>157</v>
      </c>
      <c r="AU349" s="17" t="s">
        <v>89</v>
      </c>
    </row>
    <row r="350" s="13" customFormat="1">
      <c r="A350" s="13"/>
      <c r="B350" s="237"/>
      <c r="C350" s="238"/>
      <c r="D350" s="239" t="s">
        <v>159</v>
      </c>
      <c r="E350" s="240" t="s">
        <v>1</v>
      </c>
      <c r="F350" s="241" t="s">
        <v>1055</v>
      </c>
      <c r="G350" s="238"/>
      <c r="H350" s="242">
        <v>210</v>
      </c>
      <c r="I350" s="243"/>
      <c r="J350" s="238"/>
      <c r="K350" s="238"/>
      <c r="L350" s="244"/>
      <c r="M350" s="245"/>
      <c r="N350" s="246"/>
      <c r="O350" s="246"/>
      <c r="P350" s="246"/>
      <c r="Q350" s="246"/>
      <c r="R350" s="246"/>
      <c r="S350" s="246"/>
      <c r="T350" s="247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8" t="s">
        <v>159</v>
      </c>
      <c r="AU350" s="248" t="s">
        <v>89</v>
      </c>
      <c r="AV350" s="13" t="s">
        <v>89</v>
      </c>
      <c r="AW350" s="13" t="s">
        <v>35</v>
      </c>
      <c r="AX350" s="13" t="s">
        <v>87</v>
      </c>
      <c r="AY350" s="248" t="s">
        <v>148</v>
      </c>
    </row>
    <row r="351" s="12" customFormat="1" ht="22.8" customHeight="1">
      <c r="A351" s="12"/>
      <c r="B351" s="203"/>
      <c r="C351" s="204"/>
      <c r="D351" s="205" t="s">
        <v>78</v>
      </c>
      <c r="E351" s="217" t="s">
        <v>155</v>
      </c>
      <c r="F351" s="217" t="s">
        <v>413</v>
      </c>
      <c r="G351" s="204"/>
      <c r="H351" s="204"/>
      <c r="I351" s="207"/>
      <c r="J351" s="218">
        <f>BK351</f>
        <v>0</v>
      </c>
      <c r="K351" s="204"/>
      <c r="L351" s="209"/>
      <c r="M351" s="210"/>
      <c r="N351" s="211"/>
      <c r="O351" s="211"/>
      <c r="P351" s="212">
        <f>SUM(P352:P354)</f>
        <v>0</v>
      </c>
      <c r="Q351" s="211"/>
      <c r="R351" s="212">
        <f>SUM(R352:R354)</f>
        <v>0</v>
      </c>
      <c r="S351" s="211"/>
      <c r="T351" s="213">
        <f>SUM(T352:T354)</f>
        <v>0</v>
      </c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R351" s="214" t="s">
        <v>87</v>
      </c>
      <c r="AT351" s="215" t="s">
        <v>78</v>
      </c>
      <c r="AU351" s="215" t="s">
        <v>87</v>
      </c>
      <c r="AY351" s="214" t="s">
        <v>148</v>
      </c>
      <c r="BK351" s="216">
        <f>SUM(BK352:BK354)</f>
        <v>0</v>
      </c>
    </row>
    <row r="352" s="2" customFormat="1" ht="33" customHeight="1">
      <c r="A352" s="38"/>
      <c r="B352" s="39"/>
      <c r="C352" s="219" t="s">
        <v>400</v>
      </c>
      <c r="D352" s="219" t="s">
        <v>150</v>
      </c>
      <c r="E352" s="220" t="s">
        <v>415</v>
      </c>
      <c r="F352" s="221" t="s">
        <v>416</v>
      </c>
      <c r="G352" s="222" t="s">
        <v>251</v>
      </c>
      <c r="H352" s="223">
        <v>18.899999999999999</v>
      </c>
      <c r="I352" s="224"/>
      <c r="J352" s="225">
        <f>ROUND(I352*H352,2)</f>
        <v>0</v>
      </c>
      <c r="K352" s="221" t="s">
        <v>154</v>
      </c>
      <c r="L352" s="44"/>
      <c r="M352" s="226" t="s">
        <v>1</v>
      </c>
      <c r="N352" s="227" t="s">
        <v>44</v>
      </c>
      <c r="O352" s="91"/>
      <c r="P352" s="228">
        <f>O352*H352</f>
        <v>0</v>
      </c>
      <c r="Q352" s="228">
        <v>0</v>
      </c>
      <c r="R352" s="228">
        <f>Q352*H352</f>
        <v>0</v>
      </c>
      <c r="S352" s="228">
        <v>0</v>
      </c>
      <c r="T352" s="229">
        <f>S352*H352</f>
        <v>0</v>
      </c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R352" s="230" t="s">
        <v>155</v>
      </c>
      <c r="AT352" s="230" t="s">
        <v>150</v>
      </c>
      <c r="AU352" s="230" t="s">
        <v>89</v>
      </c>
      <c r="AY352" s="17" t="s">
        <v>148</v>
      </c>
      <c r="BE352" s="231">
        <f>IF(N352="základní",J352,0)</f>
        <v>0</v>
      </c>
      <c r="BF352" s="231">
        <f>IF(N352="snížená",J352,0)</f>
        <v>0</v>
      </c>
      <c r="BG352" s="231">
        <f>IF(N352="zákl. přenesená",J352,0)</f>
        <v>0</v>
      </c>
      <c r="BH352" s="231">
        <f>IF(N352="sníž. přenesená",J352,0)</f>
        <v>0</v>
      </c>
      <c r="BI352" s="231">
        <f>IF(N352="nulová",J352,0)</f>
        <v>0</v>
      </c>
      <c r="BJ352" s="17" t="s">
        <v>87</v>
      </c>
      <c r="BK352" s="231">
        <f>ROUND(I352*H352,2)</f>
        <v>0</v>
      </c>
      <c r="BL352" s="17" t="s">
        <v>155</v>
      </c>
      <c r="BM352" s="230" t="s">
        <v>1056</v>
      </c>
    </row>
    <row r="353" s="2" customFormat="1">
      <c r="A353" s="38"/>
      <c r="B353" s="39"/>
      <c r="C353" s="40"/>
      <c r="D353" s="232" t="s">
        <v>157</v>
      </c>
      <c r="E353" s="40"/>
      <c r="F353" s="233" t="s">
        <v>418</v>
      </c>
      <c r="G353" s="40"/>
      <c r="H353" s="40"/>
      <c r="I353" s="234"/>
      <c r="J353" s="40"/>
      <c r="K353" s="40"/>
      <c r="L353" s="44"/>
      <c r="M353" s="235"/>
      <c r="N353" s="236"/>
      <c r="O353" s="91"/>
      <c r="P353" s="91"/>
      <c r="Q353" s="91"/>
      <c r="R353" s="91"/>
      <c r="S353" s="91"/>
      <c r="T353" s="92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T353" s="17" t="s">
        <v>157</v>
      </c>
      <c r="AU353" s="17" t="s">
        <v>89</v>
      </c>
    </row>
    <row r="354" s="13" customFormat="1">
      <c r="A354" s="13"/>
      <c r="B354" s="237"/>
      <c r="C354" s="238"/>
      <c r="D354" s="239" t="s">
        <v>159</v>
      </c>
      <c r="E354" s="240" t="s">
        <v>1</v>
      </c>
      <c r="F354" s="241" t="s">
        <v>1057</v>
      </c>
      <c r="G354" s="238"/>
      <c r="H354" s="242">
        <v>18.899999999999999</v>
      </c>
      <c r="I354" s="243"/>
      <c r="J354" s="238"/>
      <c r="K354" s="238"/>
      <c r="L354" s="244"/>
      <c r="M354" s="245"/>
      <c r="N354" s="246"/>
      <c r="O354" s="246"/>
      <c r="P354" s="246"/>
      <c r="Q354" s="246"/>
      <c r="R354" s="246"/>
      <c r="S354" s="246"/>
      <c r="T354" s="247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48" t="s">
        <v>159</v>
      </c>
      <c r="AU354" s="248" t="s">
        <v>89</v>
      </c>
      <c r="AV354" s="13" t="s">
        <v>89</v>
      </c>
      <c r="AW354" s="13" t="s">
        <v>35</v>
      </c>
      <c r="AX354" s="13" t="s">
        <v>87</v>
      </c>
      <c r="AY354" s="248" t="s">
        <v>148</v>
      </c>
    </row>
    <row r="355" s="12" customFormat="1" ht="22.8" customHeight="1">
      <c r="A355" s="12"/>
      <c r="B355" s="203"/>
      <c r="C355" s="204"/>
      <c r="D355" s="205" t="s">
        <v>78</v>
      </c>
      <c r="E355" s="217" t="s">
        <v>194</v>
      </c>
      <c r="F355" s="217" t="s">
        <v>443</v>
      </c>
      <c r="G355" s="204"/>
      <c r="H355" s="204"/>
      <c r="I355" s="207"/>
      <c r="J355" s="218">
        <f>BK355</f>
        <v>0</v>
      </c>
      <c r="K355" s="204"/>
      <c r="L355" s="209"/>
      <c r="M355" s="210"/>
      <c r="N355" s="211"/>
      <c r="O355" s="211"/>
      <c r="P355" s="212">
        <f>SUM(P356:P386)</f>
        <v>0</v>
      </c>
      <c r="Q355" s="211"/>
      <c r="R355" s="212">
        <f>SUM(R356:R386)</f>
        <v>7.4143950000000007</v>
      </c>
      <c r="S355" s="211"/>
      <c r="T355" s="213">
        <f>SUM(T356:T386)</f>
        <v>0</v>
      </c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R355" s="214" t="s">
        <v>87</v>
      </c>
      <c r="AT355" s="215" t="s">
        <v>78</v>
      </c>
      <c r="AU355" s="215" t="s">
        <v>87</v>
      </c>
      <c r="AY355" s="214" t="s">
        <v>148</v>
      </c>
      <c r="BK355" s="216">
        <f>SUM(BK356:BK386)</f>
        <v>0</v>
      </c>
    </row>
    <row r="356" s="2" customFormat="1" ht="37.8" customHeight="1">
      <c r="A356" s="38"/>
      <c r="B356" s="39"/>
      <c r="C356" s="219" t="s">
        <v>407</v>
      </c>
      <c r="D356" s="219" t="s">
        <v>150</v>
      </c>
      <c r="E356" s="220" t="s">
        <v>445</v>
      </c>
      <c r="F356" s="221" t="s">
        <v>446</v>
      </c>
      <c r="G356" s="222" t="s">
        <v>153</v>
      </c>
      <c r="H356" s="223">
        <v>52.649999999999999</v>
      </c>
      <c r="I356" s="224"/>
      <c r="J356" s="225">
        <f>ROUND(I356*H356,2)</f>
        <v>0</v>
      </c>
      <c r="K356" s="221" t="s">
        <v>154</v>
      </c>
      <c r="L356" s="44"/>
      <c r="M356" s="226" t="s">
        <v>1</v>
      </c>
      <c r="N356" s="227" t="s">
        <v>44</v>
      </c>
      <c r="O356" s="91"/>
      <c r="P356" s="228">
        <f>O356*H356</f>
        <v>0</v>
      </c>
      <c r="Q356" s="228">
        <v>0</v>
      </c>
      <c r="R356" s="228">
        <f>Q356*H356</f>
        <v>0</v>
      </c>
      <c r="S356" s="228">
        <v>0</v>
      </c>
      <c r="T356" s="229">
        <f>S356*H356</f>
        <v>0</v>
      </c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R356" s="230" t="s">
        <v>155</v>
      </c>
      <c r="AT356" s="230" t="s">
        <v>150</v>
      </c>
      <c r="AU356" s="230" t="s">
        <v>89</v>
      </c>
      <c r="AY356" s="17" t="s">
        <v>148</v>
      </c>
      <c r="BE356" s="231">
        <f>IF(N356="základní",J356,0)</f>
        <v>0</v>
      </c>
      <c r="BF356" s="231">
        <f>IF(N356="snížená",J356,0)</f>
        <v>0</v>
      </c>
      <c r="BG356" s="231">
        <f>IF(N356="zákl. přenesená",J356,0)</f>
        <v>0</v>
      </c>
      <c r="BH356" s="231">
        <f>IF(N356="sníž. přenesená",J356,0)</f>
        <v>0</v>
      </c>
      <c r="BI356" s="231">
        <f>IF(N356="nulová",J356,0)</f>
        <v>0</v>
      </c>
      <c r="BJ356" s="17" t="s">
        <v>87</v>
      </c>
      <c r="BK356" s="231">
        <f>ROUND(I356*H356,2)</f>
        <v>0</v>
      </c>
      <c r="BL356" s="17" t="s">
        <v>155</v>
      </c>
      <c r="BM356" s="230" t="s">
        <v>1058</v>
      </c>
    </row>
    <row r="357" s="2" customFormat="1">
      <c r="A357" s="38"/>
      <c r="B357" s="39"/>
      <c r="C357" s="40"/>
      <c r="D357" s="232" t="s">
        <v>157</v>
      </c>
      <c r="E357" s="40"/>
      <c r="F357" s="233" t="s">
        <v>448</v>
      </c>
      <c r="G357" s="40"/>
      <c r="H357" s="40"/>
      <c r="I357" s="234"/>
      <c r="J357" s="40"/>
      <c r="K357" s="40"/>
      <c r="L357" s="44"/>
      <c r="M357" s="235"/>
      <c r="N357" s="236"/>
      <c r="O357" s="91"/>
      <c r="P357" s="91"/>
      <c r="Q357" s="91"/>
      <c r="R357" s="91"/>
      <c r="S357" s="91"/>
      <c r="T357" s="92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T357" s="17" t="s">
        <v>157</v>
      </c>
      <c r="AU357" s="17" t="s">
        <v>89</v>
      </c>
    </row>
    <row r="358" s="13" customFormat="1">
      <c r="A358" s="13"/>
      <c r="B358" s="237"/>
      <c r="C358" s="238"/>
      <c r="D358" s="239" t="s">
        <v>159</v>
      </c>
      <c r="E358" s="240" t="s">
        <v>1</v>
      </c>
      <c r="F358" s="241" t="s">
        <v>1059</v>
      </c>
      <c r="G358" s="238"/>
      <c r="H358" s="242">
        <v>52.649999999999999</v>
      </c>
      <c r="I358" s="243"/>
      <c r="J358" s="238"/>
      <c r="K358" s="238"/>
      <c r="L358" s="244"/>
      <c r="M358" s="245"/>
      <c r="N358" s="246"/>
      <c r="O358" s="246"/>
      <c r="P358" s="246"/>
      <c r="Q358" s="246"/>
      <c r="R358" s="246"/>
      <c r="S358" s="246"/>
      <c r="T358" s="247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8" t="s">
        <v>159</v>
      </c>
      <c r="AU358" s="248" t="s">
        <v>89</v>
      </c>
      <c r="AV358" s="13" t="s">
        <v>89</v>
      </c>
      <c r="AW358" s="13" t="s">
        <v>35</v>
      </c>
      <c r="AX358" s="13" t="s">
        <v>87</v>
      </c>
      <c r="AY358" s="248" t="s">
        <v>148</v>
      </c>
    </row>
    <row r="359" s="2" customFormat="1" ht="33" customHeight="1">
      <c r="A359" s="38"/>
      <c r="B359" s="39"/>
      <c r="C359" s="219" t="s">
        <v>414</v>
      </c>
      <c r="D359" s="219" t="s">
        <v>150</v>
      </c>
      <c r="E359" s="220" t="s">
        <v>451</v>
      </c>
      <c r="F359" s="221" t="s">
        <v>452</v>
      </c>
      <c r="G359" s="222" t="s">
        <v>153</v>
      </c>
      <c r="H359" s="223">
        <v>189</v>
      </c>
      <c r="I359" s="224"/>
      <c r="J359" s="225">
        <f>ROUND(I359*H359,2)</f>
        <v>0</v>
      </c>
      <c r="K359" s="221" t="s">
        <v>154</v>
      </c>
      <c r="L359" s="44"/>
      <c r="M359" s="226" t="s">
        <v>1</v>
      </c>
      <c r="N359" s="227" t="s">
        <v>44</v>
      </c>
      <c r="O359" s="91"/>
      <c r="P359" s="228">
        <f>O359*H359</f>
        <v>0</v>
      </c>
      <c r="Q359" s="228">
        <v>0</v>
      </c>
      <c r="R359" s="228">
        <f>Q359*H359</f>
        <v>0</v>
      </c>
      <c r="S359" s="228">
        <v>0</v>
      </c>
      <c r="T359" s="229">
        <f>S359*H359</f>
        <v>0</v>
      </c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R359" s="230" t="s">
        <v>155</v>
      </c>
      <c r="AT359" s="230" t="s">
        <v>150</v>
      </c>
      <c r="AU359" s="230" t="s">
        <v>89</v>
      </c>
      <c r="AY359" s="17" t="s">
        <v>148</v>
      </c>
      <c r="BE359" s="231">
        <f>IF(N359="základní",J359,0)</f>
        <v>0</v>
      </c>
      <c r="BF359" s="231">
        <f>IF(N359="snížená",J359,0)</f>
        <v>0</v>
      </c>
      <c r="BG359" s="231">
        <f>IF(N359="zákl. přenesená",J359,0)</f>
        <v>0</v>
      </c>
      <c r="BH359" s="231">
        <f>IF(N359="sníž. přenesená",J359,0)</f>
        <v>0</v>
      </c>
      <c r="BI359" s="231">
        <f>IF(N359="nulová",J359,0)</f>
        <v>0</v>
      </c>
      <c r="BJ359" s="17" t="s">
        <v>87</v>
      </c>
      <c r="BK359" s="231">
        <f>ROUND(I359*H359,2)</f>
        <v>0</v>
      </c>
      <c r="BL359" s="17" t="s">
        <v>155</v>
      </c>
      <c r="BM359" s="230" t="s">
        <v>1060</v>
      </c>
    </row>
    <row r="360" s="2" customFormat="1">
      <c r="A360" s="38"/>
      <c r="B360" s="39"/>
      <c r="C360" s="40"/>
      <c r="D360" s="232" t="s">
        <v>157</v>
      </c>
      <c r="E360" s="40"/>
      <c r="F360" s="233" t="s">
        <v>454</v>
      </c>
      <c r="G360" s="40"/>
      <c r="H360" s="40"/>
      <c r="I360" s="234"/>
      <c r="J360" s="40"/>
      <c r="K360" s="40"/>
      <c r="L360" s="44"/>
      <c r="M360" s="235"/>
      <c r="N360" s="236"/>
      <c r="O360" s="91"/>
      <c r="P360" s="91"/>
      <c r="Q360" s="91"/>
      <c r="R360" s="91"/>
      <c r="S360" s="91"/>
      <c r="T360" s="92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T360" s="17" t="s">
        <v>157</v>
      </c>
      <c r="AU360" s="17" t="s">
        <v>89</v>
      </c>
    </row>
    <row r="361" s="13" customFormat="1">
      <c r="A361" s="13"/>
      <c r="B361" s="237"/>
      <c r="C361" s="238"/>
      <c r="D361" s="239" t="s">
        <v>159</v>
      </c>
      <c r="E361" s="240" t="s">
        <v>1</v>
      </c>
      <c r="F361" s="241" t="s">
        <v>1061</v>
      </c>
      <c r="G361" s="238"/>
      <c r="H361" s="242">
        <v>189</v>
      </c>
      <c r="I361" s="243"/>
      <c r="J361" s="238"/>
      <c r="K361" s="238"/>
      <c r="L361" s="244"/>
      <c r="M361" s="245"/>
      <c r="N361" s="246"/>
      <c r="O361" s="246"/>
      <c r="P361" s="246"/>
      <c r="Q361" s="246"/>
      <c r="R361" s="246"/>
      <c r="S361" s="246"/>
      <c r="T361" s="247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48" t="s">
        <v>159</v>
      </c>
      <c r="AU361" s="248" t="s">
        <v>89</v>
      </c>
      <c r="AV361" s="13" t="s">
        <v>89</v>
      </c>
      <c r="AW361" s="13" t="s">
        <v>35</v>
      </c>
      <c r="AX361" s="13" t="s">
        <v>87</v>
      </c>
      <c r="AY361" s="248" t="s">
        <v>148</v>
      </c>
    </row>
    <row r="362" s="2" customFormat="1" ht="49.05" customHeight="1">
      <c r="A362" s="38"/>
      <c r="B362" s="39"/>
      <c r="C362" s="219" t="s">
        <v>421</v>
      </c>
      <c r="D362" s="219" t="s">
        <v>150</v>
      </c>
      <c r="E362" s="220" t="s">
        <v>456</v>
      </c>
      <c r="F362" s="221" t="s">
        <v>457</v>
      </c>
      <c r="G362" s="222" t="s">
        <v>153</v>
      </c>
      <c r="H362" s="223">
        <v>87.75</v>
      </c>
      <c r="I362" s="224"/>
      <c r="J362" s="225">
        <f>ROUND(I362*H362,2)</f>
        <v>0</v>
      </c>
      <c r="K362" s="221" t="s">
        <v>154</v>
      </c>
      <c r="L362" s="44"/>
      <c r="M362" s="226" t="s">
        <v>1</v>
      </c>
      <c r="N362" s="227" t="s">
        <v>44</v>
      </c>
      <c r="O362" s="91"/>
      <c r="P362" s="228">
        <f>O362*H362</f>
        <v>0</v>
      </c>
      <c r="Q362" s="228">
        <v>0</v>
      </c>
      <c r="R362" s="228">
        <f>Q362*H362</f>
        <v>0</v>
      </c>
      <c r="S362" s="228">
        <v>0</v>
      </c>
      <c r="T362" s="229">
        <f>S362*H362</f>
        <v>0</v>
      </c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R362" s="230" t="s">
        <v>155</v>
      </c>
      <c r="AT362" s="230" t="s">
        <v>150</v>
      </c>
      <c r="AU362" s="230" t="s">
        <v>89</v>
      </c>
      <c r="AY362" s="17" t="s">
        <v>148</v>
      </c>
      <c r="BE362" s="231">
        <f>IF(N362="základní",J362,0)</f>
        <v>0</v>
      </c>
      <c r="BF362" s="231">
        <f>IF(N362="snížená",J362,0)</f>
        <v>0</v>
      </c>
      <c r="BG362" s="231">
        <f>IF(N362="zákl. přenesená",J362,0)</f>
        <v>0</v>
      </c>
      <c r="BH362" s="231">
        <f>IF(N362="sníž. přenesená",J362,0)</f>
        <v>0</v>
      </c>
      <c r="BI362" s="231">
        <f>IF(N362="nulová",J362,0)</f>
        <v>0</v>
      </c>
      <c r="BJ362" s="17" t="s">
        <v>87</v>
      </c>
      <c r="BK362" s="231">
        <f>ROUND(I362*H362,2)</f>
        <v>0</v>
      </c>
      <c r="BL362" s="17" t="s">
        <v>155</v>
      </c>
      <c r="BM362" s="230" t="s">
        <v>1062</v>
      </c>
    </row>
    <row r="363" s="2" customFormat="1">
      <c r="A363" s="38"/>
      <c r="B363" s="39"/>
      <c r="C363" s="40"/>
      <c r="D363" s="232" t="s">
        <v>157</v>
      </c>
      <c r="E363" s="40"/>
      <c r="F363" s="233" t="s">
        <v>459</v>
      </c>
      <c r="G363" s="40"/>
      <c r="H363" s="40"/>
      <c r="I363" s="234"/>
      <c r="J363" s="40"/>
      <c r="K363" s="40"/>
      <c r="L363" s="44"/>
      <c r="M363" s="235"/>
      <c r="N363" s="236"/>
      <c r="O363" s="91"/>
      <c r="P363" s="91"/>
      <c r="Q363" s="91"/>
      <c r="R363" s="91"/>
      <c r="S363" s="91"/>
      <c r="T363" s="92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T363" s="17" t="s">
        <v>157</v>
      </c>
      <c r="AU363" s="17" t="s">
        <v>89</v>
      </c>
    </row>
    <row r="364" s="13" customFormat="1">
      <c r="A364" s="13"/>
      <c r="B364" s="237"/>
      <c r="C364" s="238"/>
      <c r="D364" s="239" t="s">
        <v>159</v>
      </c>
      <c r="E364" s="240" t="s">
        <v>1</v>
      </c>
      <c r="F364" s="241" t="s">
        <v>96</v>
      </c>
      <c r="G364" s="238"/>
      <c r="H364" s="242">
        <v>87.75</v>
      </c>
      <c r="I364" s="243"/>
      <c r="J364" s="238"/>
      <c r="K364" s="238"/>
      <c r="L364" s="244"/>
      <c r="M364" s="245"/>
      <c r="N364" s="246"/>
      <c r="O364" s="246"/>
      <c r="P364" s="246"/>
      <c r="Q364" s="246"/>
      <c r="R364" s="246"/>
      <c r="S364" s="246"/>
      <c r="T364" s="247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48" t="s">
        <v>159</v>
      </c>
      <c r="AU364" s="248" t="s">
        <v>89</v>
      </c>
      <c r="AV364" s="13" t="s">
        <v>89</v>
      </c>
      <c r="AW364" s="13" t="s">
        <v>35</v>
      </c>
      <c r="AX364" s="13" t="s">
        <v>87</v>
      </c>
      <c r="AY364" s="248" t="s">
        <v>148</v>
      </c>
    </row>
    <row r="365" s="2" customFormat="1" ht="24.15" customHeight="1">
      <c r="A365" s="38"/>
      <c r="B365" s="39"/>
      <c r="C365" s="219" t="s">
        <v>427</v>
      </c>
      <c r="D365" s="219" t="s">
        <v>150</v>
      </c>
      <c r="E365" s="220" t="s">
        <v>461</v>
      </c>
      <c r="F365" s="221" t="s">
        <v>462</v>
      </c>
      <c r="G365" s="222" t="s">
        <v>153</v>
      </c>
      <c r="H365" s="223">
        <v>87.75</v>
      </c>
      <c r="I365" s="224"/>
      <c r="J365" s="225">
        <f>ROUND(I365*H365,2)</f>
        <v>0</v>
      </c>
      <c r="K365" s="221" t="s">
        <v>154</v>
      </c>
      <c r="L365" s="44"/>
      <c r="M365" s="226" t="s">
        <v>1</v>
      </c>
      <c r="N365" s="227" t="s">
        <v>44</v>
      </c>
      <c r="O365" s="91"/>
      <c r="P365" s="228">
        <f>O365*H365</f>
        <v>0</v>
      </c>
      <c r="Q365" s="228">
        <v>0</v>
      </c>
      <c r="R365" s="228">
        <f>Q365*H365</f>
        <v>0</v>
      </c>
      <c r="S365" s="228">
        <v>0</v>
      </c>
      <c r="T365" s="229">
        <f>S365*H365</f>
        <v>0</v>
      </c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R365" s="230" t="s">
        <v>155</v>
      </c>
      <c r="AT365" s="230" t="s">
        <v>150</v>
      </c>
      <c r="AU365" s="230" t="s">
        <v>89</v>
      </c>
      <c r="AY365" s="17" t="s">
        <v>148</v>
      </c>
      <c r="BE365" s="231">
        <f>IF(N365="základní",J365,0)</f>
        <v>0</v>
      </c>
      <c r="BF365" s="231">
        <f>IF(N365="snížená",J365,0)</f>
        <v>0</v>
      </c>
      <c r="BG365" s="231">
        <f>IF(N365="zákl. přenesená",J365,0)</f>
        <v>0</v>
      </c>
      <c r="BH365" s="231">
        <f>IF(N365="sníž. přenesená",J365,0)</f>
        <v>0</v>
      </c>
      <c r="BI365" s="231">
        <f>IF(N365="nulová",J365,0)</f>
        <v>0</v>
      </c>
      <c r="BJ365" s="17" t="s">
        <v>87</v>
      </c>
      <c r="BK365" s="231">
        <f>ROUND(I365*H365,2)</f>
        <v>0</v>
      </c>
      <c r="BL365" s="17" t="s">
        <v>155</v>
      </c>
      <c r="BM365" s="230" t="s">
        <v>1063</v>
      </c>
    </row>
    <row r="366" s="2" customFormat="1">
      <c r="A366" s="38"/>
      <c r="B366" s="39"/>
      <c r="C366" s="40"/>
      <c r="D366" s="232" t="s">
        <v>157</v>
      </c>
      <c r="E366" s="40"/>
      <c r="F366" s="233" t="s">
        <v>464</v>
      </c>
      <c r="G366" s="40"/>
      <c r="H366" s="40"/>
      <c r="I366" s="234"/>
      <c r="J366" s="40"/>
      <c r="K366" s="40"/>
      <c r="L366" s="44"/>
      <c r="M366" s="235"/>
      <c r="N366" s="236"/>
      <c r="O366" s="91"/>
      <c r="P366" s="91"/>
      <c r="Q366" s="91"/>
      <c r="R366" s="91"/>
      <c r="S366" s="91"/>
      <c r="T366" s="92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T366" s="17" t="s">
        <v>157</v>
      </c>
      <c r="AU366" s="17" t="s">
        <v>89</v>
      </c>
    </row>
    <row r="367" s="13" customFormat="1">
      <c r="A367" s="13"/>
      <c r="B367" s="237"/>
      <c r="C367" s="238"/>
      <c r="D367" s="239" t="s">
        <v>159</v>
      </c>
      <c r="E367" s="240" t="s">
        <v>1</v>
      </c>
      <c r="F367" s="241" t="s">
        <v>96</v>
      </c>
      <c r="G367" s="238"/>
      <c r="H367" s="242">
        <v>87.75</v>
      </c>
      <c r="I367" s="243"/>
      <c r="J367" s="238"/>
      <c r="K367" s="238"/>
      <c r="L367" s="244"/>
      <c r="M367" s="245"/>
      <c r="N367" s="246"/>
      <c r="O367" s="246"/>
      <c r="P367" s="246"/>
      <c r="Q367" s="246"/>
      <c r="R367" s="246"/>
      <c r="S367" s="246"/>
      <c r="T367" s="247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8" t="s">
        <v>159</v>
      </c>
      <c r="AU367" s="248" t="s">
        <v>89</v>
      </c>
      <c r="AV367" s="13" t="s">
        <v>89</v>
      </c>
      <c r="AW367" s="13" t="s">
        <v>35</v>
      </c>
      <c r="AX367" s="13" t="s">
        <v>87</v>
      </c>
      <c r="AY367" s="248" t="s">
        <v>148</v>
      </c>
    </row>
    <row r="368" s="2" customFormat="1" ht="24.15" customHeight="1">
      <c r="A368" s="38"/>
      <c r="B368" s="39"/>
      <c r="C368" s="219" t="s">
        <v>431</v>
      </c>
      <c r="D368" s="219" t="s">
        <v>150</v>
      </c>
      <c r="E368" s="220" t="s">
        <v>466</v>
      </c>
      <c r="F368" s="221" t="s">
        <v>467</v>
      </c>
      <c r="G368" s="222" t="s">
        <v>153</v>
      </c>
      <c r="H368" s="223">
        <v>52.649999999999999</v>
      </c>
      <c r="I368" s="224"/>
      <c r="J368" s="225">
        <f>ROUND(I368*H368,2)</f>
        <v>0</v>
      </c>
      <c r="K368" s="221" t="s">
        <v>154</v>
      </c>
      <c r="L368" s="44"/>
      <c r="M368" s="226" t="s">
        <v>1</v>
      </c>
      <c r="N368" s="227" t="s">
        <v>44</v>
      </c>
      <c r="O368" s="91"/>
      <c r="P368" s="228">
        <f>O368*H368</f>
        <v>0</v>
      </c>
      <c r="Q368" s="228">
        <v>0</v>
      </c>
      <c r="R368" s="228">
        <f>Q368*H368</f>
        <v>0</v>
      </c>
      <c r="S368" s="228">
        <v>0</v>
      </c>
      <c r="T368" s="229">
        <f>S368*H368</f>
        <v>0</v>
      </c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R368" s="230" t="s">
        <v>155</v>
      </c>
      <c r="AT368" s="230" t="s">
        <v>150</v>
      </c>
      <c r="AU368" s="230" t="s">
        <v>89</v>
      </c>
      <c r="AY368" s="17" t="s">
        <v>148</v>
      </c>
      <c r="BE368" s="231">
        <f>IF(N368="základní",J368,0)</f>
        <v>0</v>
      </c>
      <c r="BF368" s="231">
        <f>IF(N368="snížená",J368,0)</f>
        <v>0</v>
      </c>
      <c r="BG368" s="231">
        <f>IF(N368="zákl. přenesená",J368,0)</f>
        <v>0</v>
      </c>
      <c r="BH368" s="231">
        <f>IF(N368="sníž. přenesená",J368,0)</f>
        <v>0</v>
      </c>
      <c r="BI368" s="231">
        <f>IF(N368="nulová",J368,0)</f>
        <v>0</v>
      </c>
      <c r="BJ368" s="17" t="s">
        <v>87</v>
      </c>
      <c r="BK368" s="231">
        <f>ROUND(I368*H368,2)</f>
        <v>0</v>
      </c>
      <c r="BL368" s="17" t="s">
        <v>155</v>
      </c>
      <c r="BM368" s="230" t="s">
        <v>1064</v>
      </c>
    </row>
    <row r="369" s="2" customFormat="1">
      <c r="A369" s="38"/>
      <c r="B369" s="39"/>
      <c r="C369" s="40"/>
      <c r="D369" s="232" t="s">
        <v>157</v>
      </c>
      <c r="E369" s="40"/>
      <c r="F369" s="233" t="s">
        <v>469</v>
      </c>
      <c r="G369" s="40"/>
      <c r="H369" s="40"/>
      <c r="I369" s="234"/>
      <c r="J369" s="40"/>
      <c r="K369" s="40"/>
      <c r="L369" s="44"/>
      <c r="M369" s="235"/>
      <c r="N369" s="236"/>
      <c r="O369" s="91"/>
      <c r="P369" s="91"/>
      <c r="Q369" s="91"/>
      <c r="R369" s="91"/>
      <c r="S369" s="91"/>
      <c r="T369" s="92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T369" s="17" t="s">
        <v>157</v>
      </c>
      <c r="AU369" s="17" t="s">
        <v>89</v>
      </c>
    </row>
    <row r="370" s="13" customFormat="1">
      <c r="A370" s="13"/>
      <c r="B370" s="237"/>
      <c r="C370" s="238"/>
      <c r="D370" s="239" t="s">
        <v>159</v>
      </c>
      <c r="E370" s="240" t="s">
        <v>1</v>
      </c>
      <c r="F370" s="241" t="s">
        <v>871</v>
      </c>
      <c r="G370" s="238"/>
      <c r="H370" s="242">
        <v>23.850000000000001</v>
      </c>
      <c r="I370" s="243"/>
      <c r="J370" s="238"/>
      <c r="K370" s="238"/>
      <c r="L370" s="244"/>
      <c r="M370" s="245"/>
      <c r="N370" s="246"/>
      <c r="O370" s="246"/>
      <c r="P370" s="246"/>
      <c r="Q370" s="246"/>
      <c r="R370" s="246"/>
      <c r="S370" s="246"/>
      <c r="T370" s="247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8" t="s">
        <v>159</v>
      </c>
      <c r="AU370" s="248" t="s">
        <v>89</v>
      </c>
      <c r="AV370" s="13" t="s">
        <v>89</v>
      </c>
      <c r="AW370" s="13" t="s">
        <v>35</v>
      </c>
      <c r="AX370" s="13" t="s">
        <v>79</v>
      </c>
      <c r="AY370" s="248" t="s">
        <v>148</v>
      </c>
    </row>
    <row r="371" s="13" customFormat="1">
      <c r="A371" s="13"/>
      <c r="B371" s="237"/>
      <c r="C371" s="238"/>
      <c r="D371" s="239" t="s">
        <v>159</v>
      </c>
      <c r="E371" s="240" t="s">
        <v>1</v>
      </c>
      <c r="F371" s="241" t="s">
        <v>872</v>
      </c>
      <c r="G371" s="238"/>
      <c r="H371" s="242">
        <v>9.9000000000000004</v>
      </c>
      <c r="I371" s="243"/>
      <c r="J371" s="238"/>
      <c r="K371" s="238"/>
      <c r="L371" s="244"/>
      <c r="M371" s="245"/>
      <c r="N371" s="246"/>
      <c r="O371" s="246"/>
      <c r="P371" s="246"/>
      <c r="Q371" s="246"/>
      <c r="R371" s="246"/>
      <c r="S371" s="246"/>
      <c r="T371" s="247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48" t="s">
        <v>159</v>
      </c>
      <c r="AU371" s="248" t="s">
        <v>89</v>
      </c>
      <c r="AV371" s="13" t="s">
        <v>89</v>
      </c>
      <c r="AW371" s="13" t="s">
        <v>35</v>
      </c>
      <c r="AX371" s="13" t="s">
        <v>79</v>
      </c>
      <c r="AY371" s="248" t="s">
        <v>148</v>
      </c>
    </row>
    <row r="372" s="13" customFormat="1">
      <c r="A372" s="13"/>
      <c r="B372" s="237"/>
      <c r="C372" s="238"/>
      <c r="D372" s="239" t="s">
        <v>159</v>
      </c>
      <c r="E372" s="240" t="s">
        <v>1</v>
      </c>
      <c r="F372" s="241" t="s">
        <v>873</v>
      </c>
      <c r="G372" s="238"/>
      <c r="H372" s="242">
        <v>16.199999999999999</v>
      </c>
      <c r="I372" s="243"/>
      <c r="J372" s="238"/>
      <c r="K372" s="238"/>
      <c r="L372" s="244"/>
      <c r="M372" s="245"/>
      <c r="N372" s="246"/>
      <c r="O372" s="246"/>
      <c r="P372" s="246"/>
      <c r="Q372" s="246"/>
      <c r="R372" s="246"/>
      <c r="S372" s="246"/>
      <c r="T372" s="247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8" t="s">
        <v>159</v>
      </c>
      <c r="AU372" s="248" t="s">
        <v>89</v>
      </c>
      <c r="AV372" s="13" t="s">
        <v>89</v>
      </c>
      <c r="AW372" s="13" t="s">
        <v>35</v>
      </c>
      <c r="AX372" s="13" t="s">
        <v>79</v>
      </c>
      <c r="AY372" s="248" t="s">
        <v>148</v>
      </c>
    </row>
    <row r="373" s="13" customFormat="1">
      <c r="A373" s="13"/>
      <c r="B373" s="237"/>
      <c r="C373" s="238"/>
      <c r="D373" s="239" t="s">
        <v>159</v>
      </c>
      <c r="E373" s="240" t="s">
        <v>1</v>
      </c>
      <c r="F373" s="241" t="s">
        <v>874</v>
      </c>
      <c r="G373" s="238"/>
      <c r="H373" s="242">
        <v>2.7000000000000002</v>
      </c>
      <c r="I373" s="243"/>
      <c r="J373" s="238"/>
      <c r="K373" s="238"/>
      <c r="L373" s="244"/>
      <c r="M373" s="245"/>
      <c r="N373" s="246"/>
      <c r="O373" s="246"/>
      <c r="P373" s="246"/>
      <c r="Q373" s="246"/>
      <c r="R373" s="246"/>
      <c r="S373" s="246"/>
      <c r="T373" s="247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8" t="s">
        <v>159</v>
      </c>
      <c r="AU373" s="248" t="s">
        <v>89</v>
      </c>
      <c r="AV373" s="13" t="s">
        <v>89</v>
      </c>
      <c r="AW373" s="13" t="s">
        <v>35</v>
      </c>
      <c r="AX373" s="13" t="s">
        <v>79</v>
      </c>
      <c r="AY373" s="248" t="s">
        <v>148</v>
      </c>
    </row>
    <row r="374" s="14" customFormat="1">
      <c r="A374" s="14"/>
      <c r="B374" s="249"/>
      <c r="C374" s="250"/>
      <c r="D374" s="239" t="s">
        <v>159</v>
      </c>
      <c r="E374" s="251" t="s">
        <v>1</v>
      </c>
      <c r="F374" s="252" t="s">
        <v>163</v>
      </c>
      <c r="G374" s="250"/>
      <c r="H374" s="253">
        <v>52.649999999999999</v>
      </c>
      <c r="I374" s="254"/>
      <c r="J374" s="250"/>
      <c r="K374" s="250"/>
      <c r="L374" s="255"/>
      <c r="M374" s="256"/>
      <c r="N374" s="257"/>
      <c r="O374" s="257"/>
      <c r="P374" s="257"/>
      <c r="Q374" s="257"/>
      <c r="R374" s="257"/>
      <c r="S374" s="257"/>
      <c r="T374" s="258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59" t="s">
        <v>159</v>
      </c>
      <c r="AU374" s="259" t="s">
        <v>89</v>
      </c>
      <c r="AV374" s="14" t="s">
        <v>155</v>
      </c>
      <c r="AW374" s="14" t="s">
        <v>35</v>
      </c>
      <c r="AX374" s="14" t="s">
        <v>87</v>
      </c>
      <c r="AY374" s="259" t="s">
        <v>148</v>
      </c>
    </row>
    <row r="375" s="2" customFormat="1" ht="37.8" customHeight="1">
      <c r="A375" s="38"/>
      <c r="B375" s="39"/>
      <c r="C375" s="219" t="s">
        <v>435</v>
      </c>
      <c r="D375" s="219" t="s">
        <v>150</v>
      </c>
      <c r="E375" s="220" t="s">
        <v>471</v>
      </c>
      <c r="F375" s="221" t="s">
        <v>472</v>
      </c>
      <c r="G375" s="222" t="s">
        <v>153</v>
      </c>
      <c r="H375" s="223">
        <v>87.75</v>
      </c>
      <c r="I375" s="224"/>
      <c r="J375" s="225">
        <f>ROUND(I375*H375,2)</f>
        <v>0</v>
      </c>
      <c r="K375" s="221" t="s">
        <v>154</v>
      </c>
      <c r="L375" s="44"/>
      <c r="M375" s="226" t="s">
        <v>1</v>
      </c>
      <c r="N375" s="227" t="s">
        <v>44</v>
      </c>
      <c r="O375" s="91"/>
      <c r="P375" s="228">
        <f>O375*H375</f>
        <v>0</v>
      </c>
      <c r="Q375" s="228">
        <v>0</v>
      </c>
      <c r="R375" s="228">
        <f>Q375*H375</f>
        <v>0</v>
      </c>
      <c r="S375" s="228">
        <v>0</v>
      </c>
      <c r="T375" s="229">
        <f>S375*H375</f>
        <v>0</v>
      </c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R375" s="230" t="s">
        <v>155</v>
      </c>
      <c r="AT375" s="230" t="s">
        <v>150</v>
      </c>
      <c r="AU375" s="230" t="s">
        <v>89</v>
      </c>
      <c r="AY375" s="17" t="s">
        <v>148</v>
      </c>
      <c r="BE375" s="231">
        <f>IF(N375="základní",J375,0)</f>
        <v>0</v>
      </c>
      <c r="BF375" s="231">
        <f>IF(N375="snížená",J375,0)</f>
        <v>0</v>
      </c>
      <c r="BG375" s="231">
        <f>IF(N375="zákl. přenesená",J375,0)</f>
        <v>0</v>
      </c>
      <c r="BH375" s="231">
        <f>IF(N375="sníž. přenesená",J375,0)</f>
        <v>0</v>
      </c>
      <c r="BI375" s="231">
        <f>IF(N375="nulová",J375,0)</f>
        <v>0</v>
      </c>
      <c r="BJ375" s="17" t="s">
        <v>87</v>
      </c>
      <c r="BK375" s="231">
        <f>ROUND(I375*H375,2)</f>
        <v>0</v>
      </c>
      <c r="BL375" s="17" t="s">
        <v>155</v>
      </c>
      <c r="BM375" s="230" t="s">
        <v>1065</v>
      </c>
    </row>
    <row r="376" s="2" customFormat="1">
      <c r="A376" s="38"/>
      <c r="B376" s="39"/>
      <c r="C376" s="40"/>
      <c r="D376" s="232" t="s">
        <v>157</v>
      </c>
      <c r="E376" s="40"/>
      <c r="F376" s="233" t="s">
        <v>474</v>
      </c>
      <c r="G376" s="40"/>
      <c r="H376" s="40"/>
      <c r="I376" s="234"/>
      <c r="J376" s="40"/>
      <c r="K376" s="40"/>
      <c r="L376" s="44"/>
      <c r="M376" s="235"/>
      <c r="N376" s="236"/>
      <c r="O376" s="91"/>
      <c r="P376" s="91"/>
      <c r="Q376" s="91"/>
      <c r="R376" s="91"/>
      <c r="S376" s="91"/>
      <c r="T376" s="92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T376" s="17" t="s">
        <v>157</v>
      </c>
      <c r="AU376" s="17" t="s">
        <v>89</v>
      </c>
    </row>
    <row r="377" s="13" customFormat="1">
      <c r="A377" s="13"/>
      <c r="B377" s="237"/>
      <c r="C377" s="238"/>
      <c r="D377" s="239" t="s">
        <v>159</v>
      </c>
      <c r="E377" s="240" t="s">
        <v>1</v>
      </c>
      <c r="F377" s="241" t="s">
        <v>96</v>
      </c>
      <c r="G377" s="238"/>
      <c r="H377" s="242">
        <v>87.75</v>
      </c>
      <c r="I377" s="243"/>
      <c r="J377" s="238"/>
      <c r="K377" s="238"/>
      <c r="L377" s="244"/>
      <c r="M377" s="245"/>
      <c r="N377" s="246"/>
      <c r="O377" s="246"/>
      <c r="P377" s="246"/>
      <c r="Q377" s="246"/>
      <c r="R377" s="246"/>
      <c r="S377" s="246"/>
      <c r="T377" s="247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8" t="s">
        <v>159</v>
      </c>
      <c r="AU377" s="248" t="s">
        <v>89</v>
      </c>
      <c r="AV377" s="13" t="s">
        <v>89</v>
      </c>
      <c r="AW377" s="13" t="s">
        <v>35</v>
      </c>
      <c r="AX377" s="13" t="s">
        <v>87</v>
      </c>
      <c r="AY377" s="248" t="s">
        <v>148</v>
      </c>
    </row>
    <row r="378" s="2" customFormat="1" ht="49.05" customHeight="1">
      <c r="A378" s="38"/>
      <c r="B378" s="39"/>
      <c r="C378" s="219" t="s">
        <v>439</v>
      </c>
      <c r="D378" s="219" t="s">
        <v>150</v>
      </c>
      <c r="E378" s="220" t="s">
        <v>476</v>
      </c>
      <c r="F378" s="221" t="s">
        <v>477</v>
      </c>
      <c r="G378" s="222" t="s">
        <v>153</v>
      </c>
      <c r="H378" s="223">
        <v>87.75</v>
      </c>
      <c r="I378" s="224"/>
      <c r="J378" s="225">
        <f>ROUND(I378*H378,2)</f>
        <v>0</v>
      </c>
      <c r="K378" s="221" t="s">
        <v>154</v>
      </c>
      <c r="L378" s="44"/>
      <c r="M378" s="226" t="s">
        <v>1</v>
      </c>
      <c r="N378" s="227" t="s">
        <v>44</v>
      </c>
      <c r="O378" s="91"/>
      <c r="P378" s="228">
        <f>O378*H378</f>
        <v>0</v>
      </c>
      <c r="Q378" s="228">
        <v>0.0066</v>
      </c>
      <c r="R378" s="228">
        <f>Q378*H378</f>
        <v>0.57914999999999994</v>
      </c>
      <c r="S378" s="228">
        <v>0</v>
      </c>
      <c r="T378" s="229">
        <f>S378*H378</f>
        <v>0</v>
      </c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R378" s="230" t="s">
        <v>155</v>
      </c>
      <c r="AT378" s="230" t="s">
        <v>150</v>
      </c>
      <c r="AU378" s="230" t="s">
        <v>89</v>
      </c>
      <c r="AY378" s="17" t="s">
        <v>148</v>
      </c>
      <c r="BE378" s="231">
        <f>IF(N378="základní",J378,0)</f>
        <v>0</v>
      </c>
      <c r="BF378" s="231">
        <f>IF(N378="snížená",J378,0)</f>
        <v>0</v>
      </c>
      <c r="BG378" s="231">
        <f>IF(N378="zákl. přenesená",J378,0)</f>
        <v>0</v>
      </c>
      <c r="BH378" s="231">
        <f>IF(N378="sníž. přenesená",J378,0)</f>
        <v>0</v>
      </c>
      <c r="BI378" s="231">
        <f>IF(N378="nulová",J378,0)</f>
        <v>0</v>
      </c>
      <c r="BJ378" s="17" t="s">
        <v>87</v>
      </c>
      <c r="BK378" s="231">
        <f>ROUND(I378*H378,2)</f>
        <v>0</v>
      </c>
      <c r="BL378" s="17" t="s">
        <v>155</v>
      </c>
      <c r="BM378" s="230" t="s">
        <v>1066</v>
      </c>
    </row>
    <row r="379" s="2" customFormat="1">
      <c r="A379" s="38"/>
      <c r="B379" s="39"/>
      <c r="C379" s="40"/>
      <c r="D379" s="232" t="s">
        <v>157</v>
      </c>
      <c r="E379" s="40"/>
      <c r="F379" s="233" t="s">
        <v>479</v>
      </c>
      <c r="G379" s="40"/>
      <c r="H379" s="40"/>
      <c r="I379" s="234"/>
      <c r="J379" s="40"/>
      <c r="K379" s="40"/>
      <c r="L379" s="44"/>
      <c r="M379" s="235"/>
      <c r="N379" s="236"/>
      <c r="O379" s="91"/>
      <c r="P379" s="91"/>
      <c r="Q379" s="91"/>
      <c r="R379" s="91"/>
      <c r="S379" s="91"/>
      <c r="T379" s="92"/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T379" s="17" t="s">
        <v>157</v>
      </c>
      <c r="AU379" s="17" t="s">
        <v>89</v>
      </c>
    </row>
    <row r="380" s="13" customFormat="1">
      <c r="A380" s="13"/>
      <c r="B380" s="237"/>
      <c r="C380" s="238"/>
      <c r="D380" s="239" t="s">
        <v>159</v>
      </c>
      <c r="E380" s="240" t="s">
        <v>1</v>
      </c>
      <c r="F380" s="241" t="s">
        <v>96</v>
      </c>
      <c r="G380" s="238"/>
      <c r="H380" s="242">
        <v>87.75</v>
      </c>
      <c r="I380" s="243"/>
      <c r="J380" s="238"/>
      <c r="K380" s="238"/>
      <c r="L380" s="244"/>
      <c r="M380" s="245"/>
      <c r="N380" s="246"/>
      <c r="O380" s="246"/>
      <c r="P380" s="246"/>
      <c r="Q380" s="246"/>
      <c r="R380" s="246"/>
      <c r="S380" s="246"/>
      <c r="T380" s="247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8" t="s">
        <v>159</v>
      </c>
      <c r="AU380" s="248" t="s">
        <v>89</v>
      </c>
      <c r="AV380" s="13" t="s">
        <v>89</v>
      </c>
      <c r="AW380" s="13" t="s">
        <v>35</v>
      </c>
      <c r="AX380" s="13" t="s">
        <v>87</v>
      </c>
      <c r="AY380" s="248" t="s">
        <v>148</v>
      </c>
    </row>
    <row r="381" s="2" customFormat="1" ht="55.5" customHeight="1">
      <c r="A381" s="38"/>
      <c r="B381" s="39"/>
      <c r="C381" s="219" t="s">
        <v>444</v>
      </c>
      <c r="D381" s="219" t="s">
        <v>150</v>
      </c>
      <c r="E381" s="220" t="s">
        <v>481</v>
      </c>
      <c r="F381" s="221" t="s">
        <v>482</v>
      </c>
      <c r="G381" s="222" t="s">
        <v>153</v>
      </c>
      <c r="H381" s="223">
        <v>15.75</v>
      </c>
      <c r="I381" s="224"/>
      <c r="J381" s="225">
        <f>ROUND(I381*H381,2)</f>
        <v>0</v>
      </c>
      <c r="K381" s="221" t="s">
        <v>154</v>
      </c>
      <c r="L381" s="44"/>
      <c r="M381" s="226" t="s">
        <v>1</v>
      </c>
      <c r="N381" s="227" t="s">
        <v>44</v>
      </c>
      <c r="O381" s="91"/>
      <c r="P381" s="228">
        <f>O381*H381</f>
        <v>0</v>
      </c>
      <c r="Q381" s="228">
        <v>0.1837</v>
      </c>
      <c r="R381" s="228">
        <f>Q381*H381</f>
        <v>2.893275</v>
      </c>
      <c r="S381" s="228">
        <v>0</v>
      </c>
      <c r="T381" s="229">
        <f>S381*H381</f>
        <v>0</v>
      </c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R381" s="230" t="s">
        <v>155</v>
      </c>
      <c r="AT381" s="230" t="s">
        <v>150</v>
      </c>
      <c r="AU381" s="230" t="s">
        <v>89</v>
      </c>
      <c r="AY381" s="17" t="s">
        <v>148</v>
      </c>
      <c r="BE381" s="231">
        <f>IF(N381="základní",J381,0)</f>
        <v>0</v>
      </c>
      <c r="BF381" s="231">
        <f>IF(N381="snížená",J381,0)</f>
        <v>0</v>
      </c>
      <c r="BG381" s="231">
        <f>IF(N381="zákl. přenesená",J381,0)</f>
        <v>0</v>
      </c>
      <c r="BH381" s="231">
        <f>IF(N381="sníž. přenesená",J381,0)</f>
        <v>0</v>
      </c>
      <c r="BI381" s="231">
        <f>IF(N381="nulová",J381,0)</f>
        <v>0</v>
      </c>
      <c r="BJ381" s="17" t="s">
        <v>87</v>
      </c>
      <c r="BK381" s="231">
        <f>ROUND(I381*H381,2)</f>
        <v>0</v>
      </c>
      <c r="BL381" s="17" t="s">
        <v>155</v>
      </c>
      <c r="BM381" s="230" t="s">
        <v>1067</v>
      </c>
    </row>
    <row r="382" s="2" customFormat="1">
      <c r="A382" s="38"/>
      <c r="B382" s="39"/>
      <c r="C382" s="40"/>
      <c r="D382" s="232" t="s">
        <v>157</v>
      </c>
      <c r="E382" s="40"/>
      <c r="F382" s="233" t="s">
        <v>484</v>
      </c>
      <c r="G382" s="40"/>
      <c r="H382" s="40"/>
      <c r="I382" s="234"/>
      <c r="J382" s="40"/>
      <c r="K382" s="40"/>
      <c r="L382" s="44"/>
      <c r="M382" s="235"/>
      <c r="N382" s="236"/>
      <c r="O382" s="91"/>
      <c r="P382" s="91"/>
      <c r="Q382" s="91"/>
      <c r="R382" s="91"/>
      <c r="S382" s="91"/>
      <c r="T382" s="92"/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T382" s="17" t="s">
        <v>157</v>
      </c>
      <c r="AU382" s="17" t="s">
        <v>89</v>
      </c>
    </row>
    <row r="383" s="13" customFormat="1">
      <c r="A383" s="13"/>
      <c r="B383" s="237"/>
      <c r="C383" s="238"/>
      <c r="D383" s="239" t="s">
        <v>159</v>
      </c>
      <c r="E383" s="240" t="s">
        <v>1</v>
      </c>
      <c r="F383" s="241" t="s">
        <v>98</v>
      </c>
      <c r="G383" s="238"/>
      <c r="H383" s="242">
        <v>15.75</v>
      </c>
      <c r="I383" s="243"/>
      <c r="J383" s="238"/>
      <c r="K383" s="238"/>
      <c r="L383" s="244"/>
      <c r="M383" s="245"/>
      <c r="N383" s="246"/>
      <c r="O383" s="246"/>
      <c r="P383" s="246"/>
      <c r="Q383" s="246"/>
      <c r="R383" s="246"/>
      <c r="S383" s="246"/>
      <c r="T383" s="247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48" t="s">
        <v>159</v>
      </c>
      <c r="AU383" s="248" t="s">
        <v>89</v>
      </c>
      <c r="AV383" s="13" t="s">
        <v>89</v>
      </c>
      <c r="AW383" s="13" t="s">
        <v>35</v>
      </c>
      <c r="AX383" s="13" t="s">
        <v>87</v>
      </c>
      <c r="AY383" s="248" t="s">
        <v>148</v>
      </c>
    </row>
    <row r="384" s="2" customFormat="1" ht="78" customHeight="1">
      <c r="A384" s="38"/>
      <c r="B384" s="39"/>
      <c r="C384" s="219" t="s">
        <v>450</v>
      </c>
      <c r="D384" s="219" t="s">
        <v>150</v>
      </c>
      <c r="E384" s="220" t="s">
        <v>486</v>
      </c>
      <c r="F384" s="221" t="s">
        <v>487</v>
      </c>
      <c r="G384" s="222" t="s">
        <v>153</v>
      </c>
      <c r="H384" s="223">
        <v>43.5</v>
      </c>
      <c r="I384" s="224"/>
      <c r="J384" s="225">
        <f>ROUND(I384*H384,2)</f>
        <v>0</v>
      </c>
      <c r="K384" s="221" t="s">
        <v>154</v>
      </c>
      <c r="L384" s="44"/>
      <c r="M384" s="226" t="s">
        <v>1</v>
      </c>
      <c r="N384" s="227" t="s">
        <v>44</v>
      </c>
      <c r="O384" s="91"/>
      <c r="P384" s="228">
        <f>O384*H384</f>
        <v>0</v>
      </c>
      <c r="Q384" s="228">
        <v>0.090620000000000006</v>
      </c>
      <c r="R384" s="228">
        <f>Q384*H384</f>
        <v>3.9419700000000004</v>
      </c>
      <c r="S384" s="228">
        <v>0</v>
      </c>
      <c r="T384" s="229">
        <f>S384*H384</f>
        <v>0</v>
      </c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R384" s="230" t="s">
        <v>155</v>
      </c>
      <c r="AT384" s="230" t="s">
        <v>150</v>
      </c>
      <c r="AU384" s="230" t="s">
        <v>89</v>
      </c>
      <c r="AY384" s="17" t="s">
        <v>148</v>
      </c>
      <c r="BE384" s="231">
        <f>IF(N384="základní",J384,0)</f>
        <v>0</v>
      </c>
      <c r="BF384" s="231">
        <f>IF(N384="snížená",J384,0)</f>
        <v>0</v>
      </c>
      <c r="BG384" s="231">
        <f>IF(N384="zákl. přenesená",J384,0)</f>
        <v>0</v>
      </c>
      <c r="BH384" s="231">
        <f>IF(N384="sníž. přenesená",J384,0)</f>
        <v>0</v>
      </c>
      <c r="BI384" s="231">
        <f>IF(N384="nulová",J384,0)</f>
        <v>0</v>
      </c>
      <c r="BJ384" s="17" t="s">
        <v>87</v>
      </c>
      <c r="BK384" s="231">
        <f>ROUND(I384*H384,2)</f>
        <v>0</v>
      </c>
      <c r="BL384" s="17" t="s">
        <v>155</v>
      </c>
      <c r="BM384" s="230" t="s">
        <v>1068</v>
      </c>
    </row>
    <row r="385" s="2" customFormat="1">
      <c r="A385" s="38"/>
      <c r="B385" s="39"/>
      <c r="C385" s="40"/>
      <c r="D385" s="232" t="s">
        <v>157</v>
      </c>
      <c r="E385" s="40"/>
      <c r="F385" s="233" t="s">
        <v>489</v>
      </c>
      <c r="G385" s="40"/>
      <c r="H385" s="40"/>
      <c r="I385" s="234"/>
      <c r="J385" s="40"/>
      <c r="K385" s="40"/>
      <c r="L385" s="44"/>
      <c r="M385" s="235"/>
      <c r="N385" s="236"/>
      <c r="O385" s="91"/>
      <c r="P385" s="91"/>
      <c r="Q385" s="91"/>
      <c r="R385" s="91"/>
      <c r="S385" s="91"/>
      <c r="T385" s="92"/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T385" s="17" t="s">
        <v>157</v>
      </c>
      <c r="AU385" s="17" t="s">
        <v>89</v>
      </c>
    </row>
    <row r="386" s="13" customFormat="1">
      <c r="A386" s="13"/>
      <c r="B386" s="237"/>
      <c r="C386" s="238"/>
      <c r="D386" s="239" t="s">
        <v>159</v>
      </c>
      <c r="E386" s="240" t="s">
        <v>1</v>
      </c>
      <c r="F386" s="241" t="s">
        <v>102</v>
      </c>
      <c r="G386" s="238"/>
      <c r="H386" s="242">
        <v>43.5</v>
      </c>
      <c r="I386" s="243"/>
      <c r="J386" s="238"/>
      <c r="K386" s="238"/>
      <c r="L386" s="244"/>
      <c r="M386" s="245"/>
      <c r="N386" s="246"/>
      <c r="O386" s="246"/>
      <c r="P386" s="246"/>
      <c r="Q386" s="246"/>
      <c r="R386" s="246"/>
      <c r="S386" s="246"/>
      <c r="T386" s="247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48" t="s">
        <v>159</v>
      </c>
      <c r="AU386" s="248" t="s">
        <v>89</v>
      </c>
      <c r="AV386" s="13" t="s">
        <v>89</v>
      </c>
      <c r="AW386" s="13" t="s">
        <v>35</v>
      </c>
      <c r="AX386" s="13" t="s">
        <v>87</v>
      </c>
      <c r="AY386" s="248" t="s">
        <v>148</v>
      </c>
    </row>
    <row r="387" s="12" customFormat="1" ht="22.8" customHeight="1">
      <c r="A387" s="12"/>
      <c r="B387" s="203"/>
      <c r="C387" s="204"/>
      <c r="D387" s="205" t="s">
        <v>78</v>
      </c>
      <c r="E387" s="217" t="s">
        <v>229</v>
      </c>
      <c r="F387" s="217" t="s">
        <v>490</v>
      </c>
      <c r="G387" s="204"/>
      <c r="H387" s="204"/>
      <c r="I387" s="207"/>
      <c r="J387" s="218">
        <f>BK387</f>
        <v>0</v>
      </c>
      <c r="K387" s="204"/>
      <c r="L387" s="209"/>
      <c r="M387" s="210"/>
      <c r="N387" s="211"/>
      <c r="O387" s="211"/>
      <c r="P387" s="212">
        <f>SUM(P388:P412)</f>
        <v>0</v>
      </c>
      <c r="Q387" s="211"/>
      <c r="R387" s="212">
        <f>SUM(R388:R412)</f>
        <v>0.71074150000000003</v>
      </c>
      <c r="S387" s="211"/>
      <c r="T387" s="213">
        <f>SUM(T388:T412)</f>
        <v>0</v>
      </c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R387" s="214" t="s">
        <v>87</v>
      </c>
      <c r="AT387" s="215" t="s">
        <v>78</v>
      </c>
      <c r="AU387" s="215" t="s">
        <v>87</v>
      </c>
      <c r="AY387" s="214" t="s">
        <v>148</v>
      </c>
      <c r="BK387" s="216">
        <f>SUM(BK388:BK412)</f>
        <v>0</v>
      </c>
    </row>
    <row r="388" s="2" customFormat="1" ht="33" customHeight="1">
      <c r="A388" s="38"/>
      <c r="B388" s="39"/>
      <c r="C388" s="219" t="s">
        <v>455</v>
      </c>
      <c r="D388" s="219" t="s">
        <v>150</v>
      </c>
      <c r="E388" s="220" t="s">
        <v>1069</v>
      </c>
      <c r="F388" s="221" t="s">
        <v>1070</v>
      </c>
      <c r="G388" s="222" t="s">
        <v>232</v>
      </c>
      <c r="H388" s="223">
        <v>187</v>
      </c>
      <c r="I388" s="224"/>
      <c r="J388" s="225">
        <f>ROUND(I388*H388,2)</f>
        <v>0</v>
      </c>
      <c r="K388" s="221" t="s">
        <v>154</v>
      </c>
      <c r="L388" s="44"/>
      <c r="M388" s="226" t="s">
        <v>1</v>
      </c>
      <c r="N388" s="227" t="s">
        <v>44</v>
      </c>
      <c r="O388" s="91"/>
      <c r="P388" s="228">
        <f>O388*H388</f>
        <v>0</v>
      </c>
      <c r="Q388" s="228">
        <v>1.0000000000000001E-05</v>
      </c>
      <c r="R388" s="228">
        <f>Q388*H388</f>
        <v>0.0018700000000000001</v>
      </c>
      <c r="S388" s="228">
        <v>0</v>
      </c>
      <c r="T388" s="229">
        <f>S388*H388</f>
        <v>0</v>
      </c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R388" s="230" t="s">
        <v>155</v>
      </c>
      <c r="AT388" s="230" t="s">
        <v>150</v>
      </c>
      <c r="AU388" s="230" t="s">
        <v>89</v>
      </c>
      <c r="AY388" s="17" t="s">
        <v>148</v>
      </c>
      <c r="BE388" s="231">
        <f>IF(N388="základní",J388,0)</f>
        <v>0</v>
      </c>
      <c r="BF388" s="231">
        <f>IF(N388="snížená",J388,0)</f>
        <v>0</v>
      </c>
      <c r="BG388" s="231">
        <f>IF(N388="zákl. přenesená",J388,0)</f>
        <v>0</v>
      </c>
      <c r="BH388" s="231">
        <f>IF(N388="sníž. přenesená",J388,0)</f>
        <v>0</v>
      </c>
      <c r="BI388" s="231">
        <f>IF(N388="nulová",J388,0)</f>
        <v>0</v>
      </c>
      <c r="BJ388" s="17" t="s">
        <v>87</v>
      </c>
      <c r="BK388" s="231">
        <f>ROUND(I388*H388,2)</f>
        <v>0</v>
      </c>
      <c r="BL388" s="17" t="s">
        <v>155</v>
      </c>
      <c r="BM388" s="230" t="s">
        <v>1071</v>
      </c>
    </row>
    <row r="389" s="2" customFormat="1">
      <c r="A389" s="38"/>
      <c r="B389" s="39"/>
      <c r="C389" s="40"/>
      <c r="D389" s="232" t="s">
        <v>157</v>
      </c>
      <c r="E389" s="40"/>
      <c r="F389" s="233" t="s">
        <v>1072</v>
      </c>
      <c r="G389" s="40"/>
      <c r="H389" s="40"/>
      <c r="I389" s="234"/>
      <c r="J389" s="40"/>
      <c r="K389" s="40"/>
      <c r="L389" s="44"/>
      <c r="M389" s="235"/>
      <c r="N389" s="236"/>
      <c r="O389" s="91"/>
      <c r="P389" s="91"/>
      <c r="Q389" s="91"/>
      <c r="R389" s="91"/>
      <c r="S389" s="91"/>
      <c r="T389" s="92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T389" s="17" t="s">
        <v>157</v>
      </c>
      <c r="AU389" s="17" t="s">
        <v>89</v>
      </c>
    </row>
    <row r="390" s="2" customFormat="1" ht="24.15" customHeight="1">
      <c r="A390" s="38"/>
      <c r="B390" s="39"/>
      <c r="C390" s="270" t="s">
        <v>460</v>
      </c>
      <c r="D390" s="270" t="s">
        <v>401</v>
      </c>
      <c r="E390" s="271" t="s">
        <v>1073</v>
      </c>
      <c r="F390" s="272" t="s">
        <v>1074</v>
      </c>
      <c r="G390" s="273" t="s">
        <v>232</v>
      </c>
      <c r="H390" s="274">
        <v>189.80500000000001</v>
      </c>
      <c r="I390" s="275"/>
      <c r="J390" s="276">
        <f>ROUND(I390*H390,2)</f>
        <v>0</v>
      </c>
      <c r="K390" s="272" t="s">
        <v>154</v>
      </c>
      <c r="L390" s="277"/>
      <c r="M390" s="278" t="s">
        <v>1</v>
      </c>
      <c r="N390" s="279" t="s">
        <v>44</v>
      </c>
      <c r="O390" s="91"/>
      <c r="P390" s="228">
        <f>O390*H390</f>
        <v>0</v>
      </c>
      <c r="Q390" s="228">
        <v>0.0028999999999999998</v>
      </c>
      <c r="R390" s="228">
        <f>Q390*H390</f>
        <v>0.55043449999999994</v>
      </c>
      <c r="S390" s="228">
        <v>0</v>
      </c>
      <c r="T390" s="229">
        <f>S390*H390</f>
        <v>0</v>
      </c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R390" s="230" t="s">
        <v>229</v>
      </c>
      <c r="AT390" s="230" t="s">
        <v>401</v>
      </c>
      <c r="AU390" s="230" t="s">
        <v>89</v>
      </c>
      <c r="AY390" s="17" t="s">
        <v>148</v>
      </c>
      <c r="BE390" s="231">
        <f>IF(N390="základní",J390,0)</f>
        <v>0</v>
      </c>
      <c r="BF390" s="231">
        <f>IF(N390="snížená",J390,0)</f>
        <v>0</v>
      </c>
      <c r="BG390" s="231">
        <f>IF(N390="zákl. přenesená",J390,0)</f>
        <v>0</v>
      </c>
      <c r="BH390" s="231">
        <f>IF(N390="sníž. přenesená",J390,0)</f>
        <v>0</v>
      </c>
      <c r="BI390" s="231">
        <f>IF(N390="nulová",J390,0)</f>
        <v>0</v>
      </c>
      <c r="BJ390" s="17" t="s">
        <v>87</v>
      </c>
      <c r="BK390" s="231">
        <f>ROUND(I390*H390,2)</f>
        <v>0</v>
      </c>
      <c r="BL390" s="17" t="s">
        <v>155</v>
      </c>
      <c r="BM390" s="230" t="s">
        <v>1075</v>
      </c>
    </row>
    <row r="391" s="13" customFormat="1">
      <c r="A391" s="13"/>
      <c r="B391" s="237"/>
      <c r="C391" s="238"/>
      <c r="D391" s="239" t="s">
        <v>159</v>
      </c>
      <c r="E391" s="238"/>
      <c r="F391" s="241" t="s">
        <v>1076</v>
      </c>
      <c r="G391" s="238"/>
      <c r="H391" s="242">
        <v>189.80500000000001</v>
      </c>
      <c r="I391" s="243"/>
      <c r="J391" s="238"/>
      <c r="K391" s="238"/>
      <c r="L391" s="244"/>
      <c r="M391" s="245"/>
      <c r="N391" s="246"/>
      <c r="O391" s="246"/>
      <c r="P391" s="246"/>
      <c r="Q391" s="246"/>
      <c r="R391" s="246"/>
      <c r="S391" s="246"/>
      <c r="T391" s="247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48" t="s">
        <v>159</v>
      </c>
      <c r="AU391" s="248" t="s">
        <v>89</v>
      </c>
      <c r="AV391" s="13" t="s">
        <v>89</v>
      </c>
      <c r="AW391" s="13" t="s">
        <v>4</v>
      </c>
      <c r="AX391" s="13" t="s">
        <v>87</v>
      </c>
      <c r="AY391" s="248" t="s">
        <v>148</v>
      </c>
    </row>
    <row r="392" s="2" customFormat="1" ht="33" customHeight="1">
      <c r="A392" s="38"/>
      <c r="B392" s="39"/>
      <c r="C392" s="219" t="s">
        <v>465</v>
      </c>
      <c r="D392" s="219" t="s">
        <v>150</v>
      </c>
      <c r="E392" s="220" t="s">
        <v>1077</v>
      </c>
      <c r="F392" s="221" t="s">
        <v>1078</v>
      </c>
      <c r="G392" s="222" t="s">
        <v>232</v>
      </c>
      <c r="H392" s="223">
        <v>23</v>
      </c>
      <c r="I392" s="224"/>
      <c r="J392" s="225">
        <f>ROUND(I392*H392,2)</f>
        <v>0</v>
      </c>
      <c r="K392" s="221" t="s">
        <v>154</v>
      </c>
      <c r="L392" s="44"/>
      <c r="M392" s="226" t="s">
        <v>1</v>
      </c>
      <c r="N392" s="227" t="s">
        <v>44</v>
      </c>
      <c r="O392" s="91"/>
      <c r="P392" s="228">
        <f>O392*H392</f>
        <v>0</v>
      </c>
      <c r="Q392" s="228">
        <v>1.0000000000000001E-05</v>
      </c>
      <c r="R392" s="228">
        <f>Q392*H392</f>
        <v>0.00023000000000000001</v>
      </c>
      <c r="S392" s="228">
        <v>0</v>
      </c>
      <c r="T392" s="229">
        <f>S392*H392</f>
        <v>0</v>
      </c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R392" s="230" t="s">
        <v>155</v>
      </c>
      <c r="AT392" s="230" t="s">
        <v>150</v>
      </c>
      <c r="AU392" s="230" t="s">
        <v>89</v>
      </c>
      <c r="AY392" s="17" t="s">
        <v>148</v>
      </c>
      <c r="BE392" s="231">
        <f>IF(N392="základní",J392,0)</f>
        <v>0</v>
      </c>
      <c r="BF392" s="231">
        <f>IF(N392="snížená",J392,0)</f>
        <v>0</v>
      </c>
      <c r="BG392" s="231">
        <f>IF(N392="zákl. přenesená",J392,0)</f>
        <v>0</v>
      </c>
      <c r="BH392" s="231">
        <f>IF(N392="sníž. přenesená",J392,0)</f>
        <v>0</v>
      </c>
      <c r="BI392" s="231">
        <f>IF(N392="nulová",J392,0)</f>
        <v>0</v>
      </c>
      <c r="BJ392" s="17" t="s">
        <v>87</v>
      </c>
      <c r="BK392" s="231">
        <f>ROUND(I392*H392,2)</f>
        <v>0</v>
      </c>
      <c r="BL392" s="17" t="s">
        <v>155</v>
      </c>
      <c r="BM392" s="230" t="s">
        <v>1079</v>
      </c>
    </row>
    <row r="393" s="2" customFormat="1">
      <c r="A393" s="38"/>
      <c r="B393" s="39"/>
      <c r="C393" s="40"/>
      <c r="D393" s="232" t="s">
        <v>157</v>
      </c>
      <c r="E393" s="40"/>
      <c r="F393" s="233" t="s">
        <v>1080</v>
      </c>
      <c r="G393" s="40"/>
      <c r="H393" s="40"/>
      <c r="I393" s="234"/>
      <c r="J393" s="40"/>
      <c r="K393" s="40"/>
      <c r="L393" s="44"/>
      <c r="M393" s="235"/>
      <c r="N393" s="236"/>
      <c r="O393" s="91"/>
      <c r="P393" s="91"/>
      <c r="Q393" s="91"/>
      <c r="R393" s="91"/>
      <c r="S393" s="91"/>
      <c r="T393" s="92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T393" s="17" t="s">
        <v>157</v>
      </c>
      <c r="AU393" s="17" t="s">
        <v>89</v>
      </c>
    </row>
    <row r="394" s="2" customFormat="1" ht="24.15" customHeight="1">
      <c r="A394" s="38"/>
      <c r="B394" s="39"/>
      <c r="C394" s="270" t="s">
        <v>470</v>
      </c>
      <c r="D394" s="270" t="s">
        <v>401</v>
      </c>
      <c r="E394" s="271" t="s">
        <v>1081</v>
      </c>
      <c r="F394" s="272" t="s">
        <v>1082</v>
      </c>
      <c r="G394" s="273" t="s">
        <v>232</v>
      </c>
      <c r="H394" s="274">
        <v>23.344999999999999</v>
      </c>
      <c r="I394" s="275"/>
      <c r="J394" s="276">
        <f>ROUND(I394*H394,2)</f>
        <v>0</v>
      </c>
      <c r="K394" s="272" t="s">
        <v>154</v>
      </c>
      <c r="L394" s="277"/>
      <c r="M394" s="278" t="s">
        <v>1</v>
      </c>
      <c r="N394" s="279" t="s">
        <v>44</v>
      </c>
      <c r="O394" s="91"/>
      <c r="P394" s="228">
        <f>O394*H394</f>
        <v>0</v>
      </c>
      <c r="Q394" s="228">
        <v>0.0045999999999999999</v>
      </c>
      <c r="R394" s="228">
        <f>Q394*H394</f>
        <v>0.107387</v>
      </c>
      <c r="S394" s="228">
        <v>0</v>
      </c>
      <c r="T394" s="229">
        <f>S394*H394</f>
        <v>0</v>
      </c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R394" s="230" t="s">
        <v>229</v>
      </c>
      <c r="AT394" s="230" t="s">
        <v>401</v>
      </c>
      <c r="AU394" s="230" t="s">
        <v>89</v>
      </c>
      <c r="AY394" s="17" t="s">
        <v>148</v>
      </c>
      <c r="BE394" s="231">
        <f>IF(N394="základní",J394,0)</f>
        <v>0</v>
      </c>
      <c r="BF394" s="231">
        <f>IF(N394="snížená",J394,0)</f>
        <v>0</v>
      </c>
      <c r="BG394" s="231">
        <f>IF(N394="zákl. přenesená",J394,0)</f>
        <v>0</v>
      </c>
      <c r="BH394" s="231">
        <f>IF(N394="sníž. přenesená",J394,0)</f>
        <v>0</v>
      </c>
      <c r="BI394" s="231">
        <f>IF(N394="nulová",J394,0)</f>
        <v>0</v>
      </c>
      <c r="BJ394" s="17" t="s">
        <v>87</v>
      </c>
      <c r="BK394" s="231">
        <f>ROUND(I394*H394,2)</f>
        <v>0</v>
      </c>
      <c r="BL394" s="17" t="s">
        <v>155</v>
      </c>
      <c r="BM394" s="230" t="s">
        <v>1083</v>
      </c>
    </row>
    <row r="395" s="13" customFormat="1">
      <c r="A395" s="13"/>
      <c r="B395" s="237"/>
      <c r="C395" s="238"/>
      <c r="D395" s="239" t="s">
        <v>159</v>
      </c>
      <c r="E395" s="238"/>
      <c r="F395" s="241" t="s">
        <v>1084</v>
      </c>
      <c r="G395" s="238"/>
      <c r="H395" s="242">
        <v>23.344999999999999</v>
      </c>
      <c r="I395" s="243"/>
      <c r="J395" s="238"/>
      <c r="K395" s="238"/>
      <c r="L395" s="244"/>
      <c r="M395" s="245"/>
      <c r="N395" s="246"/>
      <c r="O395" s="246"/>
      <c r="P395" s="246"/>
      <c r="Q395" s="246"/>
      <c r="R395" s="246"/>
      <c r="S395" s="246"/>
      <c r="T395" s="247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48" t="s">
        <v>159</v>
      </c>
      <c r="AU395" s="248" t="s">
        <v>89</v>
      </c>
      <c r="AV395" s="13" t="s">
        <v>89</v>
      </c>
      <c r="AW395" s="13" t="s">
        <v>4</v>
      </c>
      <c r="AX395" s="13" t="s">
        <v>87</v>
      </c>
      <c r="AY395" s="248" t="s">
        <v>148</v>
      </c>
    </row>
    <row r="396" s="2" customFormat="1" ht="49.05" customHeight="1">
      <c r="A396" s="38"/>
      <c r="B396" s="39"/>
      <c r="C396" s="219" t="s">
        <v>475</v>
      </c>
      <c r="D396" s="219" t="s">
        <v>150</v>
      </c>
      <c r="E396" s="220" t="s">
        <v>1085</v>
      </c>
      <c r="F396" s="221" t="s">
        <v>1086</v>
      </c>
      <c r="G396" s="222" t="s">
        <v>424</v>
      </c>
      <c r="H396" s="223">
        <v>34</v>
      </c>
      <c r="I396" s="224"/>
      <c r="J396" s="225">
        <f>ROUND(I396*H396,2)</f>
        <v>0</v>
      </c>
      <c r="K396" s="221" t="s">
        <v>154</v>
      </c>
      <c r="L396" s="44"/>
      <c r="M396" s="226" t="s">
        <v>1</v>
      </c>
      <c r="N396" s="227" t="s">
        <v>44</v>
      </c>
      <c r="O396" s="91"/>
      <c r="P396" s="228">
        <f>O396*H396</f>
        <v>0</v>
      </c>
      <c r="Q396" s="228">
        <v>0</v>
      </c>
      <c r="R396" s="228">
        <f>Q396*H396</f>
        <v>0</v>
      </c>
      <c r="S396" s="228">
        <v>0</v>
      </c>
      <c r="T396" s="229">
        <f>S396*H396</f>
        <v>0</v>
      </c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R396" s="230" t="s">
        <v>155</v>
      </c>
      <c r="AT396" s="230" t="s">
        <v>150</v>
      </c>
      <c r="AU396" s="230" t="s">
        <v>89</v>
      </c>
      <c r="AY396" s="17" t="s">
        <v>148</v>
      </c>
      <c r="BE396" s="231">
        <f>IF(N396="základní",J396,0)</f>
        <v>0</v>
      </c>
      <c r="BF396" s="231">
        <f>IF(N396="snížená",J396,0)</f>
        <v>0</v>
      </c>
      <c r="BG396" s="231">
        <f>IF(N396="zákl. přenesená",J396,0)</f>
        <v>0</v>
      </c>
      <c r="BH396" s="231">
        <f>IF(N396="sníž. přenesená",J396,0)</f>
        <v>0</v>
      </c>
      <c r="BI396" s="231">
        <f>IF(N396="nulová",J396,0)</f>
        <v>0</v>
      </c>
      <c r="BJ396" s="17" t="s">
        <v>87</v>
      </c>
      <c r="BK396" s="231">
        <f>ROUND(I396*H396,2)</f>
        <v>0</v>
      </c>
      <c r="BL396" s="17" t="s">
        <v>155</v>
      </c>
      <c r="BM396" s="230" t="s">
        <v>1087</v>
      </c>
    </row>
    <row r="397" s="2" customFormat="1">
      <c r="A397" s="38"/>
      <c r="B397" s="39"/>
      <c r="C397" s="40"/>
      <c r="D397" s="232" t="s">
        <v>157</v>
      </c>
      <c r="E397" s="40"/>
      <c r="F397" s="233" t="s">
        <v>1088</v>
      </c>
      <c r="G397" s="40"/>
      <c r="H397" s="40"/>
      <c r="I397" s="234"/>
      <c r="J397" s="40"/>
      <c r="K397" s="40"/>
      <c r="L397" s="44"/>
      <c r="M397" s="235"/>
      <c r="N397" s="236"/>
      <c r="O397" s="91"/>
      <c r="P397" s="91"/>
      <c r="Q397" s="91"/>
      <c r="R397" s="91"/>
      <c r="S397" s="91"/>
      <c r="T397" s="92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T397" s="17" t="s">
        <v>157</v>
      </c>
      <c r="AU397" s="17" t="s">
        <v>89</v>
      </c>
    </row>
    <row r="398" s="2" customFormat="1" ht="16.5" customHeight="1">
      <c r="A398" s="38"/>
      <c r="B398" s="39"/>
      <c r="C398" s="270" t="s">
        <v>480</v>
      </c>
      <c r="D398" s="270" t="s">
        <v>401</v>
      </c>
      <c r="E398" s="271" t="s">
        <v>1089</v>
      </c>
      <c r="F398" s="272" t="s">
        <v>1090</v>
      </c>
      <c r="G398" s="273" t="s">
        <v>424</v>
      </c>
      <c r="H398" s="274">
        <v>34</v>
      </c>
      <c r="I398" s="275"/>
      <c r="J398" s="276">
        <f>ROUND(I398*H398,2)</f>
        <v>0</v>
      </c>
      <c r="K398" s="272" t="s">
        <v>154</v>
      </c>
      <c r="L398" s="277"/>
      <c r="M398" s="278" t="s">
        <v>1</v>
      </c>
      <c r="N398" s="279" t="s">
        <v>44</v>
      </c>
      <c r="O398" s="91"/>
      <c r="P398" s="228">
        <f>O398*H398</f>
        <v>0</v>
      </c>
      <c r="Q398" s="228">
        <v>0.00080000000000000004</v>
      </c>
      <c r="R398" s="228">
        <f>Q398*H398</f>
        <v>0.027200000000000002</v>
      </c>
      <c r="S398" s="228">
        <v>0</v>
      </c>
      <c r="T398" s="229">
        <f>S398*H398</f>
        <v>0</v>
      </c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R398" s="230" t="s">
        <v>229</v>
      </c>
      <c r="AT398" s="230" t="s">
        <v>401</v>
      </c>
      <c r="AU398" s="230" t="s">
        <v>89</v>
      </c>
      <c r="AY398" s="17" t="s">
        <v>148</v>
      </c>
      <c r="BE398" s="231">
        <f>IF(N398="základní",J398,0)</f>
        <v>0</v>
      </c>
      <c r="BF398" s="231">
        <f>IF(N398="snížená",J398,0)</f>
        <v>0</v>
      </c>
      <c r="BG398" s="231">
        <f>IF(N398="zákl. přenesená",J398,0)</f>
        <v>0</v>
      </c>
      <c r="BH398" s="231">
        <f>IF(N398="sníž. přenesená",J398,0)</f>
        <v>0</v>
      </c>
      <c r="BI398" s="231">
        <f>IF(N398="nulová",J398,0)</f>
        <v>0</v>
      </c>
      <c r="BJ398" s="17" t="s">
        <v>87</v>
      </c>
      <c r="BK398" s="231">
        <f>ROUND(I398*H398,2)</f>
        <v>0</v>
      </c>
      <c r="BL398" s="17" t="s">
        <v>155</v>
      </c>
      <c r="BM398" s="230" t="s">
        <v>1091</v>
      </c>
    </row>
    <row r="399" s="2" customFormat="1" ht="49.05" customHeight="1">
      <c r="A399" s="38"/>
      <c r="B399" s="39"/>
      <c r="C399" s="219" t="s">
        <v>485</v>
      </c>
      <c r="D399" s="219" t="s">
        <v>150</v>
      </c>
      <c r="E399" s="220" t="s">
        <v>528</v>
      </c>
      <c r="F399" s="221" t="s">
        <v>529</v>
      </c>
      <c r="G399" s="222" t="s">
        <v>424</v>
      </c>
      <c r="H399" s="223">
        <v>4</v>
      </c>
      <c r="I399" s="224"/>
      <c r="J399" s="225">
        <f>ROUND(I399*H399,2)</f>
        <v>0</v>
      </c>
      <c r="K399" s="221" t="s">
        <v>154</v>
      </c>
      <c r="L399" s="44"/>
      <c r="M399" s="226" t="s">
        <v>1</v>
      </c>
      <c r="N399" s="227" t="s">
        <v>44</v>
      </c>
      <c r="O399" s="91"/>
      <c r="P399" s="228">
        <f>O399*H399</f>
        <v>0</v>
      </c>
      <c r="Q399" s="228">
        <v>0</v>
      </c>
      <c r="R399" s="228">
        <f>Q399*H399</f>
        <v>0</v>
      </c>
      <c r="S399" s="228">
        <v>0</v>
      </c>
      <c r="T399" s="229">
        <f>S399*H399</f>
        <v>0</v>
      </c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R399" s="230" t="s">
        <v>155</v>
      </c>
      <c r="AT399" s="230" t="s">
        <v>150</v>
      </c>
      <c r="AU399" s="230" t="s">
        <v>89</v>
      </c>
      <c r="AY399" s="17" t="s">
        <v>148</v>
      </c>
      <c r="BE399" s="231">
        <f>IF(N399="základní",J399,0)</f>
        <v>0</v>
      </c>
      <c r="BF399" s="231">
        <f>IF(N399="snížená",J399,0)</f>
        <v>0</v>
      </c>
      <c r="BG399" s="231">
        <f>IF(N399="zákl. přenesená",J399,0)</f>
        <v>0</v>
      </c>
      <c r="BH399" s="231">
        <f>IF(N399="sníž. přenesená",J399,0)</f>
        <v>0</v>
      </c>
      <c r="BI399" s="231">
        <f>IF(N399="nulová",J399,0)</f>
        <v>0</v>
      </c>
      <c r="BJ399" s="17" t="s">
        <v>87</v>
      </c>
      <c r="BK399" s="231">
        <f>ROUND(I399*H399,2)</f>
        <v>0</v>
      </c>
      <c r="BL399" s="17" t="s">
        <v>155</v>
      </c>
      <c r="BM399" s="230" t="s">
        <v>1092</v>
      </c>
    </row>
    <row r="400" s="2" customFormat="1">
      <c r="A400" s="38"/>
      <c r="B400" s="39"/>
      <c r="C400" s="40"/>
      <c r="D400" s="232" t="s">
        <v>157</v>
      </c>
      <c r="E400" s="40"/>
      <c r="F400" s="233" t="s">
        <v>531</v>
      </c>
      <c r="G400" s="40"/>
      <c r="H400" s="40"/>
      <c r="I400" s="234"/>
      <c r="J400" s="40"/>
      <c r="K400" s="40"/>
      <c r="L400" s="44"/>
      <c r="M400" s="235"/>
      <c r="N400" s="236"/>
      <c r="O400" s="91"/>
      <c r="P400" s="91"/>
      <c r="Q400" s="91"/>
      <c r="R400" s="91"/>
      <c r="S400" s="91"/>
      <c r="T400" s="92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T400" s="17" t="s">
        <v>157</v>
      </c>
      <c r="AU400" s="17" t="s">
        <v>89</v>
      </c>
    </row>
    <row r="401" s="2" customFormat="1" ht="16.5" customHeight="1">
      <c r="A401" s="38"/>
      <c r="B401" s="39"/>
      <c r="C401" s="270" t="s">
        <v>491</v>
      </c>
      <c r="D401" s="270" t="s">
        <v>401</v>
      </c>
      <c r="E401" s="271" t="s">
        <v>1093</v>
      </c>
      <c r="F401" s="272" t="s">
        <v>1094</v>
      </c>
      <c r="G401" s="273" t="s">
        <v>424</v>
      </c>
      <c r="H401" s="274">
        <v>4</v>
      </c>
      <c r="I401" s="275"/>
      <c r="J401" s="276">
        <f>ROUND(I401*H401,2)</f>
        <v>0</v>
      </c>
      <c r="K401" s="272" t="s">
        <v>154</v>
      </c>
      <c r="L401" s="277"/>
      <c r="M401" s="278" t="s">
        <v>1</v>
      </c>
      <c r="N401" s="279" t="s">
        <v>44</v>
      </c>
      <c r="O401" s="91"/>
      <c r="P401" s="228">
        <f>O401*H401</f>
        <v>0</v>
      </c>
      <c r="Q401" s="228">
        <v>0.0011999999999999999</v>
      </c>
      <c r="R401" s="228">
        <f>Q401*H401</f>
        <v>0.0047999999999999996</v>
      </c>
      <c r="S401" s="228">
        <v>0</v>
      </c>
      <c r="T401" s="229">
        <f>S401*H401</f>
        <v>0</v>
      </c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R401" s="230" t="s">
        <v>229</v>
      </c>
      <c r="AT401" s="230" t="s">
        <v>401</v>
      </c>
      <c r="AU401" s="230" t="s">
        <v>89</v>
      </c>
      <c r="AY401" s="17" t="s">
        <v>148</v>
      </c>
      <c r="BE401" s="231">
        <f>IF(N401="základní",J401,0)</f>
        <v>0</v>
      </c>
      <c r="BF401" s="231">
        <f>IF(N401="snížená",J401,0)</f>
        <v>0</v>
      </c>
      <c r="BG401" s="231">
        <f>IF(N401="zákl. přenesená",J401,0)</f>
        <v>0</v>
      </c>
      <c r="BH401" s="231">
        <f>IF(N401="sníž. přenesená",J401,0)</f>
        <v>0</v>
      </c>
      <c r="BI401" s="231">
        <f>IF(N401="nulová",J401,0)</f>
        <v>0</v>
      </c>
      <c r="BJ401" s="17" t="s">
        <v>87</v>
      </c>
      <c r="BK401" s="231">
        <f>ROUND(I401*H401,2)</f>
        <v>0</v>
      </c>
      <c r="BL401" s="17" t="s">
        <v>155</v>
      </c>
      <c r="BM401" s="230" t="s">
        <v>1095</v>
      </c>
    </row>
    <row r="402" s="2" customFormat="1" ht="24.15" customHeight="1">
      <c r="A402" s="38"/>
      <c r="B402" s="39"/>
      <c r="C402" s="219" t="s">
        <v>497</v>
      </c>
      <c r="D402" s="219" t="s">
        <v>150</v>
      </c>
      <c r="E402" s="220" t="s">
        <v>1096</v>
      </c>
      <c r="F402" s="221" t="s">
        <v>1097</v>
      </c>
      <c r="G402" s="222" t="s">
        <v>607</v>
      </c>
      <c r="H402" s="223">
        <v>34</v>
      </c>
      <c r="I402" s="224"/>
      <c r="J402" s="225">
        <f>ROUND(I402*H402,2)</f>
        <v>0</v>
      </c>
      <c r="K402" s="221" t="s">
        <v>154</v>
      </c>
      <c r="L402" s="44"/>
      <c r="M402" s="226" t="s">
        <v>1</v>
      </c>
      <c r="N402" s="227" t="s">
        <v>44</v>
      </c>
      <c r="O402" s="91"/>
      <c r="P402" s="228">
        <f>O402*H402</f>
        <v>0</v>
      </c>
      <c r="Q402" s="228">
        <v>0.00010000000000000001</v>
      </c>
      <c r="R402" s="228">
        <f>Q402*H402</f>
        <v>0.0034000000000000002</v>
      </c>
      <c r="S402" s="228">
        <v>0</v>
      </c>
      <c r="T402" s="229">
        <f>S402*H402</f>
        <v>0</v>
      </c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R402" s="230" t="s">
        <v>155</v>
      </c>
      <c r="AT402" s="230" t="s">
        <v>150</v>
      </c>
      <c r="AU402" s="230" t="s">
        <v>89</v>
      </c>
      <c r="AY402" s="17" t="s">
        <v>148</v>
      </c>
      <c r="BE402" s="231">
        <f>IF(N402="základní",J402,0)</f>
        <v>0</v>
      </c>
      <c r="BF402" s="231">
        <f>IF(N402="snížená",J402,0)</f>
        <v>0</v>
      </c>
      <c r="BG402" s="231">
        <f>IF(N402="zákl. přenesená",J402,0)</f>
        <v>0</v>
      </c>
      <c r="BH402" s="231">
        <f>IF(N402="sníž. přenesená",J402,0)</f>
        <v>0</v>
      </c>
      <c r="BI402" s="231">
        <f>IF(N402="nulová",J402,0)</f>
        <v>0</v>
      </c>
      <c r="BJ402" s="17" t="s">
        <v>87</v>
      </c>
      <c r="BK402" s="231">
        <f>ROUND(I402*H402,2)</f>
        <v>0</v>
      </c>
      <c r="BL402" s="17" t="s">
        <v>155</v>
      </c>
      <c r="BM402" s="230" t="s">
        <v>1098</v>
      </c>
    </row>
    <row r="403" s="2" customFormat="1">
      <c r="A403" s="38"/>
      <c r="B403" s="39"/>
      <c r="C403" s="40"/>
      <c r="D403" s="232" t="s">
        <v>157</v>
      </c>
      <c r="E403" s="40"/>
      <c r="F403" s="233" t="s">
        <v>1099</v>
      </c>
      <c r="G403" s="40"/>
      <c r="H403" s="40"/>
      <c r="I403" s="234"/>
      <c r="J403" s="40"/>
      <c r="K403" s="40"/>
      <c r="L403" s="44"/>
      <c r="M403" s="235"/>
      <c r="N403" s="236"/>
      <c r="O403" s="91"/>
      <c r="P403" s="91"/>
      <c r="Q403" s="91"/>
      <c r="R403" s="91"/>
      <c r="S403" s="91"/>
      <c r="T403" s="92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T403" s="17" t="s">
        <v>157</v>
      </c>
      <c r="AU403" s="17" t="s">
        <v>89</v>
      </c>
    </row>
    <row r="404" s="2" customFormat="1" ht="24.15" customHeight="1">
      <c r="A404" s="38"/>
      <c r="B404" s="39"/>
      <c r="C404" s="219" t="s">
        <v>502</v>
      </c>
      <c r="D404" s="219" t="s">
        <v>150</v>
      </c>
      <c r="E404" s="220" t="s">
        <v>605</v>
      </c>
      <c r="F404" s="221" t="s">
        <v>606</v>
      </c>
      <c r="G404" s="222" t="s">
        <v>607</v>
      </c>
      <c r="H404" s="223">
        <v>4</v>
      </c>
      <c r="I404" s="224"/>
      <c r="J404" s="225">
        <f>ROUND(I404*H404,2)</f>
        <v>0</v>
      </c>
      <c r="K404" s="221" t="s">
        <v>154</v>
      </c>
      <c r="L404" s="44"/>
      <c r="M404" s="226" t="s">
        <v>1</v>
      </c>
      <c r="N404" s="227" t="s">
        <v>44</v>
      </c>
      <c r="O404" s="91"/>
      <c r="P404" s="228">
        <f>O404*H404</f>
        <v>0</v>
      </c>
      <c r="Q404" s="228">
        <v>0.00018000000000000001</v>
      </c>
      <c r="R404" s="228">
        <f>Q404*H404</f>
        <v>0.00072000000000000005</v>
      </c>
      <c r="S404" s="228">
        <v>0</v>
      </c>
      <c r="T404" s="229">
        <f>S404*H404</f>
        <v>0</v>
      </c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R404" s="230" t="s">
        <v>155</v>
      </c>
      <c r="AT404" s="230" t="s">
        <v>150</v>
      </c>
      <c r="AU404" s="230" t="s">
        <v>89</v>
      </c>
      <c r="AY404" s="17" t="s">
        <v>148</v>
      </c>
      <c r="BE404" s="231">
        <f>IF(N404="základní",J404,0)</f>
        <v>0</v>
      </c>
      <c r="BF404" s="231">
        <f>IF(N404="snížená",J404,0)</f>
        <v>0</v>
      </c>
      <c r="BG404" s="231">
        <f>IF(N404="zákl. přenesená",J404,0)</f>
        <v>0</v>
      </c>
      <c r="BH404" s="231">
        <f>IF(N404="sníž. přenesená",J404,0)</f>
        <v>0</v>
      </c>
      <c r="BI404" s="231">
        <f>IF(N404="nulová",J404,0)</f>
        <v>0</v>
      </c>
      <c r="BJ404" s="17" t="s">
        <v>87</v>
      </c>
      <c r="BK404" s="231">
        <f>ROUND(I404*H404,2)</f>
        <v>0</v>
      </c>
      <c r="BL404" s="17" t="s">
        <v>155</v>
      </c>
      <c r="BM404" s="230" t="s">
        <v>1100</v>
      </c>
    </row>
    <row r="405" s="2" customFormat="1">
      <c r="A405" s="38"/>
      <c r="B405" s="39"/>
      <c r="C405" s="40"/>
      <c r="D405" s="232" t="s">
        <v>157</v>
      </c>
      <c r="E405" s="40"/>
      <c r="F405" s="233" t="s">
        <v>609</v>
      </c>
      <c r="G405" s="40"/>
      <c r="H405" s="40"/>
      <c r="I405" s="234"/>
      <c r="J405" s="40"/>
      <c r="K405" s="40"/>
      <c r="L405" s="44"/>
      <c r="M405" s="235"/>
      <c r="N405" s="236"/>
      <c r="O405" s="91"/>
      <c r="P405" s="91"/>
      <c r="Q405" s="91"/>
      <c r="R405" s="91"/>
      <c r="S405" s="91"/>
      <c r="T405" s="92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T405" s="17" t="s">
        <v>157</v>
      </c>
      <c r="AU405" s="17" t="s">
        <v>89</v>
      </c>
    </row>
    <row r="406" s="2" customFormat="1" ht="33" customHeight="1">
      <c r="A406" s="38"/>
      <c r="B406" s="39"/>
      <c r="C406" s="219" t="s">
        <v>507</v>
      </c>
      <c r="D406" s="219" t="s">
        <v>150</v>
      </c>
      <c r="E406" s="220" t="s">
        <v>1101</v>
      </c>
      <c r="F406" s="221" t="s">
        <v>1102</v>
      </c>
      <c r="G406" s="222" t="s">
        <v>251</v>
      </c>
      <c r="H406" s="223">
        <v>7</v>
      </c>
      <c r="I406" s="224"/>
      <c r="J406" s="225">
        <f>ROUND(I406*H406,2)</f>
        <v>0</v>
      </c>
      <c r="K406" s="221" t="s">
        <v>154</v>
      </c>
      <c r="L406" s="44"/>
      <c r="M406" s="226" t="s">
        <v>1</v>
      </c>
      <c r="N406" s="227" t="s">
        <v>44</v>
      </c>
      <c r="O406" s="91"/>
      <c r="P406" s="228">
        <f>O406*H406</f>
        <v>0</v>
      </c>
      <c r="Q406" s="228">
        <v>0</v>
      </c>
      <c r="R406" s="228">
        <f>Q406*H406</f>
        <v>0</v>
      </c>
      <c r="S406" s="228">
        <v>0</v>
      </c>
      <c r="T406" s="229">
        <f>S406*H406</f>
        <v>0</v>
      </c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R406" s="230" t="s">
        <v>155</v>
      </c>
      <c r="AT406" s="230" t="s">
        <v>150</v>
      </c>
      <c r="AU406" s="230" t="s">
        <v>89</v>
      </c>
      <c r="AY406" s="17" t="s">
        <v>148</v>
      </c>
      <c r="BE406" s="231">
        <f>IF(N406="základní",J406,0)</f>
        <v>0</v>
      </c>
      <c r="BF406" s="231">
        <f>IF(N406="snížená",J406,0)</f>
        <v>0</v>
      </c>
      <c r="BG406" s="231">
        <f>IF(N406="zákl. přenesená",J406,0)</f>
        <v>0</v>
      </c>
      <c r="BH406" s="231">
        <f>IF(N406="sníž. přenesená",J406,0)</f>
        <v>0</v>
      </c>
      <c r="BI406" s="231">
        <f>IF(N406="nulová",J406,0)</f>
        <v>0</v>
      </c>
      <c r="BJ406" s="17" t="s">
        <v>87</v>
      </c>
      <c r="BK406" s="231">
        <f>ROUND(I406*H406,2)</f>
        <v>0</v>
      </c>
      <c r="BL406" s="17" t="s">
        <v>155</v>
      </c>
      <c r="BM406" s="230" t="s">
        <v>1103</v>
      </c>
    </row>
    <row r="407" s="2" customFormat="1">
      <c r="A407" s="38"/>
      <c r="B407" s="39"/>
      <c r="C407" s="40"/>
      <c r="D407" s="232" t="s">
        <v>157</v>
      </c>
      <c r="E407" s="40"/>
      <c r="F407" s="233" t="s">
        <v>1104</v>
      </c>
      <c r="G407" s="40"/>
      <c r="H407" s="40"/>
      <c r="I407" s="234"/>
      <c r="J407" s="40"/>
      <c r="K407" s="40"/>
      <c r="L407" s="44"/>
      <c r="M407" s="235"/>
      <c r="N407" s="236"/>
      <c r="O407" s="91"/>
      <c r="P407" s="91"/>
      <c r="Q407" s="91"/>
      <c r="R407" s="91"/>
      <c r="S407" s="91"/>
      <c r="T407" s="92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T407" s="17" t="s">
        <v>157</v>
      </c>
      <c r="AU407" s="17" t="s">
        <v>89</v>
      </c>
    </row>
    <row r="408" s="15" customFormat="1">
      <c r="A408" s="15"/>
      <c r="B408" s="260"/>
      <c r="C408" s="261"/>
      <c r="D408" s="239" t="s">
        <v>159</v>
      </c>
      <c r="E408" s="262" t="s">
        <v>1</v>
      </c>
      <c r="F408" s="263" t="s">
        <v>1105</v>
      </c>
      <c r="G408" s="261"/>
      <c r="H408" s="262" t="s">
        <v>1</v>
      </c>
      <c r="I408" s="264"/>
      <c r="J408" s="261"/>
      <c r="K408" s="261"/>
      <c r="L408" s="265"/>
      <c r="M408" s="266"/>
      <c r="N408" s="267"/>
      <c r="O408" s="267"/>
      <c r="P408" s="267"/>
      <c r="Q408" s="267"/>
      <c r="R408" s="267"/>
      <c r="S408" s="267"/>
      <c r="T408" s="268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T408" s="269" t="s">
        <v>159</v>
      </c>
      <c r="AU408" s="269" t="s">
        <v>89</v>
      </c>
      <c r="AV408" s="15" t="s">
        <v>87</v>
      </c>
      <c r="AW408" s="15" t="s">
        <v>35</v>
      </c>
      <c r="AX408" s="15" t="s">
        <v>79</v>
      </c>
      <c r="AY408" s="269" t="s">
        <v>148</v>
      </c>
    </row>
    <row r="409" s="13" customFormat="1">
      <c r="A409" s="13"/>
      <c r="B409" s="237"/>
      <c r="C409" s="238"/>
      <c r="D409" s="239" t="s">
        <v>159</v>
      </c>
      <c r="E409" s="240" t="s">
        <v>1</v>
      </c>
      <c r="F409" s="241" t="s">
        <v>1106</v>
      </c>
      <c r="G409" s="238"/>
      <c r="H409" s="242">
        <v>7</v>
      </c>
      <c r="I409" s="243"/>
      <c r="J409" s="238"/>
      <c r="K409" s="238"/>
      <c r="L409" s="244"/>
      <c r="M409" s="245"/>
      <c r="N409" s="246"/>
      <c r="O409" s="246"/>
      <c r="P409" s="246"/>
      <c r="Q409" s="246"/>
      <c r="R409" s="246"/>
      <c r="S409" s="246"/>
      <c r="T409" s="247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48" t="s">
        <v>159</v>
      </c>
      <c r="AU409" s="248" t="s">
        <v>89</v>
      </c>
      <c r="AV409" s="13" t="s">
        <v>89</v>
      </c>
      <c r="AW409" s="13" t="s">
        <v>35</v>
      </c>
      <c r="AX409" s="13" t="s">
        <v>87</v>
      </c>
      <c r="AY409" s="248" t="s">
        <v>148</v>
      </c>
    </row>
    <row r="410" s="2" customFormat="1" ht="21.75" customHeight="1">
      <c r="A410" s="38"/>
      <c r="B410" s="39"/>
      <c r="C410" s="219" t="s">
        <v>512</v>
      </c>
      <c r="D410" s="219" t="s">
        <v>150</v>
      </c>
      <c r="E410" s="220" t="s">
        <v>775</v>
      </c>
      <c r="F410" s="221" t="s">
        <v>776</v>
      </c>
      <c r="G410" s="222" t="s">
        <v>232</v>
      </c>
      <c r="H410" s="223">
        <v>210</v>
      </c>
      <c r="I410" s="224"/>
      <c r="J410" s="225">
        <f>ROUND(I410*H410,2)</f>
        <v>0</v>
      </c>
      <c r="K410" s="221" t="s">
        <v>154</v>
      </c>
      <c r="L410" s="44"/>
      <c r="M410" s="226" t="s">
        <v>1</v>
      </c>
      <c r="N410" s="227" t="s">
        <v>44</v>
      </c>
      <c r="O410" s="91"/>
      <c r="P410" s="228">
        <f>O410*H410</f>
        <v>0</v>
      </c>
      <c r="Q410" s="228">
        <v>6.9999999999999994E-05</v>
      </c>
      <c r="R410" s="228">
        <f>Q410*H410</f>
        <v>0.0147</v>
      </c>
      <c r="S410" s="228">
        <v>0</v>
      </c>
      <c r="T410" s="229">
        <f>S410*H410</f>
        <v>0</v>
      </c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R410" s="230" t="s">
        <v>155</v>
      </c>
      <c r="AT410" s="230" t="s">
        <v>150</v>
      </c>
      <c r="AU410" s="230" t="s">
        <v>89</v>
      </c>
      <c r="AY410" s="17" t="s">
        <v>148</v>
      </c>
      <c r="BE410" s="231">
        <f>IF(N410="základní",J410,0)</f>
        <v>0</v>
      </c>
      <c r="BF410" s="231">
        <f>IF(N410="snížená",J410,0)</f>
        <v>0</v>
      </c>
      <c r="BG410" s="231">
        <f>IF(N410="zákl. přenesená",J410,0)</f>
        <v>0</v>
      </c>
      <c r="BH410" s="231">
        <f>IF(N410="sníž. přenesená",J410,0)</f>
        <v>0</v>
      </c>
      <c r="BI410" s="231">
        <f>IF(N410="nulová",J410,0)</f>
        <v>0</v>
      </c>
      <c r="BJ410" s="17" t="s">
        <v>87</v>
      </c>
      <c r="BK410" s="231">
        <f>ROUND(I410*H410,2)</f>
        <v>0</v>
      </c>
      <c r="BL410" s="17" t="s">
        <v>155</v>
      </c>
      <c r="BM410" s="230" t="s">
        <v>1107</v>
      </c>
    </row>
    <row r="411" s="2" customFormat="1">
      <c r="A411" s="38"/>
      <c r="B411" s="39"/>
      <c r="C411" s="40"/>
      <c r="D411" s="232" t="s">
        <v>157</v>
      </c>
      <c r="E411" s="40"/>
      <c r="F411" s="233" t="s">
        <v>778</v>
      </c>
      <c r="G411" s="40"/>
      <c r="H411" s="40"/>
      <c r="I411" s="234"/>
      <c r="J411" s="40"/>
      <c r="K411" s="40"/>
      <c r="L411" s="44"/>
      <c r="M411" s="235"/>
      <c r="N411" s="236"/>
      <c r="O411" s="91"/>
      <c r="P411" s="91"/>
      <c r="Q411" s="91"/>
      <c r="R411" s="91"/>
      <c r="S411" s="91"/>
      <c r="T411" s="92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T411" s="17" t="s">
        <v>157</v>
      </c>
      <c r="AU411" s="17" t="s">
        <v>89</v>
      </c>
    </row>
    <row r="412" s="13" customFormat="1">
      <c r="A412" s="13"/>
      <c r="B412" s="237"/>
      <c r="C412" s="238"/>
      <c r="D412" s="239" t="s">
        <v>159</v>
      </c>
      <c r="E412" s="240" t="s">
        <v>1</v>
      </c>
      <c r="F412" s="241" t="s">
        <v>1108</v>
      </c>
      <c r="G412" s="238"/>
      <c r="H412" s="242">
        <v>210</v>
      </c>
      <c r="I412" s="243"/>
      <c r="J412" s="238"/>
      <c r="K412" s="238"/>
      <c r="L412" s="244"/>
      <c r="M412" s="245"/>
      <c r="N412" s="246"/>
      <c r="O412" s="246"/>
      <c r="P412" s="246"/>
      <c r="Q412" s="246"/>
      <c r="R412" s="246"/>
      <c r="S412" s="246"/>
      <c r="T412" s="247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48" t="s">
        <v>159</v>
      </c>
      <c r="AU412" s="248" t="s">
        <v>89</v>
      </c>
      <c r="AV412" s="13" t="s">
        <v>89</v>
      </c>
      <c r="AW412" s="13" t="s">
        <v>35</v>
      </c>
      <c r="AX412" s="13" t="s">
        <v>87</v>
      </c>
      <c r="AY412" s="248" t="s">
        <v>148</v>
      </c>
    </row>
    <row r="413" s="12" customFormat="1" ht="22.8" customHeight="1">
      <c r="A413" s="12"/>
      <c r="B413" s="203"/>
      <c r="C413" s="204"/>
      <c r="D413" s="205" t="s">
        <v>78</v>
      </c>
      <c r="E413" s="217" t="s">
        <v>239</v>
      </c>
      <c r="F413" s="217" t="s">
        <v>779</v>
      </c>
      <c r="G413" s="204"/>
      <c r="H413" s="204"/>
      <c r="I413" s="207"/>
      <c r="J413" s="218">
        <f>BK413</f>
        <v>0</v>
      </c>
      <c r="K413" s="204"/>
      <c r="L413" s="209"/>
      <c r="M413" s="210"/>
      <c r="N413" s="211"/>
      <c r="O413" s="211"/>
      <c r="P413" s="212">
        <f>SUM(P414:P431)</f>
        <v>0</v>
      </c>
      <c r="Q413" s="211"/>
      <c r="R413" s="212">
        <f>SUM(R414:R431)</f>
        <v>0.010530000000000001</v>
      </c>
      <c r="S413" s="211"/>
      <c r="T413" s="213">
        <f>SUM(T414:T431)</f>
        <v>0</v>
      </c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R413" s="214" t="s">
        <v>87</v>
      </c>
      <c r="AT413" s="215" t="s">
        <v>78</v>
      </c>
      <c r="AU413" s="215" t="s">
        <v>87</v>
      </c>
      <c r="AY413" s="214" t="s">
        <v>148</v>
      </c>
      <c r="BK413" s="216">
        <f>SUM(BK414:BK431)</f>
        <v>0</v>
      </c>
    </row>
    <row r="414" s="2" customFormat="1" ht="37.8" customHeight="1">
      <c r="A414" s="38"/>
      <c r="B414" s="39"/>
      <c r="C414" s="219" t="s">
        <v>517</v>
      </c>
      <c r="D414" s="219" t="s">
        <v>150</v>
      </c>
      <c r="E414" s="220" t="s">
        <v>781</v>
      </c>
      <c r="F414" s="221" t="s">
        <v>782</v>
      </c>
      <c r="G414" s="222" t="s">
        <v>232</v>
      </c>
      <c r="H414" s="223">
        <v>117</v>
      </c>
      <c r="I414" s="224"/>
      <c r="J414" s="225">
        <f>ROUND(I414*H414,2)</f>
        <v>0</v>
      </c>
      <c r="K414" s="221" t="s">
        <v>154</v>
      </c>
      <c r="L414" s="44"/>
      <c r="M414" s="226" t="s">
        <v>1</v>
      </c>
      <c r="N414" s="227" t="s">
        <v>44</v>
      </c>
      <c r="O414" s="91"/>
      <c r="P414" s="228">
        <f>O414*H414</f>
        <v>0</v>
      </c>
      <c r="Q414" s="228">
        <v>0</v>
      </c>
      <c r="R414" s="228">
        <f>Q414*H414</f>
        <v>0</v>
      </c>
      <c r="S414" s="228">
        <v>0</v>
      </c>
      <c r="T414" s="229">
        <f>S414*H414</f>
        <v>0</v>
      </c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R414" s="230" t="s">
        <v>155</v>
      </c>
      <c r="AT414" s="230" t="s">
        <v>150</v>
      </c>
      <c r="AU414" s="230" t="s">
        <v>89</v>
      </c>
      <c r="AY414" s="17" t="s">
        <v>148</v>
      </c>
      <c r="BE414" s="231">
        <f>IF(N414="základní",J414,0)</f>
        <v>0</v>
      </c>
      <c r="BF414" s="231">
        <f>IF(N414="snížená",J414,0)</f>
        <v>0</v>
      </c>
      <c r="BG414" s="231">
        <f>IF(N414="zákl. přenesená",J414,0)</f>
        <v>0</v>
      </c>
      <c r="BH414" s="231">
        <f>IF(N414="sníž. přenesená",J414,0)</f>
        <v>0</v>
      </c>
      <c r="BI414" s="231">
        <f>IF(N414="nulová",J414,0)</f>
        <v>0</v>
      </c>
      <c r="BJ414" s="17" t="s">
        <v>87</v>
      </c>
      <c r="BK414" s="231">
        <f>ROUND(I414*H414,2)</f>
        <v>0</v>
      </c>
      <c r="BL414" s="17" t="s">
        <v>155</v>
      </c>
      <c r="BM414" s="230" t="s">
        <v>1109</v>
      </c>
    </row>
    <row r="415" s="2" customFormat="1">
      <c r="A415" s="38"/>
      <c r="B415" s="39"/>
      <c r="C415" s="40"/>
      <c r="D415" s="232" t="s">
        <v>157</v>
      </c>
      <c r="E415" s="40"/>
      <c r="F415" s="233" t="s">
        <v>784</v>
      </c>
      <c r="G415" s="40"/>
      <c r="H415" s="40"/>
      <c r="I415" s="234"/>
      <c r="J415" s="40"/>
      <c r="K415" s="40"/>
      <c r="L415" s="44"/>
      <c r="M415" s="235"/>
      <c r="N415" s="236"/>
      <c r="O415" s="91"/>
      <c r="P415" s="91"/>
      <c r="Q415" s="91"/>
      <c r="R415" s="91"/>
      <c r="S415" s="91"/>
      <c r="T415" s="92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T415" s="17" t="s">
        <v>157</v>
      </c>
      <c r="AU415" s="17" t="s">
        <v>89</v>
      </c>
    </row>
    <row r="416" s="13" customFormat="1">
      <c r="A416" s="13"/>
      <c r="B416" s="237"/>
      <c r="C416" s="238"/>
      <c r="D416" s="239" t="s">
        <v>159</v>
      </c>
      <c r="E416" s="240" t="s">
        <v>1</v>
      </c>
      <c r="F416" s="241" t="s">
        <v>1110</v>
      </c>
      <c r="G416" s="238"/>
      <c r="H416" s="242">
        <v>53</v>
      </c>
      <c r="I416" s="243"/>
      <c r="J416" s="238"/>
      <c r="K416" s="238"/>
      <c r="L416" s="244"/>
      <c r="M416" s="245"/>
      <c r="N416" s="246"/>
      <c r="O416" s="246"/>
      <c r="P416" s="246"/>
      <c r="Q416" s="246"/>
      <c r="R416" s="246"/>
      <c r="S416" s="246"/>
      <c r="T416" s="247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48" t="s">
        <v>159</v>
      </c>
      <c r="AU416" s="248" t="s">
        <v>89</v>
      </c>
      <c r="AV416" s="13" t="s">
        <v>89</v>
      </c>
      <c r="AW416" s="13" t="s">
        <v>35</v>
      </c>
      <c r="AX416" s="13" t="s">
        <v>79</v>
      </c>
      <c r="AY416" s="248" t="s">
        <v>148</v>
      </c>
    </row>
    <row r="417" s="13" customFormat="1">
      <c r="A417" s="13"/>
      <c r="B417" s="237"/>
      <c r="C417" s="238"/>
      <c r="D417" s="239" t="s">
        <v>159</v>
      </c>
      <c r="E417" s="240" t="s">
        <v>1</v>
      </c>
      <c r="F417" s="241" t="s">
        <v>1111</v>
      </c>
      <c r="G417" s="238"/>
      <c r="H417" s="242">
        <v>22</v>
      </c>
      <c r="I417" s="243"/>
      <c r="J417" s="238"/>
      <c r="K417" s="238"/>
      <c r="L417" s="244"/>
      <c r="M417" s="245"/>
      <c r="N417" s="246"/>
      <c r="O417" s="246"/>
      <c r="P417" s="246"/>
      <c r="Q417" s="246"/>
      <c r="R417" s="246"/>
      <c r="S417" s="246"/>
      <c r="T417" s="247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48" t="s">
        <v>159</v>
      </c>
      <c r="AU417" s="248" t="s">
        <v>89</v>
      </c>
      <c r="AV417" s="13" t="s">
        <v>89</v>
      </c>
      <c r="AW417" s="13" t="s">
        <v>35</v>
      </c>
      <c r="AX417" s="13" t="s">
        <v>79</v>
      </c>
      <c r="AY417" s="248" t="s">
        <v>148</v>
      </c>
    </row>
    <row r="418" s="13" customFormat="1">
      <c r="A418" s="13"/>
      <c r="B418" s="237"/>
      <c r="C418" s="238"/>
      <c r="D418" s="239" t="s">
        <v>159</v>
      </c>
      <c r="E418" s="240" t="s">
        <v>1</v>
      </c>
      <c r="F418" s="241" t="s">
        <v>1112</v>
      </c>
      <c r="G418" s="238"/>
      <c r="H418" s="242">
        <v>36</v>
      </c>
      <c r="I418" s="243"/>
      <c r="J418" s="238"/>
      <c r="K418" s="238"/>
      <c r="L418" s="244"/>
      <c r="M418" s="245"/>
      <c r="N418" s="246"/>
      <c r="O418" s="246"/>
      <c r="P418" s="246"/>
      <c r="Q418" s="246"/>
      <c r="R418" s="246"/>
      <c r="S418" s="246"/>
      <c r="T418" s="247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48" t="s">
        <v>159</v>
      </c>
      <c r="AU418" s="248" t="s">
        <v>89</v>
      </c>
      <c r="AV418" s="13" t="s">
        <v>89</v>
      </c>
      <c r="AW418" s="13" t="s">
        <v>35</v>
      </c>
      <c r="AX418" s="13" t="s">
        <v>79</v>
      </c>
      <c r="AY418" s="248" t="s">
        <v>148</v>
      </c>
    </row>
    <row r="419" s="13" customFormat="1">
      <c r="A419" s="13"/>
      <c r="B419" s="237"/>
      <c r="C419" s="238"/>
      <c r="D419" s="239" t="s">
        <v>159</v>
      </c>
      <c r="E419" s="240" t="s">
        <v>1</v>
      </c>
      <c r="F419" s="241" t="s">
        <v>1113</v>
      </c>
      <c r="G419" s="238"/>
      <c r="H419" s="242">
        <v>6</v>
      </c>
      <c r="I419" s="243"/>
      <c r="J419" s="238"/>
      <c r="K419" s="238"/>
      <c r="L419" s="244"/>
      <c r="M419" s="245"/>
      <c r="N419" s="246"/>
      <c r="O419" s="246"/>
      <c r="P419" s="246"/>
      <c r="Q419" s="246"/>
      <c r="R419" s="246"/>
      <c r="S419" s="246"/>
      <c r="T419" s="247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48" t="s">
        <v>159</v>
      </c>
      <c r="AU419" s="248" t="s">
        <v>89</v>
      </c>
      <c r="AV419" s="13" t="s">
        <v>89</v>
      </c>
      <c r="AW419" s="13" t="s">
        <v>35</v>
      </c>
      <c r="AX419" s="13" t="s">
        <v>79</v>
      </c>
      <c r="AY419" s="248" t="s">
        <v>148</v>
      </c>
    </row>
    <row r="420" s="14" customFormat="1">
      <c r="A420" s="14"/>
      <c r="B420" s="249"/>
      <c r="C420" s="250"/>
      <c r="D420" s="239" t="s">
        <v>159</v>
      </c>
      <c r="E420" s="251" t="s">
        <v>1</v>
      </c>
      <c r="F420" s="252" t="s">
        <v>163</v>
      </c>
      <c r="G420" s="250"/>
      <c r="H420" s="253">
        <v>117</v>
      </c>
      <c r="I420" s="254"/>
      <c r="J420" s="250"/>
      <c r="K420" s="250"/>
      <c r="L420" s="255"/>
      <c r="M420" s="256"/>
      <c r="N420" s="257"/>
      <c r="O420" s="257"/>
      <c r="P420" s="257"/>
      <c r="Q420" s="257"/>
      <c r="R420" s="257"/>
      <c r="S420" s="257"/>
      <c r="T420" s="258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59" t="s">
        <v>159</v>
      </c>
      <c r="AU420" s="259" t="s">
        <v>89</v>
      </c>
      <c r="AV420" s="14" t="s">
        <v>155</v>
      </c>
      <c r="AW420" s="14" t="s">
        <v>35</v>
      </c>
      <c r="AX420" s="14" t="s">
        <v>87</v>
      </c>
      <c r="AY420" s="259" t="s">
        <v>148</v>
      </c>
    </row>
    <row r="421" s="2" customFormat="1" ht="55.5" customHeight="1">
      <c r="A421" s="38"/>
      <c r="B421" s="39"/>
      <c r="C421" s="219" t="s">
        <v>522</v>
      </c>
      <c r="D421" s="219" t="s">
        <v>150</v>
      </c>
      <c r="E421" s="220" t="s">
        <v>786</v>
      </c>
      <c r="F421" s="221" t="s">
        <v>787</v>
      </c>
      <c r="G421" s="222" t="s">
        <v>232</v>
      </c>
      <c r="H421" s="223">
        <v>117</v>
      </c>
      <c r="I421" s="224"/>
      <c r="J421" s="225">
        <f>ROUND(I421*H421,2)</f>
        <v>0</v>
      </c>
      <c r="K421" s="221" t="s">
        <v>154</v>
      </c>
      <c r="L421" s="44"/>
      <c r="M421" s="226" t="s">
        <v>1</v>
      </c>
      <c r="N421" s="227" t="s">
        <v>44</v>
      </c>
      <c r="O421" s="91"/>
      <c r="P421" s="228">
        <f>O421*H421</f>
        <v>0</v>
      </c>
      <c r="Q421" s="228">
        <v>9.0000000000000006E-05</v>
      </c>
      <c r="R421" s="228">
        <f>Q421*H421</f>
        <v>0.010530000000000001</v>
      </c>
      <c r="S421" s="228">
        <v>0</v>
      </c>
      <c r="T421" s="229">
        <f>S421*H421</f>
        <v>0</v>
      </c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R421" s="230" t="s">
        <v>155</v>
      </c>
      <c r="AT421" s="230" t="s">
        <v>150</v>
      </c>
      <c r="AU421" s="230" t="s">
        <v>89</v>
      </c>
      <c r="AY421" s="17" t="s">
        <v>148</v>
      </c>
      <c r="BE421" s="231">
        <f>IF(N421="základní",J421,0)</f>
        <v>0</v>
      </c>
      <c r="BF421" s="231">
        <f>IF(N421="snížená",J421,0)</f>
        <v>0</v>
      </c>
      <c r="BG421" s="231">
        <f>IF(N421="zákl. přenesená",J421,0)</f>
        <v>0</v>
      </c>
      <c r="BH421" s="231">
        <f>IF(N421="sníž. přenesená",J421,0)</f>
        <v>0</v>
      </c>
      <c r="BI421" s="231">
        <f>IF(N421="nulová",J421,0)</f>
        <v>0</v>
      </c>
      <c r="BJ421" s="17" t="s">
        <v>87</v>
      </c>
      <c r="BK421" s="231">
        <f>ROUND(I421*H421,2)</f>
        <v>0</v>
      </c>
      <c r="BL421" s="17" t="s">
        <v>155</v>
      </c>
      <c r="BM421" s="230" t="s">
        <v>1114</v>
      </c>
    </row>
    <row r="422" s="2" customFormat="1">
      <c r="A422" s="38"/>
      <c r="B422" s="39"/>
      <c r="C422" s="40"/>
      <c r="D422" s="232" t="s">
        <v>157</v>
      </c>
      <c r="E422" s="40"/>
      <c r="F422" s="233" t="s">
        <v>789</v>
      </c>
      <c r="G422" s="40"/>
      <c r="H422" s="40"/>
      <c r="I422" s="234"/>
      <c r="J422" s="40"/>
      <c r="K422" s="40"/>
      <c r="L422" s="44"/>
      <c r="M422" s="235"/>
      <c r="N422" s="236"/>
      <c r="O422" s="91"/>
      <c r="P422" s="91"/>
      <c r="Q422" s="91"/>
      <c r="R422" s="91"/>
      <c r="S422" s="91"/>
      <c r="T422" s="92"/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T422" s="17" t="s">
        <v>157</v>
      </c>
      <c r="AU422" s="17" t="s">
        <v>89</v>
      </c>
    </row>
    <row r="423" s="13" customFormat="1">
      <c r="A423" s="13"/>
      <c r="B423" s="237"/>
      <c r="C423" s="238"/>
      <c r="D423" s="239" t="s">
        <v>159</v>
      </c>
      <c r="E423" s="240" t="s">
        <v>1</v>
      </c>
      <c r="F423" s="241" t="s">
        <v>1115</v>
      </c>
      <c r="G423" s="238"/>
      <c r="H423" s="242">
        <v>117</v>
      </c>
      <c r="I423" s="243"/>
      <c r="J423" s="238"/>
      <c r="K423" s="238"/>
      <c r="L423" s="244"/>
      <c r="M423" s="245"/>
      <c r="N423" s="246"/>
      <c r="O423" s="246"/>
      <c r="P423" s="246"/>
      <c r="Q423" s="246"/>
      <c r="R423" s="246"/>
      <c r="S423" s="246"/>
      <c r="T423" s="247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48" t="s">
        <v>159</v>
      </c>
      <c r="AU423" s="248" t="s">
        <v>89</v>
      </c>
      <c r="AV423" s="13" t="s">
        <v>89</v>
      </c>
      <c r="AW423" s="13" t="s">
        <v>35</v>
      </c>
      <c r="AX423" s="13" t="s">
        <v>87</v>
      </c>
      <c r="AY423" s="248" t="s">
        <v>148</v>
      </c>
    </row>
    <row r="424" s="2" customFormat="1" ht="24.15" customHeight="1">
      <c r="A424" s="38"/>
      <c r="B424" s="39"/>
      <c r="C424" s="219" t="s">
        <v>527</v>
      </c>
      <c r="D424" s="219" t="s">
        <v>150</v>
      </c>
      <c r="E424" s="220" t="s">
        <v>791</v>
      </c>
      <c r="F424" s="221" t="s">
        <v>792</v>
      </c>
      <c r="G424" s="222" t="s">
        <v>232</v>
      </c>
      <c r="H424" s="223">
        <v>117</v>
      </c>
      <c r="I424" s="224"/>
      <c r="J424" s="225">
        <f>ROUND(I424*H424,2)</f>
        <v>0</v>
      </c>
      <c r="K424" s="221" t="s">
        <v>154</v>
      </c>
      <c r="L424" s="44"/>
      <c r="M424" s="226" t="s">
        <v>1</v>
      </c>
      <c r="N424" s="227" t="s">
        <v>44</v>
      </c>
      <c r="O424" s="91"/>
      <c r="P424" s="228">
        <f>O424*H424</f>
        <v>0</v>
      </c>
      <c r="Q424" s="228">
        <v>0</v>
      </c>
      <c r="R424" s="228">
        <f>Q424*H424</f>
        <v>0</v>
      </c>
      <c r="S424" s="228">
        <v>0</v>
      </c>
      <c r="T424" s="229">
        <f>S424*H424</f>
        <v>0</v>
      </c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R424" s="230" t="s">
        <v>155</v>
      </c>
      <c r="AT424" s="230" t="s">
        <v>150</v>
      </c>
      <c r="AU424" s="230" t="s">
        <v>89</v>
      </c>
      <c r="AY424" s="17" t="s">
        <v>148</v>
      </c>
      <c r="BE424" s="231">
        <f>IF(N424="základní",J424,0)</f>
        <v>0</v>
      </c>
      <c r="BF424" s="231">
        <f>IF(N424="snížená",J424,0)</f>
        <v>0</v>
      </c>
      <c r="BG424" s="231">
        <f>IF(N424="zákl. přenesená",J424,0)</f>
        <v>0</v>
      </c>
      <c r="BH424" s="231">
        <f>IF(N424="sníž. přenesená",J424,0)</f>
        <v>0</v>
      </c>
      <c r="BI424" s="231">
        <f>IF(N424="nulová",J424,0)</f>
        <v>0</v>
      </c>
      <c r="BJ424" s="17" t="s">
        <v>87</v>
      </c>
      <c r="BK424" s="231">
        <f>ROUND(I424*H424,2)</f>
        <v>0</v>
      </c>
      <c r="BL424" s="17" t="s">
        <v>155</v>
      </c>
      <c r="BM424" s="230" t="s">
        <v>1116</v>
      </c>
    </row>
    <row r="425" s="2" customFormat="1">
      <c r="A425" s="38"/>
      <c r="B425" s="39"/>
      <c r="C425" s="40"/>
      <c r="D425" s="232" t="s">
        <v>157</v>
      </c>
      <c r="E425" s="40"/>
      <c r="F425" s="233" t="s">
        <v>794</v>
      </c>
      <c r="G425" s="40"/>
      <c r="H425" s="40"/>
      <c r="I425" s="234"/>
      <c r="J425" s="40"/>
      <c r="K425" s="40"/>
      <c r="L425" s="44"/>
      <c r="M425" s="235"/>
      <c r="N425" s="236"/>
      <c r="O425" s="91"/>
      <c r="P425" s="91"/>
      <c r="Q425" s="91"/>
      <c r="R425" s="91"/>
      <c r="S425" s="91"/>
      <c r="T425" s="92"/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T425" s="17" t="s">
        <v>157</v>
      </c>
      <c r="AU425" s="17" t="s">
        <v>89</v>
      </c>
    </row>
    <row r="426" s="13" customFormat="1">
      <c r="A426" s="13"/>
      <c r="B426" s="237"/>
      <c r="C426" s="238"/>
      <c r="D426" s="239" t="s">
        <v>159</v>
      </c>
      <c r="E426" s="240" t="s">
        <v>1</v>
      </c>
      <c r="F426" s="241" t="s">
        <v>1115</v>
      </c>
      <c r="G426" s="238"/>
      <c r="H426" s="242">
        <v>117</v>
      </c>
      <c r="I426" s="243"/>
      <c r="J426" s="238"/>
      <c r="K426" s="238"/>
      <c r="L426" s="244"/>
      <c r="M426" s="245"/>
      <c r="N426" s="246"/>
      <c r="O426" s="246"/>
      <c r="P426" s="246"/>
      <c r="Q426" s="246"/>
      <c r="R426" s="246"/>
      <c r="S426" s="246"/>
      <c r="T426" s="247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48" t="s">
        <v>159</v>
      </c>
      <c r="AU426" s="248" t="s">
        <v>89</v>
      </c>
      <c r="AV426" s="13" t="s">
        <v>89</v>
      </c>
      <c r="AW426" s="13" t="s">
        <v>35</v>
      </c>
      <c r="AX426" s="13" t="s">
        <v>87</v>
      </c>
      <c r="AY426" s="248" t="s">
        <v>148</v>
      </c>
    </row>
    <row r="427" s="2" customFormat="1" ht="76.35" customHeight="1">
      <c r="A427" s="38"/>
      <c r="B427" s="39"/>
      <c r="C427" s="219" t="s">
        <v>533</v>
      </c>
      <c r="D427" s="219" t="s">
        <v>150</v>
      </c>
      <c r="E427" s="220" t="s">
        <v>802</v>
      </c>
      <c r="F427" s="221" t="s">
        <v>803</v>
      </c>
      <c r="G427" s="222" t="s">
        <v>153</v>
      </c>
      <c r="H427" s="223">
        <v>59.25</v>
      </c>
      <c r="I427" s="224"/>
      <c r="J427" s="225">
        <f>ROUND(I427*H427,2)</f>
        <v>0</v>
      </c>
      <c r="K427" s="221" t="s">
        <v>154</v>
      </c>
      <c r="L427" s="44"/>
      <c r="M427" s="226" t="s">
        <v>1</v>
      </c>
      <c r="N427" s="227" t="s">
        <v>44</v>
      </c>
      <c r="O427" s="91"/>
      <c r="P427" s="228">
        <f>O427*H427</f>
        <v>0</v>
      </c>
      <c r="Q427" s="228">
        <v>0</v>
      </c>
      <c r="R427" s="228">
        <f>Q427*H427</f>
        <v>0</v>
      </c>
      <c r="S427" s="228">
        <v>0</v>
      </c>
      <c r="T427" s="229">
        <f>S427*H427</f>
        <v>0</v>
      </c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R427" s="230" t="s">
        <v>155</v>
      </c>
      <c r="AT427" s="230" t="s">
        <v>150</v>
      </c>
      <c r="AU427" s="230" t="s">
        <v>89</v>
      </c>
      <c r="AY427" s="17" t="s">
        <v>148</v>
      </c>
      <c r="BE427" s="231">
        <f>IF(N427="základní",J427,0)</f>
        <v>0</v>
      </c>
      <c r="BF427" s="231">
        <f>IF(N427="snížená",J427,0)</f>
        <v>0</v>
      </c>
      <c r="BG427" s="231">
        <f>IF(N427="zákl. přenesená",J427,0)</f>
        <v>0</v>
      </c>
      <c r="BH427" s="231">
        <f>IF(N427="sníž. přenesená",J427,0)</f>
        <v>0</v>
      </c>
      <c r="BI427" s="231">
        <f>IF(N427="nulová",J427,0)</f>
        <v>0</v>
      </c>
      <c r="BJ427" s="17" t="s">
        <v>87</v>
      </c>
      <c r="BK427" s="231">
        <f>ROUND(I427*H427,2)</f>
        <v>0</v>
      </c>
      <c r="BL427" s="17" t="s">
        <v>155</v>
      </c>
      <c r="BM427" s="230" t="s">
        <v>1117</v>
      </c>
    </row>
    <row r="428" s="2" customFormat="1">
      <c r="A428" s="38"/>
      <c r="B428" s="39"/>
      <c r="C428" s="40"/>
      <c r="D428" s="232" t="s">
        <v>157</v>
      </c>
      <c r="E428" s="40"/>
      <c r="F428" s="233" t="s">
        <v>805</v>
      </c>
      <c r="G428" s="40"/>
      <c r="H428" s="40"/>
      <c r="I428" s="234"/>
      <c r="J428" s="40"/>
      <c r="K428" s="40"/>
      <c r="L428" s="44"/>
      <c r="M428" s="235"/>
      <c r="N428" s="236"/>
      <c r="O428" s="91"/>
      <c r="P428" s="91"/>
      <c r="Q428" s="91"/>
      <c r="R428" s="91"/>
      <c r="S428" s="91"/>
      <c r="T428" s="92"/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T428" s="17" t="s">
        <v>157</v>
      </c>
      <c r="AU428" s="17" t="s">
        <v>89</v>
      </c>
    </row>
    <row r="429" s="13" customFormat="1">
      <c r="A429" s="13"/>
      <c r="B429" s="237"/>
      <c r="C429" s="238"/>
      <c r="D429" s="239" t="s">
        <v>159</v>
      </c>
      <c r="E429" s="240" t="s">
        <v>1</v>
      </c>
      <c r="F429" s="241" t="s">
        <v>98</v>
      </c>
      <c r="G429" s="238"/>
      <c r="H429" s="242">
        <v>15.75</v>
      </c>
      <c r="I429" s="243"/>
      <c r="J429" s="238"/>
      <c r="K429" s="238"/>
      <c r="L429" s="244"/>
      <c r="M429" s="245"/>
      <c r="N429" s="246"/>
      <c r="O429" s="246"/>
      <c r="P429" s="246"/>
      <c r="Q429" s="246"/>
      <c r="R429" s="246"/>
      <c r="S429" s="246"/>
      <c r="T429" s="247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48" t="s">
        <v>159</v>
      </c>
      <c r="AU429" s="248" t="s">
        <v>89</v>
      </c>
      <c r="AV429" s="13" t="s">
        <v>89</v>
      </c>
      <c r="AW429" s="13" t="s">
        <v>35</v>
      </c>
      <c r="AX429" s="13" t="s">
        <v>79</v>
      </c>
      <c r="AY429" s="248" t="s">
        <v>148</v>
      </c>
    </row>
    <row r="430" s="13" customFormat="1">
      <c r="A430" s="13"/>
      <c r="B430" s="237"/>
      <c r="C430" s="238"/>
      <c r="D430" s="239" t="s">
        <v>159</v>
      </c>
      <c r="E430" s="240" t="s">
        <v>1</v>
      </c>
      <c r="F430" s="241" t="s">
        <v>102</v>
      </c>
      <c r="G430" s="238"/>
      <c r="H430" s="242">
        <v>43.5</v>
      </c>
      <c r="I430" s="243"/>
      <c r="J430" s="238"/>
      <c r="K430" s="238"/>
      <c r="L430" s="244"/>
      <c r="M430" s="245"/>
      <c r="N430" s="246"/>
      <c r="O430" s="246"/>
      <c r="P430" s="246"/>
      <c r="Q430" s="246"/>
      <c r="R430" s="246"/>
      <c r="S430" s="246"/>
      <c r="T430" s="247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48" t="s">
        <v>159</v>
      </c>
      <c r="AU430" s="248" t="s">
        <v>89</v>
      </c>
      <c r="AV430" s="13" t="s">
        <v>89</v>
      </c>
      <c r="AW430" s="13" t="s">
        <v>35</v>
      </c>
      <c r="AX430" s="13" t="s">
        <v>79</v>
      </c>
      <c r="AY430" s="248" t="s">
        <v>148</v>
      </c>
    </row>
    <row r="431" s="14" customFormat="1">
      <c r="A431" s="14"/>
      <c r="B431" s="249"/>
      <c r="C431" s="250"/>
      <c r="D431" s="239" t="s">
        <v>159</v>
      </c>
      <c r="E431" s="251" t="s">
        <v>1</v>
      </c>
      <c r="F431" s="252" t="s">
        <v>163</v>
      </c>
      <c r="G431" s="250"/>
      <c r="H431" s="253">
        <v>59.25</v>
      </c>
      <c r="I431" s="254"/>
      <c r="J431" s="250"/>
      <c r="K431" s="250"/>
      <c r="L431" s="255"/>
      <c r="M431" s="256"/>
      <c r="N431" s="257"/>
      <c r="O431" s="257"/>
      <c r="P431" s="257"/>
      <c r="Q431" s="257"/>
      <c r="R431" s="257"/>
      <c r="S431" s="257"/>
      <c r="T431" s="258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59" t="s">
        <v>159</v>
      </c>
      <c r="AU431" s="259" t="s">
        <v>89</v>
      </c>
      <c r="AV431" s="14" t="s">
        <v>155</v>
      </c>
      <c r="AW431" s="14" t="s">
        <v>35</v>
      </c>
      <c r="AX431" s="14" t="s">
        <v>87</v>
      </c>
      <c r="AY431" s="259" t="s">
        <v>148</v>
      </c>
    </row>
    <row r="432" s="12" customFormat="1" ht="22.8" customHeight="1">
      <c r="A432" s="12"/>
      <c r="B432" s="203"/>
      <c r="C432" s="204"/>
      <c r="D432" s="205" t="s">
        <v>78</v>
      </c>
      <c r="E432" s="217" t="s">
        <v>807</v>
      </c>
      <c r="F432" s="217" t="s">
        <v>808</v>
      </c>
      <c r="G432" s="204"/>
      <c r="H432" s="204"/>
      <c r="I432" s="207"/>
      <c r="J432" s="218">
        <f>BK432</f>
        <v>0</v>
      </c>
      <c r="K432" s="204"/>
      <c r="L432" s="209"/>
      <c r="M432" s="210"/>
      <c r="N432" s="211"/>
      <c r="O432" s="211"/>
      <c r="P432" s="212">
        <f>SUM(P433:P448)</f>
        <v>0</v>
      </c>
      <c r="Q432" s="211"/>
      <c r="R432" s="212">
        <f>SUM(R433:R448)</f>
        <v>0</v>
      </c>
      <c r="S432" s="211"/>
      <c r="T432" s="213">
        <f>SUM(T433:T448)</f>
        <v>0</v>
      </c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R432" s="214" t="s">
        <v>87</v>
      </c>
      <c r="AT432" s="215" t="s">
        <v>78</v>
      </c>
      <c r="AU432" s="215" t="s">
        <v>87</v>
      </c>
      <c r="AY432" s="214" t="s">
        <v>148</v>
      </c>
      <c r="BK432" s="216">
        <f>SUM(BK433:BK448)</f>
        <v>0</v>
      </c>
    </row>
    <row r="433" s="2" customFormat="1" ht="37.8" customHeight="1">
      <c r="A433" s="38"/>
      <c r="B433" s="39"/>
      <c r="C433" s="219" t="s">
        <v>537</v>
      </c>
      <c r="D433" s="219" t="s">
        <v>150</v>
      </c>
      <c r="E433" s="220" t="s">
        <v>810</v>
      </c>
      <c r="F433" s="221" t="s">
        <v>811</v>
      </c>
      <c r="G433" s="222" t="s">
        <v>364</v>
      </c>
      <c r="H433" s="223">
        <v>125.717</v>
      </c>
      <c r="I433" s="224"/>
      <c r="J433" s="225">
        <f>ROUND(I433*H433,2)</f>
        <v>0</v>
      </c>
      <c r="K433" s="221" t="s">
        <v>154</v>
      </c>
      <c r="L433" s="44"/>
      <c r="M433" s="226" t="s">
        <v>1</v>
      </c>
      <c r="N433" s="227" t="s">
        <v>44</v>
      </c>
      <c r="O433" s="91"/>
      <c r="P433" s="228">
        <f>O433*H433</f>
        <v>0</v>
      </c>
      <c r="Q433" s="228">
        <v>0</v>
      </c>
      <c r="R433" s="228">
        <f>Q433*H433</f>
        <v>0</v>
      </c>
      <c r="S433" s="228">
        <v>0</v>
      </c>
      <c r="T433" s="229">
        <f>S433*H433</f>
        <v>0</v>
      </c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R433" s="230" t="s">
        <v>155</v>
      </c>
      <c r="AT433" s="230" t="s">
        <v>150</v>
      </c>
      <c r="AU433" s="230" t="s">
        <v>89</v>
      </c>
      <c r="AY433" s="17" t="s">
        <v>148</v>
      </c>
      <c r="BE433" s="231">
        <f>IF(N433="základní",J433,0)</f>
        <v>0</v>
      </c>
      <c r="BF433" s="231">
        <f>IF(N433="snížená",J433,0)</f>
        <v>0</v>
      </c>
      <c r="BG433" s="231">
        <f>IF(N433="zákl. přenesená",J433,0)</f>
        <v>0</v>
      </c>
      <c r="BH433" s="231">
        <f>IF(N433="sníž. přenesená",J433,0)</f>
        <v>0</v>
      </c>
      <c r="BI433" s="231">
        <f>IF(N433="nulová",J433,0)</f>
        <v>0</v>
      </c>
      <c r="BJ433" s="17" t="s">
        <v>87</v>
      </c>
      <c r="BK433" s="231">
        <f>ROUND(I433*H433,2)</f>
        <v>0</v>
      </c>
      <c r="BL433" s="17" t="s">
        <v>155</v>
      </c>
      <c r="BM433" s="230" t="s">
        <v>1118</v>
      </c>
    </row>
    <row r="434" s="2" customFormat="1">
      <c r="A434" s="38"/>
      <c r="B434" s="39"/>
      <c r="C434" s="40"/>
      <c r="D434" s="232" t="s">
        <v>157</v>
      </c>
      <c r="E434" s="40"/>
      <c r="F434" s="233" t="s">
        <v>813</v>
      </c>
      <c r="G434" s="40"/>
      <c r="H434" s="40"/>
      <c r="I434" s="234"/>
      <c r="J434" s="40"/>
      <c r="K434" s="40"/>
      <c r="L434" s="44"/>
      <c r="M434" s="235"/>
      <c r="N434" s="236"/>
      <c r="O434" s="91"/>
      <c r="P434" s="91"/>
      <c r="Q434" s="91"/>
      <c r="R434" s="91"/>
      <c r="S434" s="91"/>
      <c r="T434" s="92"/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T434" s="17" t="s">
        <v>157</v>
      </c>
      <c r="AU434" s="17" t="s">
        <v>89</v>
      </c>
    </row>
    <row r="435" s="2" customFormat="1" ht="37.8" customHeight="1">
      <c r="A435" s="38"/>
      <c r="B435" s="39"/>
      <c r="C435" s="219" t="s">
        <v>542</v>
      </c>
      <c r="D435" s="219" t="s">
        <v>150</v>
      </c>
      <c r="E435" s="220" t="s">
        <v>818</v>
      </c>
      <c r="F435" s="221" t="s">
        <v>819</v>
      </c>
      <c r="G435" s="222" t="s">
        <v>364</v>
      </c>
      <c r="H435" s="223">
        <v>392.00400000000002</v>
      </c>
      <c r="I435" s="224"/>
      <c r="J435" s="225">
        <f>ROUND(I435*H435,2)</f>
        <v>0</v>
      </c>
      <c r="K435" s="221" t="s">
        <v>154</v>
      </c>
      <c r="L435" s="44"/>
      <c r="M435" s="226" t="s">
        <v>1</v>
      </c>
      <c r="N435" s="227" t="s">
        <v>44</v>
      </c>
      <c r="O435" s="91"/>
      <c r="P435" s="228">
        <f>O435*H435</f>
        <v>0</v>
      </c>
      <c r="Q435" s="228">
        <v>0</v>
      </c>
      <c r="R435" s="228">
        <f>Q435*H435</f>
        <v>0</v>
      </c>
      <c r="S435" s="228">
        <v>0</v>
      </c>
      <c r="T435" s="229">
        <f>S435*H435</f>
        <v>0</v>
      </c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R435" s="230" t="s">
        <v>155</v>
      </c>
      <c r="AT435" s="230" t="s">
        <v>150</v>
      </c>
      <c r="AU435" s="230" t="s">
        <v>89</v>
      </c>
      <c r="AY435" s="17" t="s">
        <v>148</v>
      </c>
      <c r="BE435" s="231">
        <f>IF(N435="základní",J435,0)</f>
        <v>0</v>
      </c>
      <c r="BF435" s="231">
        <f>IF(N435="snížená",J435,0)</f>
        <v>0</v>
      </c>
      <c r="BG435" s="231">
        <f>IF(N435="zákl. přenesená",J435,0)</f>
        <v>0</v>
      </c>
      <c r="BH435" s="231">
        <f>IF(N435="sníž. přenesená",J435,0)</f>
        <v>0</v>
      </c>
      <c r="BI435" s="231">
        <f>IF(N435="nulová",J435,0)</f>
        <v>0</v>
      </c>
      <c r="BJ435" s="17" t="s">
        <v>87</v>
      </c>
      <c r="BK435" s="231">
        <f>ROUND(I435*H435,2)</f>
        <v>0</v>
      </c>
      <c r="BL435" s="17" t="s">
        <v>155</v>
      </c>
      <c r="BM435" s="230" t="s">
        <v>1119</v>
      </c>
    </row>
    <row r="436" s="2" customFormat="1">
      <c r="A436" s="38"/>
      <c r="B436" s="39"/>
      <c r="C436" s="40"/>
      <c r="D436" s="232" t="s">
        <v>157</v>
      </c>
      <c r="E436" s="40"/>
      <c r="F436" s="233" t="s">
        <v>821</v>
      </c>
      <c r="G436" s="40"/>
      <c r="H436" s="40"/>
      <c r="I436" s="234"/>
      <c r="J436" s="40"/>
      <c r="K436" s="40"/>
      <c r="L436" s="44"/>
      <c r="M436" s="235"/>
      <c r="N436" s="236"/>
      <c r="O436" s="91"/>
      <c r="P436" s="91"/>
      <c r="Q436" s="91"/>
      <c r="R436" s="91"/>
      <c r="S436" s="91"/>
      <c r="T436" s="92"/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T436" s="17" t="s">
        <v>157</v>
      </c>
      <c r="AU436" s="17" t="s">
        <v>89</v>
      </c>
    </row>
    <row r="437" s="13" customFormat="1">
      <c r="A437" s="13"/>
      <c r="B437" s="237"/>
      <c r="C437" s="238"/>
      <c r="D437" s="239" t="s">
        <v>159</v>
      </c>
      <c r="E437" s="240" t="s">
        <v>1</v>
      </c>
      <c r="F437" s="241" t="s">
        <v>1120</v>
      </c>
      <c r="G437" s="238"/>
      <c r="H437" s="242">
        <v>173.74500000000001</v>
      </c>
      <c r="I437" s="243"/>
      <c r="J437" s="238"/>
      <c r="K437" s="238"/>
      <c r="L437" s="244"/>
      <c r="M437" s="245"/>
      <c r="N437" s="246"/>
      <c r="O437" s="246"/>
      <c r="P437" s="246"/>
      <c r="Q437" s="246"/>
      <c r="R437" s="246"/>
      <c r="S437" s="246"/>
      <c r="T437" s="247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48" t="s">
        <v>159</v>
      </c>
      <c r="AU437" s="248" t="s">
        <v>89</v>
      </c>
      <c r="AV437" s="13" t="s">
        <v>89</v>
      </c>
      <c r="AW437" s="13" t="s">
        <v>35</v>
      </c>
      <c r="AX437" s="13" t="s">
        <v>79</v>
      </c>
      <c r="AY437" s="248" t="s">
        <v>148</v>
      </c>
    </row>
    <row r="438" s="13" customFormat="1">
      <c r="A438" s="13"/>
      <c r="B438" s="237"/>
      <c r="C438" s="238"/>
      <c r="D438" s="239" t="s">
        <v>159</v>
      </c>
      <c r="E438" s="240" t="s">
        <v>1</v>
      </c>
      <c r="F438" s="241" t="s">
        <v>1121</v>
      </c>
      <c r="G438" s="238"/>
      <c r="H438" s="242">
        <v>70.605000000000004</v>
      </c>
      <c r="I438" s="243"/>
      <c r="J438" s="238"/>
      <c r="K438" s="238"/>
      <c r="L438" s="244"/>
      <c r="M438" s="245"/>
      <c r="N438" s="246"/>
      <c r="O438" s="246"/>
      <c r="P438" s="246"/>
      <c r="Q438" s="246"/>
      <c r="R438" s="246"/>
      <c r="S438" s="246"/>
      <c r="T438" s="247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48" t="s">
        <v>159</v>
      </c>
      <c r="AU438" s="248" t="s">
        <v>89</v>
      </c>
      <c r="AV438" s="13" t="s">
        <v>89</v>
      </c>
      <c r="AW438" s="13" t="s">
        <v>35</v>
      </c>
      <c r="AX438" s="13" t="s">
        <v>79</v>
      </c>
      <c r="AY438" s="248" t="s">
        <v>148</v>
      </c>
    </row>
    <row r="439" s="13" customFormat="1">
      <c r="A439" s="13"/>
      <c r="B439" s="237"/>
      <c r="C439" s="238"/>
      <c r="D439" s="239" t="s">
        <v>159</v>
      </c>
      <c r="E439" s="240" t="s">
        <v>1</v>
      </c>
      <c r="F439" s="241" t="s">
        <v>1122</v>
      </c>
      <c r="G439" s="238"/>
      <c r="H439" s="242">
        <v>147.654</v>
      </c>
      <c r="I439" s="243"/>
      <c r="J439" s="238"/>
      <c r="K439" s="238"/>
      <c r="L439" s="244"/>
      <c r="M439" s="245"/>
      <c r="N439" s="246"/>
      <c r="O439" s="246"/>
      <c r="P439" s="246"/>
      <c r="Q439" s="246"/>
      <c r="R439" s="246"/>
      <c r="S439" s="246"/>
      <c r="T439" s="247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48" t="s">
        <v>159</v>
      </c>
      <c r="AU439" s="248" t="s">
        <v>89</v>
      </c>
      <c r="AV439" s="13" t="s">
        <v>89</v>
      </c>
      <c r="AW439" s="13" t="s">
        <v>35</v>
      </c>
      <c r="AX439" s="13" t="s">
        <v>79</v>
      </c>
      <c r="AY439" s="248" t="s">
        <v>148</v>
      </c>
    </row>
    <row r="440" s="14" customFormat="1">
      <c r="A440" s="14"/>
      <c r="B440" s="249"/>
      <c r="C440" s="250"/>
      <c r="D440" s="239" t="s">
        <v>159</v>
      </c>
      <c r="E440" s="251" t="s">
        <v>1</v>
      </c>
      <c r="F440" s="252" t="s">
        <v>163</v>
      </c>
      <c r="G440" s="250"/>
      <c r="H440" s="253">
        <v>392.00400000000002</v>
      </c>
      <c r="I440" s="254"/>
      <c r="J440" s="250"/>
      <c r="K440" s="250"/>
      <c r="L440" s="255"/>
      <c r="M440" s="256"/>
      <c r="N440" s="257"/>
      <c r="O440" s="257"/>
      <c r="P440" s="257"/>
      <c r="Q440" s="257"/>
      <c r="R440" s="257"/>
      <c r="S440" s="257"/>
      <c r="T440" s="258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59" t="s">
        <v>159</v>
      </c>
      <c r="AU440" s="259" t="s">
        <v>89</v>
      </c>
      <c r="AV440" s="14" t="s">
        <v>155</v>
      </c>
      <c r="AW440" s="14" t="s">
        <v>35</v>
      </c>
      <c r="AX440" s="14" t="s">
        <v>87</v>
      </c>
      <c r="AY440" s="259" t="s">
        <v>148</v>
      </c>
    </row>
    <row r="441" s="2" customFormat="1" ht="24.15" customHeight="1">
      <c r="A441" s="38"/>
      <c r="B441" s="39"/>
      <c r="C441" s="219" t="s">
        <v>547</v>
      </c>
      <c r="D441" s="219" t="s">
        <v>150</v>
      </c>
      <c r="E441" s="220" t="s">
        <v>825</v>
      </c>
      <c r="F441" s="221" t="s">
        <v>826</v>
      </c>
      <c r="G441" s="222" t="s">
        <v>364</v>
      </c>
      <c r="H441" s="223">
        <v>125.717</v>
      </c>
      <c r="I441" s="224"/>
      <c r="J441" s="225">
        <f>ROUND(I441*H441,2)</f>
        <v>0</v>
      </c>
      <c r="K441" s="221" t="s">
        <v>154</v>
      </c>
      <c r="L441" s="44"/>
      <c r="M441" s="226" t="s">
        <v>1</v>
      </c>
      <c r="N441" s="227" t="s">
        <v>44</v>
      </c>
      <c r="O441" s="91"/>
      <c r="P441" s="228">
        <f>O441*H441</f>
        <v>0</v>
      </c>
      <c r="Q441" s="228">
        <v>0</v>
      </c>
      <c r="R441" s="228">
        <f>Q441*H441</f>
        <v>0</v>
      </c>
      <c r="S441" s="228">
        <v>0</v>
      </c>
      <c r="T441" s="229">
        <f>S441*H441</f>
        <v>0</v>
      </c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R441" s="230" t="s">
        <v>155</v>
      </c>
      <c r="AT441" s="230" t="s">
        <v>150</v>
      </c>
      <c r="AU441" s="230" t="s">
        <v>89</v>
      </c>
      <c r="AY441" s="17" t="s">
        <v>148</v>
      </c>
      <c r="BE441" s="231">
        <f>IF(N441="základní",J441,0)</f>
        <v>0</v>
      </c>
      <c r="BF441" s="231">
        <f>IF(N441="snížená",J441,0)</f>
        <v>0</v>
      </c>
      <c r="BG441" s="231">
        <f>IF(N441="zákl. přenesená",J441,0)</f>
        <v>0</v>
      </c>
      <c r="BH441" s="231">
        <f>IF(N441="sníž. přenesená",J441,0)</f>
        <v>0</v>
      </c>
      <c r="BI441" s="231">
        <f>IF(N441="nulová",J441,0)</f>
        <v>0</v>
      </c>
      <c r="BJ441" s="17" t="s">
        <v>87</v>
      </c>
      <c r="BK441" s="231">
        <f>ROUND(I441*H441,2)</f>
        <v>0</v>
      </c>
      <c r="BL441" s="17" t="s">
        <v>155</v>
      </c>
      <c r="BM441" s="230" t="s">
        <v>1123</v>
      </c>
    </row>
    <row r="442" s="2" customFormat="1">
      <c r="A442" s="38"/>
      <c r="B442" s="39"/>
      <c r="C442" s="40"/>
      <c r="D442" s="232" t="s">
        <v>157</v>
      </c>
      <c r="E442" s="40"/>
      <c r="F442" s="233" t="s">
        <v>828</v>
      </c>
      <c r="G442" s="40"/>
      <c r="H442" s="40"/>
      <c r="I442" s="234"/>
      <c r="J442" s="40"/>
      <c r="K442" s="40"/>
      <c r="L442" s="44"/>
      <c r="M442" s="235"/>
      <c r="N442" s="236"/>
      <c r="O442" s="91"/>
      <c r="P442" s="91"/>
      <c r="Q442" s="91"/>
      <c r="R442" s="91"/>
      <c r="S442" s="91"/>
      <c r="T442" s="92"/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T442" s="17" t="s">
        <v>157</v>
      </c>
      <c r="AU442" s="17" t="s">
        <v>89</v>
      </c>
    </row>
    <row r="443" s="2" customFormat="1" ht="44.25" customHeight="1">
      <c r="A443" s="38"/>
      <c r="B443" s="39"/>
      <c r="C443" s="219" t="s">
        <v>551</v>
      </c>
      <c r="D443" s="219" t="s">
        <v>150</v>
      </c>
      <c r="E443" s="220" t="s">
        <v>1124</v>
      </c>
      <c r="F443" s="221" t="s">
        <v>1125</v>
      </c>
      <c r="G443" s="222" t="s">
        <v>364</v>
      </c>
      <c r="H443" s="223">
        <v>16.405999999999999</v>
      </c>
      <c r="I443" s="224"/>
      <c r="J443" s="225">
        <f>ROUND(I443*H443,2)</f>
        <v>0</v>
      </c>
      <c r="K443" s="221" t="s">
        <v>154</v>
      </c>
      <c r="L443" s="44"/>
      <c r="M443" s="226" t="s">
        <v>1</v>
      </c>
      <c r="N443" s="227" t="s">
        <v>44</v>
      </c>
      <c r="O443" s="91"/>
      <c r="P443" s="228">
        <f>O443*H443</f>
        <v>0</v>
      </c>
      <c r="Q443" s="228">
        <v>0</v>
      </c>
      <c r="R443" s="228">
        <f>Q443*H443</f>
        <v>0</v>
      </c>
      <c r="S443" s="228">
        <v>0</v>
      </c>
      <c r="T443" s="229">
        <f>S443*H443</f>
        <v>0</v>
      </c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R443" s="230" t="s">
        <v>155</v>
      </c>
      <c r="AT443" s="230" t="s">
        <v>150</v>
      </c>
      <c r="AU443" s="230" t="s">
        <v>89</v>
      </c>
      <c r="AY443" s="17" t="s">
        <v>148</v>
      </c>
      <c r="BE443" s="231">
        <f>IF(N443="základní",J443,0)</f>
        <v>0</v>
      </c>
      <c r="BF443" s="231">
        <f>IF(N443="snížená",J443,0)</f>
        <v>0</v>
      </c>
      <c r="BG443" s="231">
        <f>IF(N443="zákl. přenesená",J443,0)</f>
        <v>0</v>
      </c>
      <c r="BH443" s="231">
        <f>IF(N443="sníž. přenesená",J443,0)</f>
        <v>0</v>
      </c>
      <c r="BI443" s="231">
        <f>IF(N443="nulová",J443,0)</f>
        <v>0</v>
      </c>
      <c r="BJ443" s="17" t="s">
        <v>87</v>
      </c>
      <c r="BK443" s="231">
        <f>ROUND(I443*H443,2)</f>
        <v>0</v>
      </c>
      <c r="BL443" s="17" t="s">
        <v>155</v>
      </c>
      <c r="BM443" s="230" t="s">
        <v>1126</v>
      </c>
    </row>
    <row r="444" s="2" customFormat="1">
      <c r="A444" s="38"/>
      <c r="B444" s="39"/>
      <c r="C444" s="40"/>
      <c r="D444" s="232" t="s">
        <v>157</v>
      </c>
      <c r="E444" s="40"/>
      <c r="F444" s="233" t="s">
        <v>1127</v>
      </c>
      <c r="G444" s="40"/>
      <c r="H444" s="40"/>
      <c r="I444" s="234"/>
      <c r="J444" s="40"/>
      <c r="K444" s="40"/>
      <c r="L444" s="44"/>
      <c r="M444" s="235"/>
      <c r="N444" s="236"/>
      <c r="O444" s="91"/>
      <c r="P444" s="91"/>
      <c r="Q444" s="91"/>
      <c r="R444" s="91"/>
      <c r="S444" s="91"/>
      <c r="T444" s="92"/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T444" s="17" t="s">
        <v>157</v>
      </c>
      <c r="AU444" s="17" t="s">
        <v>89</v>
      </c>
    </row>
    <row r="445" s="13" customFormat="1">
      <c r="A445" s="13"/>
      <c r="B445" s="237"/>
      <c r="C445" s="238"/>
      <c r="D445" s="239" t="s">
        <v>159</v>
      </c>
      <c r="E445" s="240" t="s">
        <v>1</v>
      </c>
      <c r="F445" s="241" t="s">
        <v>1128</v>
      </c>
      <c r="G445" s="238"/>
      <c r="H445" s="242">
        <v>16.405999999999999</v>
      </c>
      <c r="I445" s="243"/>
      <c r="J445" s="238"/>
      <c r="K445" s="238"/>
      <c r="L445" s="244"/>
      <c r="M445" s="245"/>
      <c r="N445" s="246"/>
      <c r="O445" s="246"/>
      <c r="P445" s="246"/>
      <c r="Q445" s="246"/>
      <c r="R445" s="246"/>
      <c r="S445" s="246"/>
      <c r="T445" s="247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48" t="s">
        <v>159</v>
      </c>
      <c r="AU445" s="248" t="s">
        <v>89</v>
      </c>
      <c r="AV445" s="13" t="s">
        <v>89</v>
      </c>
      <c r="AW445" s="13" t="s">
        <v>35</v>
      </c>
      <c r="AX445" s="13" t="s">
        <v>87</v>
      </c>
      <c r="AY445" s="248" t="s">
        <v>148</v>
      </c>
    </row>
    <row r="446" s="2" customFormat="1" ht="44.25" customHeight="1">
      <c r="A446" s="38"/>
      <c r="B446" s="39"/>
      <c r="C446" s="219" t="s">
        <v>555</v>
      </c>
      <c r="D446" s="219" t="s">
        <v>150</v>
      </c>
      <c r="E446" s="220" t="s">
        <v>830</v>
      </c>
      <c r="F446" s="221" t="s">
        <v>831</v>
      </c>
      <c r="G446" s="222" t="s">
        <v>364</v>
      </c>
      <c r="H446" s="223">
        <v>19.305</v>
      </c>
      <c r="I446" s="224"/>
      <c r="J446" s="225">
        <f>ROUND(I446*H446,2)</f>
        <v>0</v>
      </c>
      <c r="K446" s="221" t="s">
        <v>154</v>
      </c>
      <c r="L446" s="44"/>
      <c r="M446" s="226" t="s">
        <v>1</v>
      </c>
      <c r="N446" s="227" t="s">
        <v>44</v>
      </c>
      <c r="O446" s="91"/>
      <c r="P446" s="228">
        <f>O446*H446</f>
        <v>0</v>
      </c>
      <c r="Q446" s="228">
        <v>0</v>
      </c>
      <c r="R446" s="228">
        <f>Q446*H446</f>
        <v>0</v>
      </c>
      <c r="S446" s="228">
        <v>0</v>
      </c>
      <c r="T446" s="229">
        <f>S446*H446</f>
        <v>0</v>
      </c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R446" s="230" t="s">
        <v>155</v>
      </c>
      <c r="AT446" s="230" t="s">
        <v>150</v>
      </c>
      <c r="AU446" s="230" t="s">
        <v>89</v>
      </c>
      <c r="AY446" s="17" t="s">
        <v>148</v>
      </c>
      <c r="BE446" s="231">
        <f>IF(N446="základní",J446,0)</f>
        <v>0</v>
      </c>
      <c r="BF446" s="231">
        <f>IF(N446="snížená",J446,0)</f>
        <v>0</v>
      </c>
      <c r="BG446" s="231">
        <f>IF(N446="zákl. přenesená",J446,0)</f>
        <v>0</v>
      </c>
      <c r="BH446" s="231">
        <f>IF(N446="sníž. přenesená",J446,0)</f>
        <v>0</v>
      </c>
      <c r="BI446" s="231">
        <f>IF(N446="nulová",J446,0)</f>
        <v>0</v>
      </c>
      <c r="BJ446" s="17" t="s">
        <v>87</v>
      </c>
      <c r="BK446" s="231">
        <f>ROUND(I446*H446,2)</f>
        <v>0</v>
      </c>
      <c r="BL446" s="17" t="s">
        <v>155</v>
      </c>
      <c r="BM446" s="230" t="s">
        <v>1129</v>
      </c>
    </row>
    <row r="447" s="2" customFormat="1">
      <c r="A447" s="38"/>
      <c r="B447" s="39"/>
      <c r="C447" s="40"/>
      <c r="D447" s="232" t="s">
        <v>157</v>
      </c>
      <c r="E447" s="40"/>
      <c r="F447" s="233" t="s">
        <v>833</v>
      </c>
      <c r="G447" s="40"/>
      <c r="H447" s="40"/>
      <c r="I447" s="234"/>
      <c r="J447" s="40"/>
      <c r="K447" s="40"/>
      <c r="L447" s="44"/>
      <c r="M447" s="235"/>
      <c r="N447" s="236"/>
      <c r="O447" s="91"/>
      <c r="P447" s="91"/>
      <c r="Q447" s="91"/>
      <c r="R447" s="91"/>
      <c r="S447" s="91"/>
      <c r="T447" s="92"/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T447" s="17" t="s">
        <v>157</v>
      </c>
      <c r="AU447" s="17" t="s">
        <v>89</v>
      </c>
    </row>
    <row r="448" s="13" customFormat="1">
      <c r="A448" s="13"/>
      <c r="B448" s="237"/>
      <c r="C448" s="238"/>
      <c r="D448" s="239" t="s">
        <v>159</v>
      </c>
      <c r="E448" s="240" t="s">
        <v>1</v>
      </c>
      <c r="F448" s="241" t="s">
        <v>1130</v>
      </c>
      <c r="G448" s="238"/>
      <c r="H448" s="242">
        <v>19.305</v>
      </c>
      <c r="I448" s="243"/>
      <c r="J448" s="238"/>
      <c r="K448" s="238"/>
      <c r="L448" s="244"/>
      <c r="M448" s="245"/>
      <c r="N448" s="246"/>
      <c r="O448" s="246"/>
      <c r="P448" s="246"/>
      <c r="Q448" s="246"/>
      <c r="R448" s="246"/>
      <c r="S448" s="246"/>
      <c r="T448" s="247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48" t="s">
        <v>159</v>
      </c>
      <c r="AU448" s="248" t="s">
        <v>89</v>
      </c>
      <c r="AV448" s="13" t="s">
        <v>89</v>
      </c>
      <c r="AW448" s="13" t="s">
        <v>35</v>
      </c>
      <c r="AX448" s="13" t="s">
        <v>87</v>
      </c>
      <c r="AY448" s="248" t="s">
        <v>148</v>
      </c>
    </row>
    <row r="449" s="12" customFormat="1" ht="22.8" customHeight="1">
      <c r="A449" s="12"/>
      <c r="B449" s="203"/>
      <c r="C449" s="204"/>
      <c r="D449" s="205" t="s">
        <v>78</v>
      </c>
      <c r="E449" s="217" t="s">
        <v>835</v>
      </c>
      <c r="F449" s="217" t="s">
        <v>836</v>
      </c>
      <c r="G449" s="204"/>
      <c r="H449" s="204"/>
      <c r="I449" s="207"/>
      <c r="J449" s="218">
        <f>BK449</f>
        <v>0</v>
      </c>
      <c r="K449" s="204"/>
      <c r="L449" s="209"/>
      <c r="M449" s="210"/>
      <c r="N449" s="211"/>
      <c r="O449" s="211"/>
      <c r="P449" s="212">
        <f>SUM(P450:P451)</f>
        <v>0</v>
      </c>
      <c r="Q449" s="211"/>
      <c r="R449" s="212">
        <f>SUM(R450:R451)</f>
        <v>0</v>
      </c>
      <c r="S449" s="211"/>
      <c r="T449" s="213">
        <f>SUM(T450:T451)</f>
        <v>0</v>
      </c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R449" s="214" t="s">
        <v>87</v>
      </c>
      <c r="AT449" s="215" t="s">
        <v>78</v>
      </c>
      <c r="AU449" s="215" t="s">
        <v>87</v>
      </c>
      <c r="AY449" s="214" t="s">
        <v>148</v>
      </c>
      <c r="BK449" s="216">
        <f>SUM(BK450:BK451)</f>
        <v>0</v>
      </c>
    </row>
    <row r="450" s="2" customFormat="1" ht="49.05" customHeight="1">
      <c r="A450" s="38"/>
      <c r="B450" s="39"/>
      <c r="C450" s="219" t="s">
        <v>560</v>
      </c>
      <c r="D450" s="219" t="s">
        <v>150</v>
      </c>
      <c r="E450" s="220" t="s">
        <v>838</v>
      </c>
      <c r="F450" s="221" t="s">
        <v>839</v>
      </c>
      <c r="G450" s="222" t="s">
        <v>364</v>
      </c>
      <c r="H450" s="223">
        <v>183.291</v>
      </c>
      <c r="I450" s="224"/>
      <c r="J450" s="225">
        <f>ROUND(I450*H450,2)</f>
        <v>0</v>
      </c>
      <c r="K450" s="221" t="s">
        <v>154</v>
      </c>
      <c r="L450" s="44"/>
      <c r="M450" s="226" t="s">
        <v>1</v>
      </c>
      <c r="N450" s="227" t="s">
        <v>44</v>
      </c>
      <c r="O450" s="91"/>
      <c r="P450" s="228">
        <f>O450*H450</f>
        <v>0</v>
      </c>
      <c r="Q450" s="228">
        <v>0</v>
      </c>
      <c r="R450" s="228">
        <f>Q450*H450</f>
        <v>0</v>
      </c>
      <c r="S450" s="228">
        <v>0</v>
      </c>
      <c r="T450" s="229">
        <f>S450*H450</f>
        <v>0</v>
      </c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R450" s="230" t="s">
        <v>155</v>
      </c>
      <c r="AT450" s="230" t="s">
        <v>150</v>
      </c>
      <c r="AU450" s="230" t="s">
        <v>89</v>
      </c>
      <c r="AY450" s="17" t="s">
        <v>148</v>
      </c>
      <c r="BE450" s="231">
        <f>IF(N450="základní",J450,0)</f>
        <v>0</v>
      </c>
      <c r="BF450" s="231">
        <f>IF(N450="snížená",J450,0)</f>
        <v>0</v>
      </c>
      <c r="BG450" s="231">
        <f>IF(N450="zákl. přenesená",J450,0)</f>
        <v>0</v>
      </c>
      <c r="BH450" s="231">
        <f>IF(N450="sníž. přenesená",J450,0)</f>
        <v>0</v>
      </c>
      <c r="BI450" s="231">
        <f>IF(N450="nulová",J450,0)</f>
        <v>0</v>
      </c>
      <c r="BJ450" s="17" t="s">
        <v>87</v>
      </c>
      <c r="BK450" s="231">
        <f>ROUND(I450*H450,2)</f>
        <v>0</v>
      </c>
      <c r="BL450" s="17" t="s">
        <v>155</v>
      </c>
      <c r="BM450" s="230" t="s">
        <v>1131</v>
      </c>
    </row>
    <row r="451" s="2" customFormat="1">
      <c r="A451" s="38"/>
      <c r="B451" s="39"/>
      <c r="C451" s="40"/>
      <c r="D451" s="232" t="s">
        <v>157</v>
      </c>
      <c r="E451" s="40"/>
      <c r="F451" s="233" t="s">
        <v>841</v>
      </c>
      <c r="G451" s="40"/>
      <c r="H451" s="40"/>
      <c r="I451" s="234"/>
      <c r="J451" s="40"/>
      <c r="K451" s="40"/>
      <c r="L451" s="44"/>
      <c r="M451" s="280"/>
      <c r="N451" s="281"/>
      <c r="O451" s="282"/>
      <c r="P451" s="282"/>
      <c r="Q451" s="282"/>
      <c r="R451" s="282"/>
      <c r="S451" s="282"/>
      <c r="T451" s="283"/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T451" s="17" t="s">
        <v>157</v>
      </c>
      <c r="AU451" s="17" t="s">
        <v>89</v>
      </c>
    </row>
    <row r="452" s="2" customFormat="1" ht="6.96" customHeight="1">
      <c r="A452" s="38"/>
      <c r="B452" s="66"/>
      <c r="C452" s="67"/>
      <c r="D452" s="67"/>
      <c r="E452" s="67"/>
      <c r="F452" s="67"/>
      <c r="G452" s="67"/>
      <c r="H452" s="67"/>
      <c r="I452" s="67"/>
      <c r="J452" s="67"/>
      <c r="K452" s="67"/>
      <c r="L452" s="44"/>
      <c r="M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</row>
  </sheetData>
  <sheetProtection sheet="1" autoFilter="0" formatColumns="0" formatRows="0" objects="1" scenarios="1" spinCount="100000" saltValue="wVzztLB3iu1V1l8BMFhEj9rJ0gzJwtDubxbKLTzVJ/PlHjPdM8EGZ9k2ptdXgwUm++ZwxYAnssDYNUpmgkXvnA==" hashValue="lPmsO8o9l120y5D+f2Q4Zc8j2MsFhyVgvXBZTEpUNQrDE0LANbpZ/S4U2RqepRdnM+nnpcZopzIlWDJO6yZ+KQ==" algorithmName="SHA-512" password="CC35"/>
  <autoFilter ref="C124:K451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hyperlinks>
    <hyperlink ref="F129" r:id="rId1" display="https://podminky.urs.cz/item/CS_URS_2023_02/113106151"/>
    <hyperlink ref="F136" r:id="rId2" display="https://podminky.urs.cz/item/CS_URS_2023_02/113106171"/>
    <hyperlink ref="F147" r:id="rId3" display="https://podminky.urs.cz/item/CS_URS_2023_02/113107112"/>
    <hyperlink ref="F154" r:id="rId4" display="https://podminky.urs.cz/item/CS_URS_2023_02/113107122"/>
    <hyperlink ref="F157" r:id="rId5" display="https://podminky.urs.cz/item/CS_URS_2023_02/113107132"/>
    <hyperlink ref="F169" r:id="rId6" display="https://podminky.urs.cz/item/CS_URS_2023_02/113107142"/>
    <hyperlink ref="F176" r:id="rId7" display="https://podminky.urs.cz/item/CS_URS_2023_02/119001401"/>
    <hyperlink ref="F179" r:id="rId8" display="https://podminky.urs.cz/item/CS_URS_2023_02/119001402"/>
    <hyperlink ref="F182" r:id="rId9" display="https://podminky.urs.cz/item/CS_URS_2023_02/119001422"/>
    <hyperlink ref="F185" r:id="rId10" display="https://podminky.urs.cz/item/CS_URS_2023_02/132254206"/>
    <hyperlink ref="F226" r:id="rId11" display="https://podminky.urs.cz/item/CS_URS_2023_02/132354204"/>
    <hyperlink ref="F267" r:id="rId12" display="https://podminky.urs.cz/item/CS_URS_2023_02/139001101"/>
    <hyperlink ref="F270" r:id="rId13" display="https://podminky.urs.cz/item/CS_URS_2023_02/151811131"/>
    <hyperlink ref="F311" r:id="rId14" display="https://podminky.urs.cz/item/CS_URS_2023_02/151811231"/>
    <hyperlink ref="F313" r:id="rId15" display="https://podminky.urs.cz/item/CS_URS_2023_02/162351104"/>
    <hyperlink ref="F316" r:id="rId16" display="https://podminky.urs.cz/item/CS_URS_2023_02/162351124"/>
    <hyperlink ref="F319" r:id="rId17" display="https://podminky.urs.cz/item/CS_URS_2023_02/162751117"/>
    <hyperlink ref="F322" r:id="rId18" display="https://podminky.urs.cz/item/CS_URS_2023_02/162751137"/>
    <hyperlink ref="F325" r:id="rId19" display="https://podminky.urs.cz/item/CS_URS_2023_02/171201231"/>
    <hyperlink ref="F330" r:id="rId20" display="https://podminky.urs.cz/item/CS_URS_2023_02/171251201"/>
    <hyperlink ref="F333" r:id="rId21" display="https://podminky.urs.cz/item/CS_URS_2023_02/174151101"/>
    <hyperlink ref="F341" r:id="rId22" display="https://podminky.urs.cz/item/CS_URS_2023_02/175151101"/>
    <hyperlink ref="F349" r:id="rId23" display="https://podminky.urs.cz/item/CS_URS_2023_02/359901211"/>
    <hyperlink ref="F353" r:id="rId24" display="https://podminky.urs.cz/item/CS_URS_2023_02/451573111"/>
    <hyperlink ref="F357" r:id="rId25" display="https://podminky.urs.cz/item/CS_URS_2023_02/564251011"/>
    <hyperlink ref="F360" r:id="rId26" display="https://podminky.urs.cz/item/CS_URS_2023_02/564851111"/>
    <hyperlink ref="F363" r:id="rId27" display="https://podminky.urs.cz/item/CS_URS_2023_02/565145111"/>
    <hyperlink ref="F366" r:id="rId28" display="https://podminky.urs.cz/item/CS_URS_2023_02/573111112"/>
    <hyperlink ref="F369" r:id="rId29" display="https://podminky.urs.cz/item/CS_URS_2023_02/573231108"/>
    <hyperlink ref="F376" r:id="rId30" display="https://podminky.urs.cz/item/CS_URS_2023_02/578143113"/>
    <hyperlink ref="F379" r:id="rId31" display="https://podminky.urs.cz/item/CS_URS_2023_02/578901112"/>
    <hyperlink ref="F382" r:id="rId32" display="https://podminky.urs.cz/item/CS_URS_2023_02/591111111"/>
    <hyperlink ref="F385" r:id="rId33" display="https://podminky.urs.cz/item/CS_URS_2023_02/596211212"/>
    <hyperlink ref="F389" r:id="rId34" display="https://podminky.urs.cz/item/CS_URS_2023_02/871310310"/>
    <hyperlink ref="F393" r:id="rId35" display="https://podminky.urs.cz/item/CS_URS_2023_02/871350310"/>
    <hyperlink ref="F397" r:id="rId36" display="https://podminky.urs.cz/item/CS_URS_2023_02/877310310"/>
    <hyperlink ref="F400" r:id="rId37" display="https://podminky.urs.cz/item/CS_URS_2023_02/877350310"/>
    <hyperlink ref="F403" r:id="rId38" display="https://podminky.urs.cz/item/CS_URS_2023_02/892312121"/>
    <hyperlink ref="F405" r:id="rId39" display="https://podminky.urs.cz/item/CS_URS_2023_02/892352121"/>
    <hyperlink ref="F407" r:id="rId40" display="https://podminky.urs.cz/item/CS_URS_2023_02/899623141"/>
    <hyperlink ref="F411" r:id="rId41" display="https://podminky.urs.cz/item/CS_URS_2023_02/899722112"/>
    <hyperlink ref="F415" r:id="rId42" display="https://podminky.urs.cz/item/CS_URS_2023_02/919112222"/>
    <hyperlink ref="F422" r:id="rId43" display="https://podminky.urs.cz/item/CS_URS_2023_02/919121121"/>
    <hyperlink ref="F425" r:id="rId44" display="https://podminky.urs.cz/item/CS_URS_2023_02/919735112"/>
    <hyperlink ref="F428" r:id="rId45" display="https://podminky.urs.cz/item/CS_URS_2023_02/979071111"/>
    <hyperlink ref="F434" r:id="rId46" display="https://podminky.urs.cz/item/CS_URS_2023_02/997221551"/>
    <hyperlink ref="F436" r:id="rId47" display="https://podminky.urs.cz/item/CS_URS_2023_02/997221559"/>
    <hyperlink ref="F442" r:id="rId48" display="https://podminky.urs.cz/item/CS_URS_2023_02/997221611"/>
    <hyperlink ref="F444" r:id="rId49" display="https://podminky.urs.cz/item/CS_URS_2023_02/997221861"/>
    <hyperlink ref="F447" r:id="rId50" display="https://podminky.urs.cz/item/CS_URS_2023_02/997221875"/>
    <hyperlink ref="F451" r:id="rId51" display="https://podminky.urs.cz/item/CS_URS_2023_02/998276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2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95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89</v>
      </c>
    </row>
    <row r="4" s="1" customFormat="1" ht="24.96" customHeight="1">
      <c r="B4" s="20"/>
      <c r="D4" s="139" t="s">
        <v>101</v>
      </c>
      <c r="L4" s="20"/>
      <c r="M4" s="14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1" t="s">
        <v>16</v>
      </c>
      <c r="L6" s="20"/>
    </row>
    <row r="7" s="1" customFormat="1" ht="26.25" customHeight="1">
      <c r="B7" s="20"/>
      <c r="E7" s="142" t="str">
        <f>'Rekapitulace stavby'!K6</f>
        <v>Odkanalizování Starých Neratovice II etapa -ul. B. Pirunčíkové, Tovární, U Luk, Štítová, Přístavní a Práce</v>
      </c>
      <c r="F7" s="141"/>
      <c r="G7" s="141"/>
      <c r="H7" s="141"/>
      <c r="L7" s="20"/>
    </row>
    <row r="8" s="2" customFormat="1" ht="12" customHeight="1">
      <c r="A8" s="38"/>
      <c r="B8" s="44"/>
      <c r="C8" s="38"/>
      <c r="D8" s="141" t="s">
        <v>114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3" t="s">
        <v>1132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18</v>
      </c>
      <c r="E11" s="38"/>
      <c r="F11" s="144" t="s">
        <v>1</v>
      </c>
      <c r="G11" s="38"/>
      <c r="H11" s="38"/>
      <c r="I11" s="141" t="s">
        <v>19</v>
      </c>
      <c r="J11" s="144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20</v>
      </c>
      <c r="E12" s="38"/>
      <c r="F12" s="144" t="s">
        <v>21</v>
      </c>
      <c r="G12" s="38"/>
      <c r="H12" s="38"/>
      <c r="I12" s="141" t="s">
        <v>22</v>
      </c>
      <c r="J12" s="145" t="str">
        <f>'Rekapitulace stavby'!AN8</f>
        <v>9. 12. 2023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24</v>
      </c>
      <c r="E14" s="38"/>
      <c r="F14" s="38"/>
      <c r="G14" s="38"/>
      <c r="H14" s="38"/>
      <c r="I14" s="141" t="s">
        <v>25</v>
      </c>
      <c r="J14" s="144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">
        <v>27</v>
      </c>
      <c r="F15" s="38"/>
      <c r="G15" s="38"/>
      <c r="H15" s="38"/>
      <c r="I15" s="141" t="s">
        <v>28</v>
      </c>
      <c r="J15" s="144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29</v>
      </c>
      <c r="E17" s="38"/>
      <c r="F17" s="38"/>
      <c r="G17" s="38"/>
      <c r="H17" s="38"/>
      <c r="I17" s="14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31</v>
      </c>
      <c r="E20" s="38"/>
      <c r="F20" s="38"/>
      <c r="G20" s="38"/>
      <c r="H20" s="38"/>
      <c r="I20" s="141" t="s">
        <v>25</v>
      </c>
      <c r="J20" s="144" t="s">
        <v>32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">
        <v>33</v>
      </c>
      <c r="F21" s="38"/>
      <c r="G21" s="38"/>
      <c r="H21" s="38"/>
      <c r="I21" s="141" t="s">
        <v>28</v>
      </c>
      <c r="J21" s="144" t="s">
        <v>34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36</v>
      </c>
      <c r="E23" s="38"/>
      <c r="F23" s="38"/>
      <c r="G23" s="38"/>
      <c r="H23" s="38"/>
      <c r="I23" s="141" t="s">
        <v>25</v>
      </c>
      <c r="J23" s="144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">
        <v>37</v>
      </c>
      <c r="F24" s="38"/>
      <c r="G24" s="38"/>
      <c r="H24" s="38"/>
      <c r="I24" s="141" t="s">
        <v>28</v>
      </c>
      <c r="J24" s="144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38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0"/>
      <c r="E29" s="150"/>
      <c r="F29" s="150"/>
      <c r="G29" s="150"/>
      <c r="H29" s="150"/>
      <c r="I29" s="150"/>
      <c r="J29" s="150"/>
      <c r="K29" s="150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1" t="s">
        <v>39</v>
      </c>
      <c r="E30" s="38"/>
      <c r="F30" s="38"/>
      <c r="G30" s="38"/>
      <c r="H30" s="38"/>
      <c r="I30" s="38"/>
      <c r="J30" s="152">
        <f>ROUND(J122,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0"/>
      <c r="E31" s="150"/>
      <c r="F31" s="150"/>
      <c r="G31" s="150"/>
      <c r="H31" s="150"/>
      <c r="I31" s="150"/>
      <c r="J31" s="150"/>
      <c r="K31" s="150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3" t="s">
        <v>41</v>
      </c>
      <c r="G32" s="38"/>
      <c r="H32" s="38"/>
      <c r="I32" s="153" t="s">
        <v>40</v>
      </c>
      <c r="J32" s="153" t="s">
        <v>42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4" t="s">
        <v>43</v>
      </c>
      <c r="E33" s="141" t="s">
        <v>44</v>
      </c>
      <c r="F33" s="155">
        <f>ROUND((SUM(BE122:BE144)),  2)</f>
        <v>0</v>
      </c>
      <c r="G33" s="38"/>
      <c r="H33" s="38"/>
      <c r="I33" s="156">
        <v>0.20999999999999999</v>
      </c>
      <c r="J33" s="155">
        <f>ROUND(((SUM(BE122:BE144))*I33),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1" t="s">
        <v>45</v>
      </c>
      <c r="F34" s="155">
        <f>ROUND((SUM(BF122:BF144)),  2)</f>
        <v>0</v>
      </c>
      <c r="G34" s="38"/>
      <c r="H34" s="38"/>
      <c r="I34" s="156">
        <v>0.14999999999999999</v>
      </c>
      <c r="J34" s="155">
        <f>ROUND(((SUM(BF122:BF144))*I34),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1" t="s">
        <v>46</v>
      </c>
      <c r="F35" s="155">
        <f>ROUND((SUM(BG122:BG144)),  2)</f>
        <v>0</v>
      </c>
      <c r="G35" s="38"/>
      <c r="H35" s="38"/>
      <c r="I35" s="156">
        <v>0.20999999999999999</v>
      </c>
      <c r="J35" s="155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1" t="s">
        <v>47</v>
      </c>
      <c r="F36" s="155">
        <f>ROUND((SUM(BH122:BH144)),  2)</f>
        <v>0</v>
      </c>
      <c r="G36" s="38"/>
      <c r="H36" s="38"/>
      <c r="I36" s="156">
        <v>0.14999999999999999</v>
      </c>
      <c r="J36" s="155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48</v>
      </c>
      <c r="F37" s="155">
        <f>ROUND((SUM(BI122:BI144)),  2)</f>
        <v>0</v>
      </c>
      <c r="G37" s="38"/>
      <c r="H37" s="38"/>
      <c r="I37" s="156">
        <v>0</v>
      </c>
      <c r="J37" s="155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7"/>
      <c r="D39" s="158" t="s">
        <v>49</v>
      </c>
      <c r="E39" s="159"/>
      <c r="F39" s="159"/>
      <c r="G39" s="160" t="s">
        <v>50</v>
      </c>
      <c r="H39" s="161" t="s">
        <v>51</v>
      </c>
      <c r="I39" s="159"/>
      <c r="J39" s="162">
        <f>SUM(J30:J37)</f>
        <v>0</v>
      </c>
      <c r="K39" s="163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4" t="s">
        <v>52</v>
      </c>
      <c r="E50" s="165"/>
      <c r="F50" s="165"/>
      <c r="G50" s="164" t="s">
        <v>53</v>
      </c>
      <c r="H50" s="165"/>
      <c r="I50" s="165"/>
      <c r="J50" s="165"/>
      <c r="K50" s="165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6" t="s">
        <v>54</v>
      </c>
      <c r="E61" s="167"/>
      <c r="F61" s="168" t="s">
        <v>55</v>
      </c>
      <c r="G61" s="166" t="s">
        <v>54</v>
      </c>
      <c r="H61" s="167"/>
      <c r="I61" s="167"/>
      <c r="J61" s="169" t="s">
        <v>55</v>
      </c>
      <c r="K61" s="167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4" t="s">
        <v>56</v>
      </c>
      <c r="E65" s="170"/>
      <c r="F65" s="170"/>
      <c r="G65" s="164" t="s">
        <v>57</v>
      </c>
      <c r="H65" s="170"/>
      <c r="I65" s="170"/>
      <c r="J65" s="170"/>
      <c r="K65" s="170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6" t="s">
        <v>54</v>
      </c>
      <c r="E76" s="167"/>
      <c r="F76" s="168" t="s">
        <v>55</v>
      </c>
      <c r="G76" s="166" t="s">
        <v>54</v>
      </c>
      <c r="H76" s="167"/>
      <c r="I76" s="167"/>
      <c r="J76" s="169" t="s">
        <v>55</v>
      </c>
      <c r="K76" s="167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5" t="str">
        <f>E7</f>
        <v>Odkanalizování Starých Neratovice II etapa -ul. B. Pirunčíkové, Tovární, U Luk, Štítová, Přístavní a Práce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114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VRN a ON - Vedlejší rozpočtové a ostatní náklady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město Neratovice</v>
      </c>
      <c r="G89" s="40"/>
      <c r="H89" s="40"/>
      <c r="I89" s="32" t="s">
        <v>22</v>
      </c>
      <c r="J89" s="79" t="str">
        <f>IF(J12="","",J12)</f>
        <v>9. 12. 2023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Neratovice</v>
      </c>
      <c r="G91" s="40"/>
      <c r="H91" s="40"/>
      <c r="I91" s="32" t="s">
        <v>31</v>
      </c>
      <c r="J91" s="36" t="str">
        <f>E21</f>
        <v>C-projekt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29</v>
      </c>
      <c r="D92" s="40"/>
      <c r="E92" s="40"/>
      <c r="F92" s="27" t="str">
        <f>IF(E18="","",E18)</f>
        <v>Vyplň údaj</v>
      </c>
      <c r="G92" s="40"/>
      <c r="H92" s="40"/>
      <c r="I92" s="32" t="s">
        <v>36</v>
      </c>
      <c r="J92" s="36" t="str">
        <f>E24</f>
        <v>TMI Building s.r.o.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6" t="s">
        <v>120</v>
      </c>
      <c r="D94" s="177"/>
      <c r="E94" s="177"/>
      <c r="F94" s="177"/>
      <c r="G94" s="177"/>
      <c r="H94" s="177"/>
      <c r="I94" s="177"/>
      <c r="J94" s="178" t="s">
        <v>121</v>
      </c>
      <c r="K94" s="177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9" t="s">
        <v>122</v>
      </c>
      <c r="D96" s="40"/>
      <c r="E96" s="40"/>
      <c r="F96" s="40"/>
      <c r="G96" s="40"/>
      <c r="H96" s="40"/>
      <c r="I96" s="40"/>
      <c r="J96" s="110">
        <f>J122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123</v>
      </c>
    </row>
    <row r="97" s="9" customFormat="1" ht="24.96" customHeight="1">
      <c r="A97" s="9"/>
      <c r="B97" s="180"/>
      <c r="C97" s="181"/>
      <c r="D97" s="182" t="s">
        <v>1133</v>
      </c>
      <c r="E97" s="183"/>
      <c r="F97" s="183"/>
      <c r="G97" s="183"/>
      <c r="H97" s="183"/>
      <c r="I97" s="183"/>
      <c r="J97" s="184">
        <f>J123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1134</v>
      </c>
      <c r="E98" s="189"/>
      <c r="F98" s="189"/>
      <c r="G98" s="189"/>
      <c r="H98" s="189"/>
      <c r="I98" s="189"/>
      <c r="J98" s="190">
        <f>J124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1135</v>
      </c>
      <c r="E99" s="189"/>
      <c r="F99" s="189"/>
      <c r="G99" s="189"/>
      <c r="H99" s="189"/>
      <c r="I99" s="189"/>
      <c r="J99" s="190">
        <f>J133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1136</v>
      </c>
      <c r="E100" s="189"/>
      <c r="F100" s="189"/>
      <c r="G100" s="189"/>
      <c r="H100" s="189"/>
      <c r="I100" s="189"/>
      <c r="J100" s="190">
        <f>J136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1137</v>
      </c>
      <c r="E101" s="189"/>
      <c r="F101" s="189"/>
      <c r="G101" s="189"/>
      <c r="H101" s="189"/>
      <c r="I101" s="189"/>
      <c r="J101" s="190">
        <f>J139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1138</v>
      </c>
      <c r="E102" s="189"/>
      <c r="F102" s="189"/>
      <c r="G102" s="189"/>
      <c r="H102" s="189"/>
      <c r="I102" s="189"/>
      <c r="J102" s="190">
        <f>J142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133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6.25" customHeight="1">
      <c r="A112" s="38"/>
      <c r="B112" s="39"/>
      <c r="C112" s="40"/>
      <c r="D112" s="40"/>
      <c r="E112" s="175" t="str">
        <f>E7</f>
        <v>Odkanalizování Starých Neratovice II etapa -ul. B. Pirunčíkové, Tovární, U Luk, Štítová, Přístavní a Práce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114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76" t="str">
        <f>E9</f>
        <v>VRN a ON - Vedlejší rozpočtové a ostatní náklady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F12</f>
        <v>město Neratovice</v>
      </c>
      <c r="G116" s="40"/>
      <c r="H116" s="40"/>
      <c r="I116" s="32" t="s">
        <v>22</v>
      </c>
      <c r="J116" s="79" t="str">
        <f>IF(J12="","",J12)</f>
        <v>9. 12. 2023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24</v>
      </c>
      <c r="D118" s="40"/>
      <c r="E118" s="40"/>
      <c r="F118" s="27" t="str">
        <f>E15</f>
        <v>Město Neratovice</v>
      </c>
      <c r="G118" s="40"/>
      <c r="H118" s="40"/>
      <c r="I118" s="32" t="s">
        <v>31</v>
      </c>
      <c r="J118" s="36" t="str">
        <f>E21</f>
        <v>C-projekt s.r.o.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29</v>
      </c>
      <c r="D119" s="40"/>
      <c r="E119" s="40"/>
      <c r="F119" s="27" t="str">
        <f>IF(E18="","",E18)</f>
        <v>Vyplň údaj</v>
      </c>
      <c r="G119" s="40"/>
      <c r="H119" s="40"/>
      <c r="I119" s="32" t="s">
        <v>36</v>
      </c>
      <c r="J119" s="36" t="str">
        <f>E24</f>
        <v>TMI Building s.r.o.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92"/>
      <c r="B121" s="193"/>
      <c r="C121" s="194" t="s">
        <v>134</v>
      </c>
      <c r="D121" s="195" t="s">
        <v>64</v>
      </c>
      <c r="E121" s="195" t="s">
        <v>60</v>
      </c>
      <c r="F121" s="195" t="s">
        <v>61</v>
      </c>
      <c r="G121" s="195" t="s">
        <v>135</v>
      </c>
      <c r="H121" s="195" t="s">
        <v>136</v>
      </c>
      <c r="I121" s="195" t="s">
        <v>137</v>
      </c>
      <c r="J121" s="195" t="s">
        <v>121</v>
      </c>
      <c r="K121" s="196" t="s">
        <v>138</v>
      </c>
      <c r="L121" s="197"/>
      <c r="M121" s="100" t="s">
        <v>1</v>
      </c>
      <c r="N121" s="101" t="s">
        <v>43</v>
      </c>
      <c r="O121" s="101" t="s">
        <v>139</v>
      </c>
      <c r="P121" s="101" t="s">
        <v>140</v>
      </c>
      <c r="Q121" s="101" t="s">
        <v>141</v>
      </c>
      <c r="R121" s="101" t="s">
        <v>142</v>
      </c>
      <c r="S121" s="101" t="s">
        <v>143</v>
      </c>
      <c r="T121" s="102" t="s">
        <v>144</v>
      </c>
      <c r="U121" s="192"/>
      <c r="V121" s="192"/>
      <c r="W121" s="192"/>
      <c r="X121" s="192"/>
      <c r="Y121" s="192"/>
      <c r="Z121" s="192"/>
      <c r="AA121" s="192"/>
      <c r="AB121" s="192"/>
      <c r="AC121" s="192"/>
      <c r="AD121" s="192"/>
      <c r="AE121" s="192"/>
    </row>
    <row r="122" s="2" customFormat="1" ht="22.8" customHeight="1">
      <c r="A122" s="38"/>
      <c r="B122" s="39"/>
      <c r="C122" s="107" t="s">
        <v>145</v>
      </c>
      <c r="D122" s="40"/>
      <c r="E122" s="40"/>
      <c r="F122" s="40"/>
      <c r="G122" s="40"/>
      <c r="H122" s="40"/>
      <c r="I122" s="40"/>
      <c r="J122" s="198">
        <f>BK122</f>
        <v>0</v>
      </c>
      <c r="K122" s="40"/>
      <c r="L122" s="44"/>
      <c r="M122" s="103"/>
      <c r="N122" s="199"/>
      <c r="O122" s="104"/>
      <c r="P122" s="200">
        <f>P123</f>
        <v>0</v>
      </c>
      <c r="Q122" s="104"/>
      <c r="R122" s="200">
        <f>R123</f>
        <v>0</v>
      </c>
      <c r="S122" s="104"/>
      <c r="T122" s="201">
        <f>T123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78</v>
      </c>
      <c r="AU122" s="17" t="s">
        <v>123</v>
      </c>
      <c r="BK122" s="202">
        <f>BK123</f>
        <v>0</v>
      </c>
    </row>
    <row r="123" s="12" customFormat="1" ht="25.92" customHeight="1">
      <c r="A123" s="12"/>
      <c r="B123" s="203"/>
      <c r="C123" s="204"/>
      <c r="D123" s="205" t="s">
        <v>78</v>
      </c>
      <c r="E123" s="206" t="s">
        <v>1139</v>
      </c>
      <c r="F123" s="206" t="s">
        <v>1140</v>
      </c>
      <c r="G123" s="204"/>
      <c r="H123" s="204"/>
      <c r="I123" s="207"/>
      <c r="J123" s="208">
        <f>BK123</f>
        <v>0</v>
      </c>
      <c r="K123" s="204"/>
      <c r="L123" s="209"/>
      <c r="M123" s="210"/>
      <c r="N123" s="211"/>
      <c r="O123" s="211"/>
      <c r="P123" s="212">
        <f>P124+P133+P136+P139+P142</f>
        <v>0</v>
      </c>
      <c r="Q123" s="211"/>
      <c r="R123" s="212">
        <f>R124+R133+R136+R139+R142</f>
        <v>0</v>
      </c>
      <c r="S123" s="211"/>
      <c r="T123" s="213">
        <f>T124+T133+T136+T139+T142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4" t="s">
        <v>194</v>
      </c>
      <c r="AT123" s="215" t="s">
        <v>78</v>
      </c>
      <c r="AU123" s="215" t="s">
        <v>79</v>
      </c>
      <c r="AY123" s="214" t="s">
        <v>148</v>
      </c>
      <c r="BK123" s="216">
        <f>BK124+BK133+BK136+BK139+BK142</f>
        <v>0</v>
      </c>
    </row>
    <row r="124" s="12" customFormat="1" ht="22.8" customHeight="1">
      <c r="A124" s="12"/>
      <c r="B124" s="203"/>
      <c r="C124" s="204"/>
      <c r="D124" s="205" t="s">
        <v>78</v>
      </c>
      <c r="E124" s="217" t="s">
        <v>1141</v>
      </c>
      <c r="F124" s="217" t="s">
        <v>1142</v>
      </c>
      <c r="G124" s="204"/>
      <c r="H124" s="204"/>
      <c r="I124" s="207"/>
      <c r="J124" s="218">
        <f>BK124</f>
        <v>0</v>
      </c>
      <c r="K124" s="204"/>
      <c r="L124" s="209"/>
      <c r="M124" s="210"/>
      <c r="N124" s="211"/>
      <c r="O124" s="211"/>
      <c r="P124" s="212">
        <f>SUM(P125:P132)</f>
        <v>0</v>
      </c>
      <c r="Q124" s="211"/>
      <c r="R124" s="212">
        <f>SUM(R125:R132)</f>
        <v>0</v>
      </c>
      <c r="S124" s="211"/>
      <c r="T124" s="213">
        <f>SUM(T125:T132)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4" t="s">
        <v>194</v>
      </c>
      <c r="AT124" s="215" t="s">
        <v>78</v>
      </c>
      <c r="AU124" s="215" t="s">
        <v>87</v>
      </c>
      <c r="AY124" s="214" t="s">
        <v>148</v>
      </c>
      <c r="BK124" s="216">
        <f>SUM(BK125:BK132)</f>
        <v>0</v>
      </c>
    </row>
    <row r="125" s="2" customFormat="1" ht="16.5" customHeight="1">
      <c r="A125" s="38"/>
      <c r="B125" s="39"/>
      <c r="C125" s="219" t="s">
        <v>87</v>
      </c>
      <c r="D125" s="219" t="s">
        <v>150</v>
      </c>
      <c r="E125" s="220" t="s">
        <v>1143</v>
      </c>
      <c r="F125" s="221" t="s">
        <v>1144</v>
      </c>
      <c r="G125" s="222" t="s">
        <v>1145</v>
      </c>
      <c r="H125" s="223">
        <v>1</v>
      </c>
      <c r="I125" s="224"/>
      <c r="J125" s="225">
        <f>ROUND(I125*H125,2)</f>
        <v>0</v>
      </c>
      <c r="K125" s="221" t="s">
        <v>154</v>
      </c>
      <c r="L125" s="44"/>
      <c r="M125" s="226" t="s">
        <v>1</v>
      </c>
      <c r="N125" s="227" t="s">
        <v>44</v>
      </c>
      <c r="O125" s="91"/>
      <c r="P125" s="228">
        <f>O125*H125</f>
        <v>0</v>
      </c>
      <c r="Q125" s="228">
        <v>0</v>
      </c>
      <c r="R125" s="228">
        <f>Q125*H125</f>
        <v>0</v>
      </c>
      <c r="S125" s="228">
        <v>0</v>
      </c>
      <c r="T125" s="229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0" t="s">
        <v>1146</v>
      </c>
      <c r="AT125" s="230" t="s">
        <v>150</v>
      </c>
      <c r="AU125" s="230" t="s">
        <v>89</v>
      </c>
      <c r="AY125" s="17" t="s">
        <v>148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7" t="s">
        <v>87</v>
      </c>
      <c r="BK125" s="231">
        <f>ROUND(I125*H125,2)</f>
        <v>0</v>
      </c>
      <c r="BL125" s="17" t="s">
        <v>1146</v>
      </c>
      <c r="BM125" s="230" t="s">
        <v>1147</v>
      </c>
    </row>
    <row r="126" s="2" customFormat="1">
      <c r="A126" s="38"/>
      <c r="B126" s="39"/>
      <c r="C126" s="40"/>
      <c r="D126" s="232" t="s">
        <v>157</v>
      </c>
      <c r="E126" s="40"/>
      <c r="F126" s="233" t="s">
        <v>1148</v>
      </c>
      <c r="G126" s="40"/>
      <c r="H126" s="40"/>
      <c r="I126" s="234"/>
      <c r="J126" s="40"/>
      <c r="K126" s="40"/>
      <c r="L126" s="44"/>
      <c r="M126" s="235"/>
      <c r="N126" s="236"/>
      <c r="O126" s="91"/>
      <c r="P126" s="91"/>
      <c r="Q126" s="91"/>
      <c r="R126" s="91"/>
      <c r="S126" s="91"/>
      <c r="T126" s="92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157</v>
      </c>
      <c r="AU126" s="17" t="s">
        <v>89</v>
      </c>
    </row>
    <row r="127" s="2" customFormat="1" ht="16.5" customHeight="1">
      <c r="A127" s="38"/>
      <c r="B127" s="39"/>
      <c r="C127" s="219" t="s">
        <v>89</v>
      </c>
      <c r="D127" s="219" t="s">
        <v>150</v>
      </c>
      <c r="E127" s="220" t="s">
        <v>1149</v>
      </c>
      <c r="F127" s="221" t="s">
        <v>1150</v>
      </c>
      <c r="G127" s="222" t="s">
        <v>1145</v>
      </c>
      <c r="H127" s="223">
        <v>1</v>
      </c>
      <c r="I127" s="224"/>
      <c r="J127" s="225">
        <f>ROUND(I127*H127,2)</f>
        <v>0</v>
      </c>
      <c r="K127" s="221" t="s">
        <v>1151</v>
      </c>
      <c r="L127" s="44"/>
      <c r="M127" s="226" t="s">
        <v>1</v>
      </c>
      <c r="N127" s="227" t="s">
        <v>44</v>
      </c>
      <c r="O127" s="91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0" t="s">
        <v>1146</v>
      </c>
      <c r="AT127" s="230" t="s">
        <v>150</v>
      </c>
      <c r="AU127" s="230" t="s">
        <v>89</v>
      </c>
      <c r="AY127" s="17" t="s">
        <v>148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7" t="s">
        <v>87</v>
      </c>
      <c r="BK127" s="231">
        <f>ROUND(I127*H127,2)</f>
        <v>0</v>
      </c>
      <c r="BL127" s="17" t="s">
        <v>1146</v>
      </c>
      <c r="BM127" s="230" t="s">
        <v>1152</v>
      </c>
    </row>
    <row r="128" s="2" customFormat="1">
      <c r="A128" s="38"/>
      <c r="B128" s="39"/>
      <c r="C128" s="40"/>
      <c r="D128" s="232" t="s">
        <v>157</v>
      </c>
      <c r="E128" s="40"/>
      <c r="F128" s="233" t="s">
        <v>1153</v>
      </c>
      <c r="G128" s="40"/>
      <c r="H128" s="40"/>
      <c r="I128" s="234"/>
      <c r="J128" s="40"/>
      <c r="K128" s="40"/>
      <c r="L128" s="44"/>
      <c r="M128" s="235"/>
      <c r="N128" s="236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157</v>
      </c>
      <c r="AU128" s="17" t="s">
        <v>89</v>
      </c>
    </row>
    <row r="129" s="2" customFormat="1" ht="16.5" customHeight="1">
      <c r="A129" s="38"/>
      <c r="B129" s="39"/>
      <c r="C129" s="219" t="s">
        <v>171</v>
      </c>
      <c r="D129" s="219" t="s">
        <v>150</v>
      </c>
      <c r="E129" s="220" t="s">
        <v>1154</v>
      </c>
      <c r="F129" s="221" t="s">
        <v>1155</v>
      </c>
      <c r="G129" s="222" t="s">
        <v>1145</v>
      </c>
      <c r="H129" s="223">
        <v>1</v>
      </c>
      <c r="I129" s="224"/>
      <c r="J129" s="225">
        <f>ROUND(I129*H129,2)</f>
        <v>0</v>
      </c>
      <c r="K129" s="221" t="s">
        <v>154</v>
      </c>
      <c r="L129" s="44"/>
      <c r="M129" s="226" t="s">
        <v>1</v>
      </c>
      <c r="N129" s="227" t="s">
        <v>44</v>
      </c>
      <c r="O129" s="91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0" t="s">
        <v>1146</v>
      </c>
      <c r="AT129" s="230" t="s">
        <v>150</v>
      </c>
      <c r="AU129" s="230" t="s">
        <v>89</v>
      </c>
      <c r="AY129" s="17" t="s">
        <v>148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7" t="s">
        <v>87</v>
      </c>
      <c r="BK129" s="231">
        <f>ROUND(I129*H129,2)</f>
        <v>0</v>
      </c>
      <c r="BL129" s="17" t="s">
        <v>1146</v>
      </c>
      <c r="BM129" s="230" t="s">
        <v>1156</v>
      </c>
    </row>
    <row r="130" s="2" customFormat="1">
      <c r="A130" s="38"/>
      <c r="B130" s="39"/>
      <c r="C130" s="40"/>
      <c r="D130" s="232" t="s">
        <v>157</v>
      </c>
      <c r="E130" s="40"/>
      <c r="F130" s="233" t="s">
        <v>1157</v>
      </c>
      <c r="G130" s="40"/>
      <c r="H130" s="40"/>
      <c r="I130" s="234"/>
      <c r="J130" s="40"/>
      <c r="K130" s="40"/>
      <c r="L130" s="44"/>
      <c r="M130" s="235"/>
      <c r="N130" s="236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157</v>
      </c>
      <c r="AU130" s="17" t="s">
        <v>89</v>
      </c>
    </row>
    <row r="131" s="2" customFormat="1" ht="16.5" customHeight="1">
      <c r="A131" s="38"/>
      <c r="B131" s="39"/>
      <c r="C131" s="219" t="s">
        <v>155</v>
      </c>
      <c r="D131" s="219" t="s">
        <v>150</v>
      </c>
      <c r="E131" s="220" t="s">
        <v>1158</v>
      </c>
      <c r="F131" s="221" t="s">
        <v>1159</v>
      </c>
      <c r="G131" s="222" t="s">
        <v>1145</v>
      </c>
      <c r="H131" s="223">
        <v>1</v>
      </c>
      <c r="I131" s="224"/>
      <c r="J131" s="225">
        <f>ROUND(I131*H131,2)</f>
        <v>0</v>
      </c>
      <c r="K131" s="221" t="s">
        <v>1151</v>
      </c>
      <c r="L131" s="44"/>
      <c r="M131" s="226" t="s">
        <v>1</v>
      </c>
      <c r="N131" s="227" t="s">
        <v>44</v>
      </c>
      <c r="O131" s="91"/>
      <c r="P131" s="228">
        <f>O131*H131</f>
        <v>0</v>
      </c>
      <c r="Q131" s="228">
        <v>0</v>
      </c>
      <c r="R131" s="228">
        <f>Q131*H131</f>
        <v>0</v>
      </c>
      <c r="S131" s="228">
        <v>0</v>
      </c>
      <c r="T131" s="229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0" t="s">
        <v>1146</v>
      </c>
      <c r="AT131" s="230" t="s">
        <v>150</v>
      </c>
      <c r="AU131" s="230" t="s">
        <v>89</v>
      </c>
      <c r="AY131" s="17" t="s">
        <v>148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7" t="s">
        <v>87</v>
      </c>
      <c r="BK131" s="231">
        <f>ROUND(I131*H131,2)</f>
        <v>0</v>
      </c>
      <c r="BL131" s="17" t="s">
        <v>1146</v>
      </c>
      <c r="BM131" s="230" t="s">
        <v>1160</v>
      </c>
    </row>
    <row r="132" s="2" customFormat="1">
      <c r="A132" s="38"/>
      <c r="B132" s="39"/>
      <c r="C132" s="40"/>
      <c r="D132" s="232" t="s">
        <v>157</v>
      </c>
      <c r="E132" s="40"/>
      <c r="F132" s="233" t="s">
        <v>1161</v>
      </c>
      <c r="G132" s="40"/>
      <c r="H132" s="40"/>
      <c r="I132" s="234"/>
      <c r="J132" s="40"/>
      <c r="K132" s="40"/>
      <c r="L132" s="44"/>
      <c r="M132" s="235"/>
      <c r="N132" s="236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157</v>
      </c>
      <c r="AU132" s="17" t="s">
        <v>89</v>
      </c>
    </row>
    <row r="133" s="12" customFormat="1" ht="22.8" customHeight="1">
      <c r="A133" s="12"/>
      <c r="B133" s="203"/>
      <c r="C133" s="204"/>
      <c r="D133" s="205" t="s">
        <v>78</v>
      </c>
      <c r="E133" s="217" t="s">
        <v>1162</v>
      </c>
      <c r="F133" s="217" t="s">
        <v>1163</v>
      </c>
      <c r="G133" s="204"/>
      <c r="H133" s="204"/>
      <c r="I133" s="207"/>
      <c r="J133" s="218">
        <f>BK133</f>
        <v>0</v>
      </c>
      <c r="K133" s="204"/>
      <c r="L133" s="209"/>
      <c r="M133" s="210"/>
      <c r="N133" s="211"/>
      <c r="O133" s="211"/>
      <c r="P133" s="212">
        <f>SUM(P134:P135)</f>
        <v>0</v>
      </c>
      <c r="Q133" s="211"/>
      <c r="R133" s="212">
        <f>SUM(R134:R135)</f>
        <v>0</v>
      </c>
      <c r="S133" s="211"/>
      <c r="T133" s="213">
        <f>SUM(T134:T135)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4" t="s">
        <v>194</v>
      </c>
      <c r="AT133" s="215" t="s">
        <v>78</v>
      </c>
      <c r="AU133" s="215" t="s">
        <v>87</v>
      </c>
      <c r="AY133" s="214" t="s">
        <v>148</v>
      </c>
      <c r="BK133" s="216">
        <f>SUM(BK134:BK135)</f>
        <v>0</v>
      </c>
    </row>
    <row r="134" s="2" customFormat="1" ht="16.5" customHeight="1">
      <c r="A134" s="38"/>
      <c r="B134" s="39"/>
      <c r="C134" s="219" t="s">
        <v>194</v>
      </c>
      <c r="D134" s="219" t="s">
        <v>150</v>
      </c>
      <c r="E134" s="220" t="s">
        <v>1164</v>
      </c>
      <c r="F134" s="221" t="s">
        <v>1163</v>
      </c>
      <c r="G134" s="222" t="s">
        <v>1145</v>
      </c>
      <c r="H134" s="223">
        <v>1</v>
      </c>
      <c r="I134" s="224"/>
      <c r="J134" s="225">
        <f>ROUND(I134*H134,2)</f>
        <v>0</v>
      </c>
      <c r="K134" s="221" t="s">
        <v>1151</v>
      </c>
      <c r="L134" s="44"/>
      <c r="M134" s="226" t="s">
        <v>1</v>
      </c>
      <c r="N134" s="227" t="s">
        <v>44</v>
      </c>
      <c r="O134" s="91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0" t="s">
        <v>1146</v>
      </c>
      <c r="AT134" s="230" t="s">
        <v>150</v>
      </c>
      <c r="AU134" s="230" t="s">
        <v>89</v>
      </c>
      <c r="AY134" s="17" t="s">
        <v>148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7" t="s">
        <v>87</v>
      </c>
      <c r="BK134" s="231">
        <f>ROUND(I134*H134,2)</f>
        <v>0</v>
      </c>
      <c r="BL134" s="17" t="s">
        <v>1146</v>
      </c>
      <c r="BM134" s="230" t="s">
        <v>1165</v>
      </c>
    </row>
    <row r="135" s="2" customFormat="1">
      <c r="A135" s="38"/>
      <c r="B135" s="39"/>
      <c r="C135" s="40"/>
      <c r="D135" s="232" t="s">
        <v>157</v>
      </c>
      <c r="E135" s="40"/>
      <c r="F135" s="233" t="s">
        <v>1166</v>
      </c>
      <c r="G135" s="40"/>
      <c r="H135" s="40"/>
      <c r="I135" s="234"/>
      <c r="J135" s="40"/>
      <c r="K135" s="40"/>
      <c r="L135" s="44"/>
      <c r="M135" s="235"/>
      <c r="N135" s="236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157</v>
      </c>
      <c r="AU135" s="17" t="s">
        <v>89</v>
      </c>
    </row>
    <row r="136" s="12" customFormat="1" ht="22.8" customHeight="1">
      <c r="A136" s="12"/>
      <c r="B136" s="203"/>
      <c r="C136" s="204"/>
      <c r="D136" s="205" t="s">
        <v>78</v>
      </c>
      <c r="E136" s="217" t="s">
        <v>1167</v>
      </c>
      <c r="F136" s="217" t="s">
        <v>1168</v>
      </c>
      <c r="G136" s="204"/>
      <c r="H136" s="204"/>
      <c r="I136" s="207"/>
      <c r="J136" s="218">
        <f>BK136</f>
        <v>0</v>
      </c>
      <c r="K136" s="204"/>
      <c r="L136" s="209"/>
      <c r="M136" s="210"/>
      <c r="N136" s="211"/>
      <c r="O136" s="211"/>
      <c r="P136" s="212">
        <f>SUM(P137:P138)</f>
        <v>0</v>
      </c>
      <c r="Q136" s="211"/>
      <c r="R136" s="212">
        <f>SUM(R137:R138)</f>
        <v>0</v>
      </c>
      <c r="S136" s="211"/>
      <c r="T136" s="213">
        <f>SUM(T137:T138)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4" t="s">
        <v>194</v>
      </c>
      <c r="AT136" s="215" t="s">
        <v>78</v>
      </c>
      <c r="AU136" s="215" t="s">
        <v>87</v>
      </c>
      <c r="AY136" s="214" t="s">
        <v>148</v>
      </c>
      <c r="BK136" s="216">
        <f>SUM(BK137:BK138)</f>
        <v>0</v>
      </c>
    </row>
    <row r="137" s="2" customFormat="1" ht="16.5" customHeight="1">
      <c r="A137" s="38"/>
      <c r="B137" s="39"/>
      <c r="C137" s="219" t="s">
        <v>205</v>
      </c>
      <c r="D137" s="219" t="s">
        <v>150</v>
      </c>
      <c r="E137" s="220" t="s">
        <v>1169</v>
      </c>
      <c r="F137" s="221" t="s">
        <v>1170</v>
      </c>
      <c r="G137" s="222" t="s">
        <v>1145</v>
      </c>
      <c r="H137" s="223">
        <v>1</v>
      </c>
      <c r="I137" s="224"/>
      <c r="J137" s="225">
        <f>ROUND(I137*H137,2)</f>
        <v>0</v>
      </c>
      <c r="K137" s="221" t="s">
        <v>154</v>
      </c>
      <c r="L137" s="44"/>
      <c r="M137" s="226" t="s">
        <v>1</v>
      </c>
      <c r="N137" s="227" t="s">
        <v>44</v>
      </c>
      <c r="O137" s="91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0" t="s">
        <v>1146</v>
      </c>
      <c r="AT137" s="230" t="s">
        <v>150</v>
      </c>
      <c r="AU137" s="230" t="s">
        <v>89</v>
      </c>
      <c r="AY137" s="17" t="s">
        <v>148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7" t="s">
        <v>87</v>
      </c>
      <c r="BK137" s="231">
        <f>ROUND(I137*H137,2)</f>
        <v>0</v>
      </c>
      <c r="BL137" s="17" t="s">
        <v>1146</v>
      </c>
      <c r="BM137" s="230" t="s">
        <v>1171</v>
      </c>
    </row>
    <row r="138" s="2" customFormat="1">
      <c r="A138" s="38"/>
      <c r="B138" s="39"/>
      <c r="C138" s="40"/>
      <c r="D138" s="232" t="s">
        <v>157</v>
      </c>
      <c r="E138" s="40"/>
      <c r="F138" s="233" t="s">
        <v>1172</v>
      </c>
      <c r="G138" s="40"/>
      <c r="H138" s="40"/>
      <c r="I138" s="234"/>
      <c r="J138" s="40"/>
      <c r="K138" s="40"/>
      <c r="L138" s="44"/>
      <c r="M138" s="235"/>
      <c r="N138" s="236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157</v>
      </c>
      <c r="AU138" s="17" t="s">
        <v>89</v>
      </c>
    </row>
    <row r="139" s="12" customFormat="1" ht="22.8" customHeight="1">
      <c r="A139" s="12"/>
      <c r="B139" s="203"/>
      <c r="C139" s="204"/>
      <c r="D139" s="205" t="s">
        <v>78</v>
      </c>
      <c r="E139" s="217" t="s">
        <v>1173</v>
      </c>
      <c r="F139" s="217" t="s">
        <v>1174</v>
      </c>
      <c r="G139" s="204"/>
      <c r="H139" s="204"/>
      <c r="I139" s="207"/>
      <c r="J139" s="218">
        <f>BK139</f>
        <v>0</v>
      </c>
      <c r="K139" s="204"/>
      <c r="L139" s="209"/>
      <c r="M139" s="210"/>
      <c r="N139" s="211"/>
      <c r="O139" s="211"/>
      <c r="P139" s="212">
        <f>SUM(P140:P141)</f>
        <v>0</v>
      </c>
      <c r="Q139" s="211"/>
      <c r="R139" s="212">
        <f>SUM(R140:R141)</f>
        <v>0</v>
      </c>
      <c r="S139" s="211"/>
      <c r="T139" s="213">
        <f>SUM(T140:T141)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4" t="s">
        <v>194</v>
      </c>
      <c r="AT139" s="215" t="s">
        <v>78</v>
      </c>
      <c r="AU139" s="215" t="s">
        <v>87</v>
      </c>
      <c r="AY139" s="214" t="s">
        <v>148</v>
      </c>
      <c r="BK139" s="216">
        <f>SUM(BK140:BK141)</f>
        <v>0</v>
      </c>
    </row>
    <row r="140" s="2" customFormat="1" ht="16.5" customHeight="1">
      <c r="A140" s="38"/>
      <c r="B140" s="39"/>
      <c r="C140" s="219" t="s">
        <v>217</v>
      </c>
      <c r="D140" s="219" t="s">
        <v>150</v>
      </c>
      <c r="E140" s="220" t="s">
        <v>1175</v>
      </c>
      <c r="F140" s="221" t="s">
        <v>1174</v>
      </c>
      <c r="G140" s="222" t="s">
        <v>1145</v>
      </c>
      <c r="H140" s="223">
        <v>1</v>
      </c>
      <c r="I140" s="224"/>
      <c r="J140" s="225">
        <f>ROUND(I140*H140,2)</f>
        <v>0</v>
      </c>
      <c r="K140" s="221" t="s">
        <v>1151</v>
      </c>
      <c r="L140" s="44"/>
      <c r="M140" s="226" t="s">
        <v>1</v>
      </c>
      <c r="N140" s="227" t="s">
        <v>44</v>
      </c>
      <c r="O140" s="91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0" t="s">
        <v>1146</v>
      </c>
      <c r="AT140" s="230" t="s">
        <v>150</v>
      </c>
      <c r="AU140" s="230" t="s">
        <v>89</v>
      </c>
      <c r="AY140" s="17" t="s">
        <v>148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7" t="s">
        <v>87</v>
      </c>
      <c r="BK140" s="231">
        <f>ROUND(I140*H140,2)</f>
        <v>0</v>
      </c>
      <c r="BL140" s="17" t="s">
        <v>1146</v>
      </c>
      <c r="BM140" s="230" t="s">
        <v>1176</v>
      </c>
    </row>
    <row r="141" s="2" customFormat="1">
      <c r="A141" s="38"/>
      <c r="B141" s="39"/>
      <c r="C141" s="40"/>
      <c r="D141" s="232" t="s">
        <v>157</v>
      </c>
      <c r="E141" s="40"/>
      <c r="F141" s="233" t="s">
        <v>1177</v>
      </c>
      <c r="G141" s="40"/>
      <c r="H141" s="40"/>
      <c r="I141" s="234"/>
      <c r="J141" s="40"/>
      <c r="K141" s="40"/>
      <c r="L141" s="44"/>
      <c r="M141" s="235"/>
      <c r="N141" s="236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157</v>
      </c>
      <c r="AU141" s="17" t="s">
        <v>89</v>
      </c>
    </row>
    <row r="142" s="12" customFormat="1" ht="22.8" customHeight="1">
      <c r="A142" s="12"/>
      <c r="B142" s="203"/>
      <c r="C142" s="204"/>
      <c r="D142" s="205" t="s">
        <v>78</v>
      </c>
      <c r="E142" s="217" t="s">
        <v>1178</v>
      </c>
      <c r="F142" s="217" t="s">
        <v>1179</v>
      </c>
      <c r="G142" s="204"/>
      <c r="H142" s="204"/>
      <c r="I142" s="207"/>
      <c r="J142" s="218">
        <f>BK142</f>
        <v>0</v>
      </c>
      <c r="K142" s="204"/>
      <c r="L142" s="209"/>
      <c r="M142" s="210"/>
      <c r="N142" s="211"/>
      <c r="O142" s="211"/>
      <c r="P142" s="212">
        <f>SUM(P143:P144)</f>
        <v>0</v>
      </c>
      <c r="Q142" s="211"/>
      <c r="R142" s="212">
        <f>SUM(R143:R144)</f>
        <v>0</v>
      </c>
      <c r="S142" s="211"/>
      <c r="T142" s="213">
        <f>SUM(T143:T144)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4" t="s">
        <v>194</v>
      </c>
      <c r="AT142" s="215" t="s">
        <v>78</v>
      </c>
      <c r="AU142" s="215" t="s">
        <v>87</v>
      </c>
      <c r="AY142" s="214" t="s">
        <v>148</v>
      </c>
      <c r="BK142" s="216">
        <f>SUM(BK143:BK144)</f>
        <v>0</v>
      </c>
    </row>
    <row r="143" s="2" customFormat="1" ht="16.5" customHeight="1">
      <c r="A143" s="38"/>
      <c r="B143" s="39"/>
      <c r="C143" s="219" t="s">
        <v>229</v>
      </c>
      <c r="D143" s="219" t="s">
        <v>150</v>
      </c>
      <c r="E143" s="220" t="s">
        <v>1180</v>
      </c>
      <c r="F143" s="221" t="s">
        <v>1179</v>
      </c>
      <c r="G143" s="222" t="s">
        <v>1145</v>
      </c>
      <c r="H143" s="223">
        <v>1</v>
      </c>
      <c r="I143" s="224"/>
      <c r="J143" s="225">
        <f>ROUND(I143*H143,2)</f>
        <v>0</v>
      </c>
      <c r="K143" s="221" t="s">
        <v>1151</v>
      </c>
      <c r="L143" s="44"/>
      <c r="M143" s="226" t="s">
        <v>1</v>
      </c>
      <c r="N143" s="227" t="s">
        <v>44</v>
      </c>
      <c r="O143" s="91"/>
      <c r="P143" s="228">
        <f>O143*H143</f>
        <v>0</v>
      </c>
      <c r="Q143" s="228">
        <v>0</v>
      </c>
      <c r="R143" s="228">
        <f>Q143*H143</f>
        <v>0</v>
      </c>
      <c r="S143" s="228">
        <v>0</v>
      </c>
      <c r="T143" s="229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0" t="s">
        <v>1146</v>
      </c>
      <c r="AT143" s="230" t="s">
        <v>150</v>
      </c>
      <c r="AU143" s="230" t="s">
        <v>89</v>
      </c>
      <c r="AY143" s="17" t="s">
        <v>148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7" t="s">
        <v>87</v>
      </c>
      <c r="BK143" s="231">
        <f>ROUND(I143*H143,2)</f>
        <v>0</v>
      </c>
      <c r="BL143" s="17" t="s">
        <v>1146</v>
      </c>
      <c r="BM143" s="230" t="s">
        <v>1181</v>
      </c>
    </row>
    <row r="144" s="2" customFormat="1">
      <c r="A144" s="38"/>
      <c r="B144" s="39"/>
      <c r="C144" s="40"/>
      <c r="D144" s="232" t="s">
        <v>157</v>
      </c>
      <c r="E144" s="40"/>
      <c r="F144" s="233" t="s">
        <v>1182</v>
      </c>
      <c r="G144" s="40"/>
      <c r="H144" s="40"/>
      <c r="I144" s="234"/>
      <c r="J144" s="40"/>
      <c r="K144" s="40"/>
      <c r="L144" s="44"/>
      <c r="M144" s="280"/>
      <c r="N144" s="281"/>
      <c r="O144" s="282"/>
      <c r="P144" s="282"/>
      <c r="Q144" s="282"/>
      <c r="R144" s="282"/>
      <c r="S144" s="282"/>
      <c r="T144" s="283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157</v>
      </c>
      <c r="AU144" s="17" t="s">
        <v>89</v>
      </c>
    </row>
    <row r="145" s="2" customFormat="1" ht="6.96" customHeight="1">
      <c r="A145" s="38"/>
      <c r="B145" s="66"/>
      <c r="C145" s="67"/>
      <c r="D145" s="67"/>
      <c r="E145" s="67"/>
      <c r="F145" s="67"/>
      <c r="G145" s="67"/>
      <c r="H145" s="67"/>
      <c r="I145" s="67"/>
      <c r="J145" s="67"/>
      <c r="K145" s="67"/>
      <c r="L145" s="44"/>
      <c r="M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</row>
  </sheetData>
  <sheetProtection sheet="1" autoFilter="0" formatColumns="0" formatRows="0" objects="1" scenarios="1" spinCount="100000" saltValue="pKLs2GBin5rWs+9IPo80mSvMgTAznWg0pgOe7pxguSJ+BEqPrhTa7GOlusxLrEuJoWZyvmM9WAzwQRZn92ylcQ==" hashValue="QNdZvvDlYQtU4Grx1YfBENbz+wPp6M8tiU/SVZurRMNYGWEh2fss3gfuzXd+ZIcjIS6kVY9pftYCPmZyyNHauQ==" algorithmName="SHA-512" password="CC35"/>
  <autoFilter ref="C121:K144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hyperlinks>
    <hyperlink ref="F126" r:id="rId1" display="https://podminky.urs.cz/item/CS_URS_2023_02/012103000"/>
    <hyperlink ref="F128" r:id="rId2" display="https://podminky.urs.cz/item/CS_URS_2022_02/012203000"/>
    <hyperlink ref="F130" r:id="rId3" display="https://podminky.urs.cz/item/CS_URS_2023_02/012303000"/>
    <hyperlink ref="F132" r:id="rId4" display="https://podminky.urs.cz/item/CS_URS_2022_02/013254000"/>
    <hyperlink ref="F135" r:id="rId5" display="https://podminky.urs.cz/item/CS_URS_2022_02/030001000"/>
    <hyperlink ref="F138" r:id="rId6" display="https://podminky.urs.cz/item/CS_URS_2023_02/043002000"/>
    <hyperlink ref="F141" r:id="rId7" display="https://podminky.urs.cz/item/CS_URS_2022_02/060001000"/>
    <hyperlink ref="F144" r:id="rId8" display="https://podminky.urs.cz/item/CS_URS_2022_02/070001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9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7"/>
      <c r="C3" s="138"/>
      <c r="D3" s="138"/>
      <c r="E3" s="138"/>
      <c r="F3" s="138"/>
      <c r="G3" s="138"/>
      <c r="H3" s="20"/>
    </row>
    <row r="4" s="1" customFormat="1" ht="24.96" customHeight="1">
      <c r="B4" s="20"/>
      <c r="C4" s="139" t="s">
        <v>1183</v>
      </c>
      <c r="H4" s="20"/>
    </row>
    <row r="5" s="1" customFormat="1" ht="12" customHeight="1">
      <c r="B5" s="20"/>
      <c r="C5" s="284" t="s">
        <v>13</v>
      </c>
      <c r="D5" s="148" t="s">
        <v>14</v>
      </c>
      <c r="E5" s="1"/>
      <c r="F5" s="1"/>
      <c r="H5" s="20"/>
    </row>
    <row r="6" s="1" customFormat="1" ht="36.96" customHeight="1">
      <c r="B6" s="20"/>
      <c r="C6" s="285" t="s">
        <v>16</v>
      </c>
      <c r="D6" s="286" t="s">
        <v>17</v>
      </c>
      <c r="E6" s="1"/>
      <c r="F6" s="1"/>
      <c r="H6" s="20"/>
    </row>
    <row r="7" s="1" customFormat="1" ht="24.75" customHeight="1">
      <c r="B7" s="20"/>
      <c r="C7" s="141" t="s">
        <v>22</v>
      </c>
      <c r="D7" s="145" t="str">
        <f>'Rekapitulace stavby'!AN8</f>
        <v>9. 12. 2023</v>
      </c>
      <c r="H7" s="20"/>
    </row>
    <row r="8" s="2" customFormat="1" ht="10.8" customHeight="1">
      <c r="A8" s="38"/>
      <c r="B8" s="44"/>
      <c r="C8" s="38"/>
      <c r="D8" s="38"/>
      <c r="E8" s="38"/>
      <c r="F8" s="38"/>
      <c r="G8" s="38"/>
      <c r="H8" s="44"/>
    </row>
    <row r="9" s="11" customFormat="1" ht="29.28" customHeight="1">
      <c r="A9" s="192"/>
      <c r="B9" s="287"/>
      <c r="C9" s="288" t="s">
        <v>60</v>
      </c>
      <c r="D9" s="289" t="s">
        <v>61</v>
      </c>
      <c r="E9" s="289" t="s">
        <v>135</v>
      </c>
      <c r="F9" s="290" t="s">
        <v>1184</v>
      </c>
      <c r="G9" s="192"/>
      <c r="H9" s="287"/>
    </row>
    <row r="10" s="2" customFormat="1" ht="26.4" customHeight="1">
      <c r="A10" s="38"/>
      <c r="B10" s="44"/>
      <c r="C10" s="291" t="s">
        <v>1185</v>
      </c>
      <c r="D10" s="291" t="s">
        <v>85</v>
      </c>
      <c r="E10" s="38"/>
      <c r="F10" s="38"/>
      <c r="G10" s="38"/>
      <c r="H10" s="44"/>
    </row>
    <row r="11" s="2" customFormat="1" ht="16.8" customHeight="1">
      <c r="A11" s="38"/>
      <c r="B11" s="44"/>
      <c r="C11" s="292" t="s">
        <v>102</v>
      </c>
      <c r="D11" s="293" t="s">
        <v>103</v>
      </c>
      <c r="E11" s="294" t="s">
        <v>1</v>
      </c>
      <c r="F11" s="295">
        <v>142.952</v>
      </c>
      <c r="G11" s="38"/>
      <c r="H11" s="44"/>
    </row>
    <row r="12" s="2" customFormat="1" ht="16.8" customHeight="1">
      <c r="A12" s="38"/>
      <c r="B12" s="44"/>
      <c r="C12" s="296" t="s">
        <v>1</v>
      </c>
      <c r="D12" s="296" t="s">
        <v>168</v>
      </c>
      <c r="E12" s="17" t="s">
        <v>1</v>
      </c>
      <c r="F12" s="297">
        <v>128.232</v>
      </c>
      <c r="G12" s="38"/>
      <c r="H12" s="44"/>
    </row>
    <row r="13" s="2" customFormat="1" ht="16.8" customHeight="1">
      <c r="A13" s="38"/>
      <c r="B13" s="44"/>
      <c r="C13" s="296" t="s">
        <v>1</v>
      </c>
      <c r="D13" s="296" t="s">
        <v>169</v>
      </c>
      <c r="E13" s="17" t="s">
        <v>1</v>
      </c>
      <c r="F13" s="297">
        <v>8</v>
      </c>
      <c r="G13" s="38"/>
      <c r="H13" s="44"/>
    </row>
    <row r="14" s="2" customFormat="1" ht="16.8" customHeight="1">
      <c r="A14" s="38"/>
      <c r="B14" s="44"/>
      <c r="C14" s="296" t="s">
        <v>1</v>
      </c>
      <c r="D14" s="296" t="s">
        <v>170</v>
      </c>
      <c r="E14" s="17" t="s">
        <v>1</v>
      </c>
      <c r="F14" s="297">
        <v>6.7199999999999998</v>
      </c>
      <c r="G14" s="38"/>
      <c r="H14" s="44"/>
    </row>
    <row r="15" s="2" customFormat="1" ht="16.8" customHeight="1">
      <c r="A15" s="38"/>
      <c r="B15" s="44"/>
      <c r="C15" s="296" t="s">
        <v>102</v>
      </c>
      <c r="D15" s="296" t="s">
        <v>163</v>
      </c>
      <c r="E15" s="17" t="s">
        <v>1</v>
      </c>
      <c r="F15" s="297">
        <v>142.952</v>
      </c>
      <c r="G15" s="38"/>
      <c r="H15" s="44"/>
    </row>
    <row r="16" s="2" customFormat="1" ht="16.8" customHeight="1">
      <c r="A16" s="38"/>
      <c r="B16" s="44"/>
      <c r="C16" s="298" t="s">
        <v>1186</v>
      </c>
      <c r="D16" s="38"/>
      <c r="E16" s="38"/>
      <c r="F16" s="38"/>
      <c r="G16" s="38"/>
      <c r="H16" s="44"/>
    </row>
    <row r="17" s="2" customFormat="1">
      <c r="A17" s="38"/>
      <c r="B17" s="44"/>
      <c r="C17" s="296" t="s">
        <v>164</v>
      </c>
      <c r="D17" s="296" t="s">
        <v>1187</v>
      </c>
      <c r="E17" s="17" t="s">
        <v>153</v>
      </c>
      <c r="F17" s="297">
        <v>142.952</v>
      </c>
      <c r="G17" s="38"/>
      <c r="H17" s="44"/>
    </row>
    <row r="18" s="2" customFormat="1" ht="16.8" customHeight="1">
      <c r="A18" s="38"/>
      <c r="B18" s="44"/>
      <c r="C18" s="296" t="s">
        <v>486</v>
      </c>
      <c r="D18" s="296" t="s">
        <v>1188</v>
      </c>
      <c r="E18" s="17" t="s">
        <v>153</v>
      </c>
      <c r="F18" s="297">
        <v>142.952</v>
      </c>
      <c r="G18" s="38"/>
      <c r="H18" s="44"/>
    </row>
    <row r="19" s="2" customFormat="1" ht="16.8" customHeight="1">
      <c r="A19" s="38"/>
      <c r="B19" s="44"/>
      <c r="C19" s="296" t="s">
        <v>802</v>
      </c>
      <c r="D19" s="296" t="s">
        <v>1189</v>
      </c>
      <c r="E19" s="17" t="s">
        <v>153</v>
      </c>
      <c r="F19" s="297">
        <v>279.55799999999999</v>
      </c>
      <c r="G19" s="38"/>
      <c r="H19" s="44"/>
    </row>
    <row r="20" s="2" customFormat="1" ht="16.8" customHeight="1">
      <c r="A20" s="38"/>
      <c r="B20" s="44"/>
      <c r="C20" s="292" t="s">
        <v>98</v>
      </c>
      <c r="D20" s="293" t="s">
        <v>99</v>
      </c>
      <c r="E20" s="294" t="s">
        <v>1</v>
      </c>
      <c r="F20" s="295">
        <v>136.606</v>
      </c>
      <c r="G20" s="38"/>
      <c r="H20" s="44"/>
    </row>
    <row r="21" s="2" customFormat="1" ht="16.8" customHeight="1">
      <c r="A21" s="38"/>
      <c r="B21" s="44"/>
      <c r="C21" s="296" t="s">
        <v>1</v>
      </c>
      <c r="D21" s="296" t="s">
        <v>160</v>
      </c>
      <c r="E21" s="17" t="s">
        <v>1</v>
      </c>
      <c r="F21" s="297">
        <v>121.95</v>
      </c>
      <c r="G21" s="38"/>
      <c r="H21" s="44"/>
    </row>
    <row r="22" s="2" customFormat="1" ht="16.8" customHeight="1">
      <c r="A22" s="38"/>
      <c r="B22" s="44"/>
      <c r="C22" s="296" t="s">
        <v>1</v>
      </c>
      <c r="D22" s="296" t="s">
        <v>161</v>
      </c>
      <c r="E22" s="17" t="s">
        <v>1</v>
      </c>
      <c r="F22" s="297">
        <v>8</v>
      </c>
      <c r="G22" s="38"/>
      <c r="H22" s="44"/>
    </row>
    <row r="23" s="2" customFormat="1" ht="16.8" customHeight="1">
      <c r="A23" s="38"/>
      <c r="B23" s="44"/>
      <c r="C23" s="296" t="s">
        <v>1</v>
      </c>
      <c r="D23" s="296" t="s">
        <v>162</v>
      </c>
      <c r="E23" s="17" t="s">
        <v>1</v>
      </c>
      <c r="F23" s="297">
        <v>6.6559999999999997</v>
      </c>
      <c r="G23" s="38"/>
      <c r="H23" s="44"/>
    </row>
    <row r="24" s="2" customFormat="1" ht="16.8" customHeight="1">
      <c r="A24" s="38"/>
      <c r="B24" s="44"/>
      <c r="C24" s="296" t="s">
        <v>98</v>
      </c>
      <c r="D24" s="296" t="s">
        <v>163</v>
      </c>
      <c r="E24" s="17" t="s">
        <v>1</v>
      </c>
      <c r="F24" s="297">
        <v>136.606</v>
      </c>
      <c r="G24" s="38"/>
      <c r="H24" s="44"/>
    </row>
    <row r="25" s="2" customFormat="1" ht="16.8" customHeight="1">
      <c r="A25" s="38"/>
      <c r="B25" s="44"/>
      <c r="C25" s="298" t="s">
        <v>1186</v>
      </c>
      <c r="D25" s="38"/>
      <c r="E25" s="38"/>
      <c r="F25" s="38"/>
      <c r="G25" s="38"/>
      <c r="H25" s="44"/>
    </row>
    <row r="26" s="2" customFormat="1" ht="16.8" customHeight="1">
      <c r="A26" s="38"/>
      <c r="B26" s="44"/>
      <c r="C26" s="296" t="s">
        <v>151</v>
      </c>
      <c r="D26" s="296" t="s">
        <v>1190</v>
      </c>
      <c r="E26" s="17" t="s">
        <v>153</v>
      </c>
      <c r="F26" s="297">
        <v>136.606</v>
      </c>
      <c r="G26" s="38"/>
      <c r="H26" s="44"/>
    </row>
    <row r="27" s="2" customFormat="1" ht="16.8" customHeight="1">
      <c r="A27" s="38"/>
      <c r="B27" s="44"/>
      <c r="C27" s="296" t="s">
        <v>481</v>
      </c>
      <c r="D27" s="296" t="s">
        <v>1191</v>
      </c>
      <c r="E27" s="17" t="s">
        <v>153</v>
      </c>
      <c r="F27" s="297">
        <v>136.606</v>
      </c>
      <c r="G27" s="38"/>
      <c r="H27" s="44"/>
    </row>
    <row r="28" s="2" customFormat="1" ht="16.8" customHeight="1">
      <c r="A28" s="38"/>
      <c r="B28" s="44"/>
      <c r="C28" s="296" t="s">
        <v>802</v>
      </c>
      <c r="D28" s="296" t="s">
        <v>1189</v>
      </c>
      <c r="E28" s="17" t="s">
        <v>153</v>
      </c>
      <c r="F28" s="297">
        <v>279.55799999999999</v>
      </c>
      <c r="G28" s="38"/>
      <c r="H28" s="44"/>
    </row>
    <row r="29" s="2" customFormat="1" ht="16.8" customHeight="1">
      <c r="A29" s="38"/>
      <c r="B29" s="44"/>
      <c r="C29" s="292" t="s">
        <v>108</v>
      </c>
      <c r="D29" s="293" t="s">
        <v>109</v>
      </c>
      <c r="E29" s="294" t="s">
        <v>1</v>
      </c>
      <c r="F29" s="295">
        <v>909.28999999999996</v>
      </c>
      <c r="G29" s="38"/>
      <c r="H29" s="44"/>
    </row>
    <row r="30" s="2" customFormat="1" ht="16.8" customHeight="1">
      <c r="A30" s="38"/>
      <c r="B30" s="44"/>
      <c r="C30" s="296" t="s">
        <v>1</v>
      </c>
      <c r="D30" s="296" t="s">
        <v>176</v>
      </c>
      <c r="E30" s="17" t="s">
        <v>1</v>
      </c>
      <c r="F30" s="297">
        <v>314.584</v>
      </c>
      <c r="G30" s="38"/>
      <c r="H30" s="44"/>
    </row>
    <row r="31" s="2" customFormat="1" ht="16.8" customHeight="1">
      <c r="A31" s="38"/>
      <c r="B31" s="44"/>
      <c r="C31" s="296" t="s">
        <v>1</v>
      </c>
      <c r="D31" s="296" t="s">
        <v>188</v>
      </c>
      <c r="E31" s="17" t="s">
        <v>1</v>
      </c>
      <c r="F31" s="297">
        <v>0</v>
      </c>
      <c r="G31" s="38"/>
      <c r="H31" s="44"/>
    </row>
    <row r="32" s="2" customFormat="1" ht="16.8" customHeight="1">
      <c r="A32" s="38"/>
      <c r="B32" s="44"/>
      <c r="C32" s="296" t="s">
        <v>1</v>
      </c>
      <c r="D32" s="296" t="s">
        <v>189</v>
      </c>
      <c r="E32" s="17" t="s">
        <v>1</v>
      </c>
      <c r="F32" s="297">
        <v>85.488</v>
      </c>
      <c r="G32" s="38"/>
      <c r="H32" s="44"/>
    </row>
    <row r="33" s="2" customFormat="1" ht="16.8" customHeight="1">
      <c r="A33" s="38"/>
      <c r="B33" s="44"/>
      <c r="C33" s="296" t="s">
        <v>1</v>
      </c>
      <c r="D33" s="296" t="s">
        <v>169</v>
      </c>
      <c r="E33" s="17" t="s">
        <v>1</v>
      </c>
      <c r="F33" s="297">
        <v>8</v>
      </c>
      <c r="G33" s="38"/>
      <c r="H33" s="44"/>
    </row>
    <row r="34" s="2" customFormat="1" ht="16.8" customHeight="1">
      <c r="A34" s="38"/>
      <c r="B34" s="44"/>
      <c r="C34" s="296" t="s">
        <v>1</v>
      </c>
      <c r="D34" s="296" t="s">
        <v>190</v>
      </c>
      <c r="E34" s="17" t="s">
        <v>1</v>
      </c>
      <c r="F34" s="297">
        <v>4.2000000000000002</v>
      </c>
      <c r="G34" s="38"/>
      <c r="H34" s="44"/>
    </row>
    <row r="35" s="2" customFormat="1" ht="16.8" customHeight="1">
      <c r="A35" s="38"/>
      <c r="B35" s="44"/>
      <c r="C35" s="296" t="s">
        <v>1</v>
      </c>
      <c r="D35" s="296" t="s">
        <v>191</v>
      </c>
      <c r="E35" s="17" t="s">
        <v>1</v>
      </c>
      <c r="F35" s="297">
        <v>81.299999999999997</v>
      </c>
      <c r="G35" s="38"/>
      <c r="H35" s="44"/>
    </row>
    <row r="36" s="2" customFormat="1" ht="16.8" customHeight="1">
      <c r="A36" s="38"/>
      <c r="B36" s="44"/>
      <c r="C36" s="296" t="s">
        <v>1</v>
      </c>
      <c r="D36" s="296" t="s">
        <v>161</v>
      </c>
      <c r="E36" s="17" t="s">
        <v>1</v>
      </c>
      <c r="F36" s="297">
        <v>8</v>
      </c>
      <c r="G36" s="38"/>
      <c r="H36" s="44"/>
    </row>
    <row r="37" s="2" customFormat="1" ht="16.8" customHeight="1">
      <c r="A37" s="38"/>
      <c r="B37" s="44"/>
      <c r="C37" s="296" t="s">
        <v>1</v>
      </c>
      <c r="D37" s="296" t="s">
        <v>192</v>
      </c>
      <c r="E37" s="17" t="s">
        <v>1</v>
      </c>
      <c r="F37" s="297">
        <v>4.1600000000000001</v>
      </c>
      <c r="G37" s="38"/>
      <c r="H37" s="44"/>
    </row>
    <row r="38" s="2" customFormat="1" ht="16.8" customHeight="1">
      <c r="A38" s="38"/>
      <c r="B38" s="44"/>
      <c r="C38" s="296" t="s">
        <v>1</v>
      </c>
      <c r="D38" s="296" t="s">
        <v>178</v>
      </c>
      <c r="E38" s="17" t="s">
        <v>1</v>
      </c>
      <c r="F38" s="297">
        <v>104.508</v>
      </c>
      <c r="G38" s="38"/>
      <c r="H38" s="44"/>
    </row>
    <row r="39" s="2" customFormat="1" ht="16.8" customHeight="1">
      <c r="A39" s="38"/>
      <c r="B39" s="44"/>
      <c r="C39" s="296" t="s">
        <v>1</v>
      </c>
      <c r="D39" s="296" t="s">
        <v>193</v>
      </c>
      <c r="E39" s="17" t="s">
        <v>1</v>
      </c>
      <c r="F39" s="297">
        <v>136.80000000000001</v>
      </c>
      <c r="G39" s="38"/>
      <c r="H39" s="44"/>
    </row>
    <row r="40" s="2" customFormat="1" ht="16.8" customHeight="1">
      <c r="A40" s="38"/>
      <c r="B40" s="44"/>
      <c r="C40" s="296" t="s">
        <v>1</v>
      </c>
      <c r="D40" s="296" t="s">
        <v>180</v>
      </c>
      <c r="E40" s="17" t="s">
        <v>1</v>
      </c>
      <c r="F40" s="297">
        <v>61.200000000000003</v>
      </c>
      <c r="G40" s="38"/>
      <c r="H40" s="44"/>
    </row>
    <row r="41" s="2" customFormat="1" ht="16.8" customHeight="1">
      <c r="A41" s="38"/>
      <c r="B41" s="44"/>
      <c r="C41" s="296" t="s">
        <v>1</v>
      </c>
      <c r="D41" s="296" t="s">
        <v>181</v>
      </c>
      <c r="E41" s="17" t="s">
        <v>1</v>
      </c>
      <c r="F41" s="297">
        <v>17.050000000000001</v>
      </c>
      <c r="G41" s="38"/>
      <c r="H41" s="44"/>
    </row>
    <row r="42" s="2" customFormat="1" ht="16.8" customHeight="1">
      <c r="A42" s="38"/>
      <c r="B42" s="44"/>
      <c r="C42" s="296" t="s">
        <v>1</v>
      </c>
      <c r="D42" s="296" t="s">
        <v>182</v>
      </c>
      <c r="E42" s="17" t="s">
        <v>1</v>
      </c>
      <c r="F42" s="297">
        <v>84</v>
      </c>
      <c r="G42" s="38"/>
      <c r="H42" s="44"/>
    </row>
    <row r="43" s="2" customFormat="1" ht="16.8" customHeight="1">
      <c r="A43" s="38"/>
      <c r="B43" s="44"/>
      <c r="C43" s="296" t="s">
        <v>108</v>
      </c>
      <c r="D43" s="296" t="s">
        <v>163</v>
      </c>
      <c r="E43" s="17" t="s">
        <v>1</v>
      </c>
      <c r="F43" s="297">
        <v>909.28999999999996</v>
      </c>
      <c r="G43" s="38"/>
      <c r="H43" s="44"/>
    </row>
    <row r="44" s="2" customFormat="1" ht="16.8" customHeight="1">
      <c r="A44" s="38"/>
      <c r="B44" s="44"/>
      <c r="C44" s="298" t="s">
        <v>1186</v>
      </c>
      <c r="D44" s="38"/>
      <c r="E44" s="38"/>
      <c r="F44" s="38"/>
      <c r="G44" s="38"/>
      <c r="H44" s="44"/>
    </row>
    <row r="45" s="2" customFormat="1" ht="16.8" customHeight="1">
      <c r="A45" s="38"/>
      <c r="B45" s="44"/>
      <c r="C45" s="296" t="s">
        <v>184</v>
      </c>
      <c r="D45" s="296" t="s">
        <v>1192</v>
      </c>
      <c r="E45" s="17" t="s">
        <v>153</v>
      </c>
      <c r="F45" s="297">
        <v>909.28999999999996</v>
      </c>
      <c r="G45" s="38"/>
      <c r="H45" s="44"/>
    </row>
    <row r="46" s="2" customFormat="1" ht="16.8" customHeight="1">
      <c r="A46" s="38"/>
      <c r="B46" s="44"/>
      <c r="C46" s="296" t="s">
        <v>445</v>
      </c>
      <c r="D46" s="296" t="s">
        <v>1193</v>
      </c>
      <c r="E46" s="17" t="s">
        <v>153</v>
      </c>
      <c r="F46" s="297">
        <v>852.59000000000003</v>
      </c>
      <c r="G46" s="38"/>
      <c r="H46" s="44"/>
    </row>
    <row r="47" s="2" customFormat="1" ht="16.8" customHeight="1">
      <c r="A47" s="38"/>
      <c r="B47" s="44"/>
      <c r="C47" s="296" t="s">
        <v>451</v>
      </c>
      <c r="D47" s="296" t="s">
        <v>1194</v>
      </c>
      <c r="E47" s="17" t="s">
        <v>153</v>
      </c>
      <c r="F47" s="297">
        <v>909.28999999999996</v>
      </c>
      <c r="G47" s="38"/>
      <c r="H47" s="44"/>
    </row>
    <row r="48" s="2" customFormat="1" ht="16.8" customHeight="1">
      <c r="A48" s="38"/>
      <c r="B48" s="44"/>
      <c r="C48" s="296" t="s">
        <v>461</v>
      </c>
      <c r="D48" s="296" t="s">
        <v>1195</v>
      </c>
      <c r="E48" s="17" t="s">
        <v>153</v>
      </c>
      <c r="F48" s="297">
        <v>852.59000000000003</v>
      </c>
      <c r="G48" s="38"/>
      <c r="H48" s="44"/>
    </row>
    <row r="49" s="2" customFormat="1" ht="16.8" customHeight="1">
      <c r="A49" s="38"/>
      <c r="B49" s="44"/>
      <c r="C49" s="292" t="s">
        <v>183</v>
      </c>
      <c r="D49" s="293" t="s">
        <v>1196</v>
      </c>
      <c r="E49" s="294" t="s">
        <v>1</v>
      </c>
      <c r="F49" s="295">
        <v>760.26199999999994</v>
      </c>
      <c r="G49" s="38"/>
      <c r="H49" s="44"/>
    </row>
    <row r="50" s="2" customFormat="1" ht="16.8" customHeight="1">
      <c r="A50" s="38"/>
      <c r="B50" s="44"/>
      <c r="C50" s="296" t="s">
        <v>1</v>
      </c>
      <c r="D50" s="296" t="s">
        <v>176</v>
      </c>
      <c r="E50" s="17" t="s">
        <v>1</v>
      </c>
      <c r="F50" s="297">
        <v>314.584</v>
      </c>
      <c r="G50" s="38"/>
      <c r="H50" s="44"/>
    </row>
    <row r="51" s="2" customFormat="1" ht="16.8" customHeight="1">
      <c r="A51" s="38"/>
      <c r="B51" s="44"/>
      <c r="C51" s="296" t="s">
        <v>1</v>
      </c>
      <c r="D51" s="296" t="s">
        <v>177</v>
      </c>
      <c r="E51" s="17" t="s">
        <v>1</v>
      </c>
      <c r="F51" s="297">
        <v>98.819999999999993</v>
      </c>
      <c r="G51" s="38"/>
      <c r="H51" s="44"/>
    </row>
    <row r="52" s="2" customFormat="1" ht="16.8" customHeight="1">
      <c r="A52" s="38"/>
      <c r="B52" s="44"/>
      <c r="C52" s="296" t="s">
        <v>1</v>
      </c>
      <c r="D52" s="296" t="s">
        <v>178</v>
      </c>
      <c r="E52" s="17" t="s">
        <v>1</v>
      </c>
      <c r="F52" s="297">
        <v>104.508</v>
      </c>
      <c r="G52" s="38"/>
      <c r="H52" s="44"/>
    </row>
    <row r="53" s="2" customFormat="1" ht="16.8" customHeight="1">
      <c r="A53" s="38"/>
      <c r="B53" s="44"/>
      <c r="C53" s="296" t="s">
        <v>1</v>
      </c>
      <c r="D53" s="296" t="s">
        <v>179</v>
      </c>
      <c r="E53" s="17" t="s">
        <v>1</v>
      </c>
      <c r="F53" s="297">
        <v>80.099999999999994</v>
      </c>
      <c r="G53" s="38"/>
      <c r="H53" s="44"/>
    </row>
    <row r="54" s="2" customFormat="1" ht="16.8" customHeight="1">
      <c r="A54" s="38"/>
      <c r="B54" s="44"/>
      <c r="C54" s="296" t="s">
        <v>1</v>
      </c>
      <c r="D54" s="296" t="s">
        <v>180</v>
      </c>
      <c r="E54" s="17" t="s">
        <v>1</v>
      </c>
      <c r="F54" s="297">
        <v>61.200000000000003</v>
      </c>
      <c r="G54" s="38"/>
      <c r="H54" s="44"/>
    </row>
    <row r="55" s="2" customFormat="1" ht="16.8" customHeight="1">
      <c r="A55" s="38"/>
      <c r="B55" s="44"/>
      <c r="C55" s="296" t="s">
        <v>1</v>
      </c>
      <c r="D55" s="296" t="s">
        <v>181</v>
      </c>
      <c r="E55" s="17" t="s">
        <v>1</v>
      </c>
      <c r="F55" s="297">
        <v>17.050000000000001</v>
      </c>
      <c r="G55" s="38"/>
      <c r="H55" s="44"/>
    </row>
    <row r="56" s="2" customFormat="1" ht="16.8" customHeight="1">
      <c r="A56" s="38"/>
      <c r="B56" s="44"/>
      <c r="C56" s="296" t="s">
        <v>1</v>
      </c>
      <c r="D56" s="296" t="s">
        <v>182</v>
      </c>
      <c r="E56" s="17" t="s">
        <v>1</v>
      </c>
      <c r="F56" s="297">
        <v>84</v>
      </c>
      <c r="G56" s="38"/>
      <c r="H56" s="44"/>
    </row>
    <row r="57" s="2" customFormat="1" ht="16.8" customHeight="1">
      <c r="A57" s="38"/>
      <c r="B57" s="44"/>
      <c r="C57" s="296" t="s">
        <v>183</v>
      </c>
      <c r="D57" s="296" t="s">
        <v>163</v>
      </c>
      <c r="E57" s="17" t="s">
        <v>1</v>
      </c>
      <c r="F57" s="297">
        <v>760.26199999999994</v>
      </c>
      <c r="G57" s="38"/>
      <c r="H57" s="44"/>
    </row>
    <row r="58" s="2" customFormat="1" ht="16.8" customHeight="1">
      <c r="A58" s="38"/>
      <c r="B58" s="44"/>
      <c r="C58" s="292" t="s">
        <v>419</v>
      </c>
      <c r="D58" s="293" t="s">
        <v>419</v>
      </c>
      <c r="E58" s="294" t="s">
        <v>1</v>
      </c>
      <c r="F58" s="295">
        <v>85.259</v>
      </c>
      <c r="G58" s="38"/>
      <c r="H58" s="44"/>
    </row>
    <row r="59" s="2" customFormat="1" ht="16.8" customHeight="1">
      <c r="A59" s="38"/>
      <c r="B59" s="44"/>
      <c r="C59" s="296" t="s">
        <v>419</v>
      </c>
      <c r="D59" s="296" t="s">
        <v>420</v>
      </c>
      <c r="E59" s="17" t="s">
        <v>1</v>
      </c>
      <c r="F59" s="297">
        <v>85.259</v>
      </c>
      <c r="G59" s="38"/>
      <c r="H59" s="44"/>
    </row>
    <row r="60" s="2" customFormat="1" ht="16.8" customHeight="1">
      <c r="A60" s="38"/>
      <c r="B60" s="44"/>
      <c r="C60" s="292" t="s">
        <v>399</v>
      </c>
      <c r="D60" s="293" t="s">
        <v>399</v>
      </c>
      <c r="E60" s="294" t="s">
        <v>1</v>
      </c>
      <c r="F60" s="295">
        <v>348.00599999999997</v>
      </c>
      <c r="G60" s="38"/>
      <c r="H60" s="44"/>
    </row>
    <row r="61" s="2" customFormat="1" ht="16.8" customHeight="1">
      <c r="A61" s="38"/>
      <c r="B61" s="44"/>
      <c r="C61" s="296" t="s">
        <v>1</v>
      </c>
      <c r="D61" s="296" t="s">
        <v>390</v>
      </c>
      <c r="E61" s="17" t="s">
        <v>1</v>
      </c>
      <c r="F61" s="297">
        <v>169.209</v>
      </c>
      <c r="G61" s="38"/>
      <c r="H61" s="44"/>
    </row>
    <row r="62" s="2" customFormat="1" ht="16.8" customHeight="1">
      <c r="A62" s="38"/>
      <c r="B62" s="44"/>
      <c r="C62" s="296" t="s">
        <v>1</v>
      </c>
      <c r="D62" s="296" t="s">
        <v>391</v>
      </c>
      <c r="E62" s="17" t="s">
        <v>1</v>
      </c>
      <c r="F62" s="297">
        <v>39.527999999999999</v>
      </c>
      <c r="G62" s="38"/>
      <c r="H62" s="44"/>
    </row>
    <row r="63" s="2" customFormat="1" ht="16.8" customHeight="1">
      <c r="A63" s="38"/>
      <c r="B63" s="44"/>
      <c r="C63" s="296" t="s">
        <v>1</v>
      </c>
      <c r="D63" s="296" t="s">
        <v>392</v>
      </c>
      <c r="E63" s="17" t="s">
        <v>1</v>
      </c>
      <c r="F63" s="297">
        <v>34.195</v>
      </c>
      <c r="G63" s="38"/>
      <c r="H63" s="44"/>
    </row>
    <row r="64" s="2" customFormat="1" ht="16.8" customHeight="1">
      <c r="A64" s="38"/>
      <c r="B64" s="44"/>
      <c r="C64" s="296" t="s">
        <v>1</v>
      </c>
      <c r="D64" s="296" t="s">
        <v>393</v>
      </c>
      <c r="E64" s="17" t="s">
        <v>1</v>
      </c>
      <c r="F64" s="297">
        <v>1.05</v>
      </c>
      <c r="G64" s="38"/>
      <c r="H64" s="44"/>
    </row>
    <row r="65" s="2" customFormat="1" ht="16.8" customHeight="1">
      <c r="A65" s="38"/>
      <c r="B65" s="44"/>
      <c r="C65" s="296" t="s">
        <v>1</v>
      </c>
      <c r="D65" s="296" t="s">
        <v>394</v>
      </c>
      <c r="E65" s="17" t="s">
        <v>1</v>
      </c>
      <c r="F65" s="297">
        <v>32.520000000000003</v>
      </c>
      <c r="G65" s="38"/>
      <c r="H65" s="44"/>
    </row>
    <row r="66" s="2" customFormat="1" ht="16.8" customHeight="1">
      <c r="A66" s="38"/>
      <c r="B66" s="44"/>
      <c r="C66" s="296" t="s">
        <v>1</v>
      </c>
      <c r="D66" s="296" t="s">
        <v>395</v>
      </c>
      <c r="E66" s="17" t="s">
        <v>1</v>
      </c>
      <c r="F66" s="297">
        <v>1.04</v>
      </c>
      <c r="G66" s="38"/>
      <c r="H66" s="44"/>
    </row>
    <row r="67" s="2" customFormat="1" ht="16.8" customHeight="1">
      <c r="A67" s="38"/>
      <c r="B67" s="44"/>
      <c r="C67" s="296" t="s">
        <v>1</v>
      </c>
      <c r="D67" s="296" t="s">
        <v>396</v>
      </c>
      <c r="E67" s="17" t="s">
        <v>1</v>
      </c>
      <c r="F67" s="297">
        <v>41.802999999999997</v>
      </c>
      <c r="G67" s="38"/>
      <c r="H67" s="44"/>
    </row>
    <row r="68" s="2" customFormat="1" ht="16.8" customHeight="1">
      <c r="A68" s="38"/>
      <c r="B68" s="44"/>
      <c r="C68" s="296" t="s">
        <v>1</v>
      </c>
      <c r="D68" s="296" t="s">
        <v>397</v>
      </c>
      <c r="E68" s="17" t="s">
        <v>1</v>
      </c>
      <c r="F68" s="297">
        <v>32.039999999999999</v>
      </c>
      <c r="G68" s="38"/>
      <c r="H68" s="44"/>
    </row>
    <row r="69" s="2" customFormat="1" ht="16.8" customHeight="1">
      <c r="A69" s="38"/>
      <c r="B69" s="44"/>
      <c r="C69" s="296" t="s">
        <v>1</v>
      </c>
      <c r="D69" s="296" t="s">
        <v>180</v>
      </c>
      <c r="E69" s="17" t="s">
        <v>1</v>
      </c>
      <c r="F69" s="297">
        <v>61.200000000000003</v>
      </c>
      <c r="G69" s="38"/>
      <c r="H69" s="44"/>
    </row>
    <row r="70" s="2" customFormat="1" ht="16.8" customHeight="1">
      <c r="A70" s="38"/>
      <c r="B70" s="44"/>
      <c r="C70" s="296" t="s">
        <v>1</v>
      </c>
      <c r="D70" s="296" t="s">
        <v>398</v>
      </c>
      <c r="E70" s="17" t="s">
        <v>1</v>
      </c>
      <c r="F70" s="297">
        <v>4.2629999999999999</v>
      </c>
      <c r="G70" s="38"/>
      <c r="H70" s="44"/>
    </row>
    <row r="71" s="2" customFormat="1" ht="16.8" customHeight="1">
      <c r="A71" s="38"/>
      <c r="B71" s="44"/>
      <c r="C71" s="296" t="s">
        <v>1</v>
      </c>
      <c r="D71" s="296" t="s">
        <v>383</v>
      </c>
      <c r="E71" s="17" t="s">
        <v>1</v>
      </c>
      <c r="F71" s="297">
        <v>-68.841999999999999</v>
      </c>
      <c r="G71" s="38"/>
      <c r="H71" s="44"/>
    </row>
    <row r="72" s="2" customFormat="1" ht="16.8" customHeight="1">
      <c r="A72" s="38"/>
      <c r="B72" s="44"/>
      <c r="C72" s="296" t="s">
        <v>399</v>
      </c>
      <c r="D72" s="296" t="s">
        <v>163</v>
      </c>
      <c r="E72" s="17" t="s">
        <v>1</v>
      </c>
      <c r="F72" s="297">
        <v>348.00599999999997</v>
      </c>
      <c r="G72" s="38"/>
      <c r="H72" s="44"/>
    </row>
    <row r="73" s="2" customFormat="1" ht="16.8" customHeight="1">
      <c r="A73" s="38"/>
      <c r="B73" s="44"/>
      <c r="C73" s="292" t="s">
        <v>105</v>
      </c>
      <c r="D73" s="293" t="s">
        <v>106</v>
      </c>
      <c r="E73" s="294" t="s">
        <v>1</v>
      </c>
      <c r="F73" s="295">
        <v>1059.4400000000001</v>
      </c>
      <c r="G73" s="38"/>
      <c r="H73" s="44"/>
    </row>
    <row r="74" s="2" customFormat="1" ht="16.8" customHeight="1">
      <c r="A74" s="38"/>
      <c r="B74" s="44"/>
      <c r="C74" s="296" t="s">
        <v>1</v>
      </c>
      <c r="D74" s="296" t="s">
        <v>795</v>
      </c>
      <c r="E74" s="17" t="s">
        <v>1</v>
      </c>
      <c r="F74" s="297">
        <v>470.95999999999998</v>
      </c>
      <c r="G74" s="38"/>
      <c r="H74" s="44"/>
    </row>
    <row r="75" s="2" customFormat="1" ht="16.8" customHeight="1">
      <c r="A75" s="38"/>
      <c r="B75" s="44"/>
      <c r="C75" s="296" t="s">
        <v>1</v>
      </c>
      <c r="D75" s="296" t="s">
        <v>796</v>
      </c>
      <c r="E75" s="17" t="s">
        <v>1</v>
      </c>
      <c r="F75" s="297">
        <v>164.69999999999999</v>
      </c>
      <c r="G75" s="38"/>
      <c r="H75" s="44"/>
    </row>
    <row r="76" s="2" customFormat="1" ht="16.8" customHeight="1">
      <c r="A76" s="38"/>
      <c r="B76" s="44"/>
      <c r="C76" s="296" t="s">
        <v>1</v>
      </c>
      <c r="D76" s="296" t="s">
        <v>797</v>
      </c>
      <c r="E76" s="17" t="s">
        <v>1</v>
      </c>
      <c r="F76" s="297">
        <v>174.18000000000001</v>
      </c>
      <c r="G76" s="38"/>
      <c r="H76" s="44"/>
    </row>
    <row r="77" s="2" customFormat="1" ht="16.8" customHeight="1">
      <c r="A77" s="38"/>
      <c r="B77" s="44"/>
      <c r="C77" s="296" t="s">
        <v>1</v>
      </c>
      <c r="D77" s="296" t="s">
        <v>798</v>
      </c>
      <c r="E77" s="17" t="s">
        <v>1</v>
      </c>
      <c r="F77" s="297">
        <v>133.5</v>
      </c>
      <c r="G77" s="38"/>
      <c r="H77" s="44"/>
    </row>
    <row r="78" s="2" customFormat="1" ht="16.8" customHeight="1">
      <c r="A78" s="38"/>
      <c r="B78" s="44"/>
      <c r="C78" s="296" t="s">
        <v>1</v>
      </c>
      <c r="D78" s="296" t="s">
        <v>799</v>
      </c>
      <c r="E78" s="17" t="s">
        <v>1</v>
      </c>
      <c r="F78" s="297">
        <v>102</v>
      </c>
      <c r="G78" s="38"/>
      <c r="H78" s="44"/>
    </row>
    <row r="79" s="2" customFormat="1" ht="16.8" customHeight="1">
      <c r="A79" s="38"/>
      <c r="B79" s="44"/>
      <c r="C79" s="296" t="s">
        <v>1</v>
      </c>
      <c r="D79" s="296" t="s">
        <v>800</v>
      </c>
      <c r="E79" s="17" t="s">
        <v>1</v>
      </c>
      <c r="F79" s="297">
        <v>14.1</v>
      </c>
      <c r="G79" s="38"/>
      <c r="H79" s="44"/>
    </row>
    <row r="80" s="2" customFormat="1" ht="16.8" customHeight="1">
      <c r="A80" s="38"/>
      <c r="B80" s="44"/>
      <c r="C80" s="296" t="s">
        <v>105</v>
      </c>
      <c r="D80" s="296" t="s">
        <v>163</v>
      </c>
      <c r="E80" s="17" t="s">
        <v>1</v>
      </c>
      <c r="F80" s="297">
        <v>1059.4400000000001</v>
      </c>
      <c r="G80" s="38"/>
      <c r="H80" s="44"/>
    </row>
    <row r="81" s="2" customFormat="1" ht="16.8" customHeight="1">
      <c r="A81" s="38"/>
      <c r="B81" s="44"/>
      <c r="C81" s="298" t="s">
        <v>1186</v>
      </c>
      <c r="D81" s="38"/>
      <c r="E81" s="38"/>
      <c r="F81" s="38"/>
      <c r="G81" s="38"/>
      <c r="H81" s="44"/>
    </row>
    <row r="82" s="2" customFormat="1" ht="16.8" customHeight="1">
      <c r="A82" s="38"/>
      <c r="B82" s="44"/>
      <c r="C82" s="296" t="s">
        <v>791</v>
      </c>
      <c r="D82" s="296" t="s">
        <v>1197</v>
      </c>
      <c r="E82" s="17" t="s">
        <v>232</v>
      </c>
      <c r="F82" s="297">
        <v>1059.4400000000001</v>
      </c>
      <c r="G82" s="38"/>
      <c r="H82" s="44"/>
    </row>
    <row r="83" s="2" customFormat="1" ht="16.8" customHeight="1">
      <c r="A83" s="38"/>
      <c r="B83" s="44"/>
      <c r="C83" s="296" t="s">
        <v>781</v>
      </c>
      <c r="D83" s="296" t="s">
        <v>1198</v>
      </c>
      <c r="E83" s="17" t="s">
        <v>232</v>
      </c>
      <c r="F83" s="297">
        <v>1059.4400000000001</v>
      </c>
      <c r="G83" s="38"/>
      <c r="H83" s="44"/>
    </row>
    <row r="84" s="2" customFormat="1" ht="16.8" customHeight="1">
      <c r="A84" s="38"/>
      <c r="B84" s="44"/>
      <c r="C84" s="296" t="s">
        <v>786</v>
      </c>
      <c r="D84" s="296" t="s">
        <v>1199</v>
      </c>
      <c r="E84" s="17" t="s">
        <v>232</v>
      </c>
      <c r="F84" s="297">
        <v>1059.4400000000001</v>
      </c>
      <c r="G84" s="38"/>
      <c r="H84" s="44"/>
    </row>
    <row r="85" s="2" customFormat="1" ht="16.8" customHeight="1">
      <c r="A85" s="38"/>
      <c r="B85" s="44"/>
      <c r="C85" s="292" t="s">
        <v>111</v>
      </c>
      <c r="D85" s="293" t="s">
        <v>112</v>
      </c>
      <c r="E85" s="294" t="s">
        <v>1</v>
      </c>
      <c r="F85" s="295">
        <v>2136.136</v>
      </c>
      <c r="G85" s="38"/>
      <c r="H85" s="44"/>
    </row>
    <row r="86" s="2" customFormat="1" ht="16.8" customHeight="1">
      <c r="A86" s="38"/>
      <c r="B86" s="44"/>
      <c r="C86" s="296" t="s">
        <v>1</v>
      </c>
      <c r="D86" s="296" t="s">
        <v>254</v>
      </c>
      <c r="E86" s="17" t="s">
        <v>1</v>
      </c>
      <c r="F86" s="297">
        <v>42.075000000000003</v>
      </c>
      <c r="G86" s="38"/>
      <c r="H86" s="44"/>
    </row>
    <row r="87" s="2" customFormat="1" ht="16.8" customHeight="1">
      <c r="A87" s="38"/>
      <c r="B87" s="44"/>
      <c r="C87" s="296" t="s">
        <v>1</v>
      </c>
      <c r="D87" s="296" t="s">
        <v>255</v>
      </c>
      <c r="E87" s="17" t="s">
        <v>1</v>
      </c>
      <c r="F87" s="297">
        <v>162.80500000000001</v>
      </c>
      <c r="G87" s="38"/>
      <c r="H87" s="44"/>
    </row>
    <row r="88" s="2" customFormat="1" ht="16.8" customHeight="1">
      <c r="A88" s="38"/>
      <c r="B88" s="44"/>
      <c r="C88" s="296" t="s">
        <v>1</v>
      </c>
      <c r="D88" s="296" t="s">
        <v>256</v>
      </c>
      <c r="E88" s="17" t="s">
        <v>1</v>
      </c>
      <c r="F88" s="297">
        <v>179.66800000000001</v>
      </c>
      <c r="G88" s="38"/>
      <c r="H88" s="44"/>
    </row>
    <row r="89" s="2" customFormat="1" ht="16.8" customHeight="1">
      <c r="A89" s="38"/>
      <c r="B89" s="44"/>
      <c r="C89" s="296" t="s">
        <v>1</v>
      </c>
      <c r="D89" s="296" t="s">
        <v>257</v>
      </c>
      <c r="E89" s="17" t="s">
        <v>1</v>
      </c>
      <c r="F89" s="297">
        <v>448.52999999999997</v>
      </c>
      <c r="G89" s="38"/>
      <c r="H89" s="44"/>
    </row>
    <row r="90" s="2" customFormat="1" ht="16.8" customHeight="1">
      <c r="A90" s="38"/>
      <c r="B90" s="44"/>
      <c r="C90" s="296" t="s">
        <v>1</v>
      </c>
      <c r="D90" s="296" t="s">
        <v>258</v>
      </c>
      <c r="E90" s="17" t="s">
        <v>1</v>
      </c>
      <c r="F90" s="297">
        <v>8.8100000000000005</v>
      </c>
      <c r="G90" s="38"/>
      <c r="H90" s="44"/>
    </row>
    <row r="91" s="2" customFormat="1" ht="16.8" customHeight="1">
      <c r="A91" s="38"/>
      <c r="B91" s="44"/>
      <c r="C91" s="296" t="s">
        <v>1</v>
      </c>
      <c r="D91" s="296" t="s">
        <v>259</v>
      </c>
      <c r="E91" s="17" t="s">
        <v>1</v>
      </c>
      <c r="F91" s="297">
        <v>175.53899999999999</v>
      </c>
      <c r="G91" s="38"/>
      <c r="H91" s="44"/>
    </row>
    <row r="92" s="2" customFormat="1">
      <c r="A92" s="38"/>
      <c r="B92" s="44"/>
      <c r="C92" s="296" t="s">
        <v>1</v>
      </c>
      <c r="D92" s="296" t="s">
        <v>260</v>
      </c>
      <c r="E92" s="17" t="s">
        <v>1</v>
      </c>
      <c r="F92" s="297">
        <v>89.459999999999994</v>
      </c>
      <c r="G92" s="38"/>
      <c r="H92" s="44"/>
    </row>
    <row r="93" s="2" customFormat="1" ht="16.8" customHeight="1">
      <c r="A93" s="38"/>
      <c r="B93" s="44"/>
      <c r="C93" s="296" t="s">
        <v>1</v>
      </c>
      <c r="D93" s="296" t="s">
        <v>261</v>
      </c>
      <c r="E93" s="17" t="s">
        <v>1</v>
      </c>
      <c r="F93" s="297">
        <v>182.32300000000001</v>
      </c>
      <c r="G93" s="38"/>
      <c r="H93" s="44"/>
    </row>
    <row r="94" s="2" customFormat="1" ht="16.8" customHeight="1">
      <c r="A94" s="38"/>
      <c r="B94" s="44"/>
      <c r="C94" s="296" t="s">
        <v>1</v>
      </c>
      <c r="D94" s="296" t="s">
        <v>262</v>
      </c>
      <c r="E94" s="17" t="s">
        <v>1</v>
      </c>
      <c r="F94" s="297">
        <v>18.036000000000001</v>
      </c>
      <c r="G94" s="38"/>
      <c r="H94" s="44"/>
    </row>
    <row r="95" s="2" customFormat="1" ht="16.8" customHeight="1">
      <c r="A95" s="38"/>
      <c r="B95" s="44"/>
      <c r="C95" s="296" t="s">
        <v>1</v>
      </c>
      <c r="D95" s="296" t="s">
        <v>263</v>
      </c>
      <c r="E95" s="17" t="s">
        <v>1</v>
      </c>
      <c r="F95" s="297">
        <v>190.03999999999999</v>
      </c>
      <c r="G95" s="38"/>
      <c r="H95" s="44"/>
    </row>
    <row r="96" s="2" customFormat="1" ht="16.8" customHeight="1">
      <c r="A96" s="38"/>
      <c r="B96" s="44"/>
      <c r="C96" s="296" t="s">
        <v>1</v>
      </c>
      <c r="D96" s="296" t="s">
        <v>264</v>
      </c>
      <c r="E96" s="17" t="s">
        <v>1</v>
      </c>
      <c r="F96" s="297">
        <v>13.32</v>
      </c>
      <c r="G96" s="38"/>
      <c r="H96" s="44"/>
    </row>
    <row r="97" s="2" customFormat="1" ht="16.8" customHeight="1">
      <c r="A97" s="38"/>
      <c r="B97" s="44"/>
      <c r="C97" s="296" t="s">
        <v>1</v>
      </c>
      <c r="D97" s="296" t="s">
        <v>265</v>
      </c>
      <c r="E97" s="17" t="s">
        <v>1</v>
      </c>
      <c r="F97" s="297">
        <v>179.179</v>
      </c>
      <c r="G97" s="38"/>
      <c r="H97" s="44"/>
    </row>
    <row r="98" s="2" customFormat="1" ht="16.8" customHeight="1">
      <c r="A98" s="38"/>
      <c r="B98" s="44"/>
      <c r="C98" s="296" t="s">
        <v>1</v>
      </c>
      <c r="D98" s="296" t="s">
        <v>266</v>
      </c>
      <c r="E98" s="17" t="s">
        <v>1</v>
      </c>
      <c r="F98" s="297">
        <v>17.640000000000001</v>
      </c>
      <c r="G98" s="38"/>
      <c r="H98" s="44"/>
    </row>
    <row r="99" s="2" customFormat="1" ht="16.8" customHeight="1">
      <c r="A99" s="38"/>
      <c r="B99" s="44"/>
      <c r="C99" s="296" t="s">
        <v>1</v>
      </c>
      <c r="D99" s="296" t="s">
        <v>267</v>
      </c>
      <c r="E99" s="17" t="s">
        <v>1</v>
      </c>
      <c r="F99" s="297">
        <v>160.483</v>
      </c>
      <c r="G99" s="38"/>
      <c r="H99" s="44"/>
    </row>
    <row r="100" s="2" customFormat="1" ht="16.8" customHeight="1">
      <c r="A100" s="38"/>
      <c r="B100" s="44"/>
      <c r="C100" s="296" t="s">
        <v>1</v>
      </c>
      <c r="D100" s="296" t="s">
        <v>268</v>
      </c>
      <c r="E100" s="17" t="s">
        <v>1</v>
      </c>
      <c r="F100" s="297">
        <v>112.55800000000001</v>
      </c>
      <c r="G100" s="38"/>
      <c r="H100" s="44"/>
    </row>
    <row r="101" s="2" customFormat="1" ht="16.8" customHeight="1">
      <c r="A101" s="38"/>
      <c r="B101" s="44"/>
      <c r="C101" s="296" t="s">
        <v>1</v>
      </c>
      <c r="D101" s="296" t="s">
        <v>269</v>
      </c>
      <c r="E101" s="17" t="s">
        <v>1</v>
      </c>
      <c r="F101" s="297">
        <v>26.783999999999999</v>
      </c>
      <c r="G101" s="38"/>
      <c r="H101" s="44"/>
    </row>
    <row r="102" s="2" customFormat="1" ht="16.8" customHeight="1">
      <c r="A102" s="38"/>
      <c r="B102" s="44"/>
      <c r="C102" s="296" t="s">
        <v>1</v>
      </c>
      <c r="D102" s="296" t="s">
        <v>270</v>
      </c>
      <c r="E102" s="17" t="s">
        <v>1</v>
      </c>
      <c r="F102" s="297">
        <v>101.072</v>
      </c>
      <c r="G102" s="38"/>
      <c r="H102" s="44"/>
    </row>
    <row r="103" s="2" customFormat="1" ht="16.8" customHeight="1">
      <c r="A103" s="38"/>
      <c r="B103" s="44"/>
      <c r="C103" s="296" t="s">
        <v>1</v>
      </c>
      <c r="D103" s="296" t="s">
        <v>271</v>
      </c>
      <c r="E103" s="17" t="s">
        <v>1</v>
      </c>
      <c r="F103" s="297">
        <v>5.0039999999999996</v>
      </c>
      <c r="G103" s="38"/>
      <c r="H103" s="44"/>
    </row>
    <row r="104" s="2" customFormat="1" ht="16.8" customHeight="1">
      <c r="A104" s="38"/>
      <c r="B104" s="44"/>
      <c r="C104" s="296" t="s">
        <v>1</v>
      </c>
      <c r="D104" s="296" t="s">
        <v>272</v>
      </c>
      <c r="E104" s="17" t="s">
        <v>1</v>
      </c>
      <c r="F104" s="297">
        <v>22.809999999999999</v>
      </c>
      <c r="G104" s="38"/>
      <c r="H104" s="44"/>
    </row>
    <row r="105" s="2" customFormat="1" ht="16.8" customHeight="1">
      <c r="A105" s="38"/>
      <c r="B105" s="44"/>
      <c r="C105" s="296" t="s">
        <v>111</v>
      </c>
      <c r="D105" s="296" t="s">
        <v>163</v>
      </c>
      <c r="E105" s="17" t="s">
        <v>1</v>
      </c>
      <c r="F105" s="297">
        <v>2136.136</v>
      </c>
      <c r="G105" s="38"/>
      <c r="H105" s="44"/>
    </row>
    <row r="106" s="2" customFormat="1" ht="16.8" customHeight="1">
      <c r="A106" s="38"/>
      <c r="B106" s="44"/>
      <c r="C106" s="298" t="s">
        <v>1186</v>
      </c>
      <c r="D106" s="38"/>
      <c r="E106" s="38"/>
      <c r="F106" s="38"/>
      <c r="G106" s="38"/>
      <c r="H106" s="44"/>
    </row>
    <row r="107" s="2" customFormat="1">
      <c r="A107" s="38"/>
      <c r="B107" s="44"/>
      <c r="C107" s="296" t="s">
        <v>249</v>
      </c>
      <c r="D107" s="296" t="s">
        <v>1200</v>
      </c>
      <c r="E107" s="17" t="s">
        <v>251</v>
      </c>
      <c r="F107" s="297">
        <v>2136.136</v>
      </c>
      <c r="G107" s="38"/>
      <c r="H107" s="44"/>
    </row>
    <row r="108" s="2" customFormat="1">
      <c r="A108" s="38"/>
      <c r="B108" s="44"/>
      <c r="C108" s="296" t="s">
        <v>337</v>
      </c>
      <c r="D108" s="296" t="s">
        <v>1201</v>
      </c>
      <c r="E108" s="17" t="s">
        <v>251</v>
      </c>
      <c r="F108" s="297">
        <v>3787.8679999999999</v>
      </c>
      <c r="G108" s="38"/>
      <c r="H108" s="44"/>
    </row>
    <row r="109" s="2" customFormat="1" ht="16.8" customHeight="1">
      <c r="A109" s="38"/>
      <c r="B109" s="44"/>
      <c r="C109" s="296" t="s">
        <v>370</v>
      </c>
      <c r="D109" s="296" t="s">
        <v>1202</v>
      </c>
      <c r="E109" s="17" t="s">
        <v>251</v>
      </c>
      <c r="F109" s="297">
        <v>2373.4830000000002</v>
      </c>
      <c r="G109" s="38"/>
      <c r="H109" s="44"/>
    </row>
    <row r="110" s="2" customFormat="1" ht="16.8" customHeight="1">
      <c r="A110" s="38"/>
      <c r="B110" s="44"/>
      <c r="C110" s="296" t="s">
        <v>376</v>
      </c>
      <c r="D110" s="296" t="s">
        <v>1203</v>
      </c>
      <c r="E110" s="17" t="s">
        <v>251</v>
      </c>
      <c r="F110" s="297">
        <v>1835.2560000000001</v>
      </c>
      <c r="G110" s="38"/>
      <c r="H110" s="44"/>
    </row>
    <row r="111" s="2" customFormat="1" ht="16.8" customHeight="1">
      <c r="A111" s="38"/>
      <c r="B111" s="44"/>
      <c r="C111" s="292" t="s">
        <v>115</v>
      </c>
      <c r="D111" s="293" t="s">
        <v>116</v>
      </c>
      <c r="E111" s="294" t="s">
        <v>1</v>
      </c>
      <c r="F111" s="295">
        <v>237.34700000000001</v>
      </c>
      <c r="G111" s="38"/>
      <c r="H111" s="44"/>
    </row>
    <row r="112" s="2" customFormat="1" ht="16.8" customHeight="1">
      <c r="A112" s="38"/>
      <c r="B112" s="44"/>
      <c r="C112" s="296" t="s">
        <v>1</v>
      </c>
      <c r="D112" s="296" t="s">
        <v>278</v>
      </c>
      <c r="E112" s="17" t="s">
        <v>1</v>
      </c>
      <c r="F112" s="297">
        <v>4.6749999999999998</v>
      </c>
      <c r="G112" s="38"/>
      <c r="H112" s="44"/>
    </row>
    <row r="113" s="2" customFormat="1" ht="16.8" customHeight="1">
      <c r="A113" s="38"/>
      <c r="B113" s="44"/>
      <c r="C113" s="296" t="s">
        <v>1</v>
      </c>
      <c r="D113" s="296" t="s">
        <v>279</v>
      </c>
      <c r="E113" s="17" t="s">
        <v>1</v>
      </c>
      <c r="F113" s="297">
        <v>18.088999999999999</v>
      </c>
      <c r="G113" s="38"/>
      <c r="H113" s="44"/>
    </row>
    <row r="114" s="2" customFormat="1" ht="16.8" customHeight="1">
      <c r="A114" s="38"/>
      <c r="B114" s="44"/>
      <c r="C114" s="296" t="s">
        <v>1</v>
      </c>
      <c r="D114" s="296" t="s">
        <v>280</v>
      </c>
      <c r="E114" s="17" t="s">
        <v>1</v>
      </c>
      <c r="F114" s="297">
        <v>19.963000000000001</v>
      </c>
      <c r="G114" s="38"/>
      <c r="H114" s="44"/>
    </row>
    <row r="115" s="2" customFormat="1" ht="16.8" customHeight="1">
      <c r="A115" s="38"/>
      <c r="B115" s="44"/>
      <c r="C115" s="296" t="s">
        <v>1</v>
      </c>
      <c r="D115" s="296" t="s">
        <v>281</v>
      </c>
      <c r="E115" s="17" t="s">
        <v>1</v>
      </c>
      <c r="F115" s="297">
        <v>49.837000000000003</v>
      </c>
      <c r="G115" s="38"/>
      <c r="H115" s="44"/>
    </row>
    <row r="116" s="2" customFormat="1" ht="16.8" customHeight="1">
      <c r="A116" s="38"/>
      <c r="B116" s="44"/>
      <c r="C116" s="296" t="s">
        <v>1</v>
      </c>
      <c r="D116" s="296" t="s">
        <v>282</v>
      </c>
      <c r="E116" s="17" t="s">
        <v>1</v>
      </c>
      <c r="F116" s="297">
        <v>0.97899999999999998</v>
      </c>
      <c r="G116" s="38"/>
      <c r="H116" s="44"/>
    </row>
    <row r="117" s="2" customFormat="1" ht="16.8" customHeight="1">
      <c r="A117" s="38"/>
      <c r="B117" s="44"/>
      <c r="C117" s="296" t="s">
        <v>1</v>
      </c>
      <c r="D117" s="296" t="s">
        <v>283</v>
      </c>
      <c r="E117" s="17" t="s">
        <v>1</v>
      </c>
      <c r="F117" s="297">
        <v>19.504000000000001</v>
      </c>
      <c r="G117" s="38"/>
      <c r="H117" s="44"/>
    </row>
    <row r="118" s="2" customFormat="1">
      <c r="A118" s="38"/>
      <c r="B118" s="44"/>
      <c r="C118" s="296" t="s">
        <v>1</v>
      </c>
      <c r="D118" s="296" t="s">
        <v>284</v>
      </c>
      <c r="E118" s="17" t="s">
        <v>1</v>
      </c>
      <c r="F118" s="297">
        <v>9.9399999999999995</v>
      </c>
      <c r="G118" s="38"/>
      <c r="H118" s="44"/>
    </row>
    <row r="119" s="2" customFormat="1" ht="16.8" customHeight="1">
      <c r="A119" s="38"/>
      <c r="B119" s="44"/>
      <c r="C119" s="296" t="s">
        <v>1</v>
      </c>
      <c r="D119" s="296" t="s">
        <v>285</v>
      </c>
      <c r="E119" s="17" t="s">
        <v>1</v>
      </c>
      <c r="F119" s="297">
        <v>20.257999999999999</v>
      </c>
      <c r="G119" s="38"/>
      <c r="H119" s="44"/>
    </row>
    <row r="120" s="2" customFormat="1" ht="16.8" customHeight="1">
      <c r="A120" s="38"/>
      <c r="B120" s="44"/>
      <c r="C120" s="296" t="s">
        <v>1</v>
      </c>
      <c r="D120" s="296" t="s">
        <v>286</v>
      </c>
      <c r="E120" s="17" t="s">
        <v>1</v>
      </c>
      <c r="F120" s="297">
        <v>2.004</v>
      </c>
      <c r="G120" s="38"/>
      <c r="H120" s="44"/>
    </row>
    <row r="121" s="2" customFormat="1" ht="16.8" customHeight="1">
      <c r="A121" s="38"/>
      <c r="B121" s="44"/>
      <c r="C121" s="296" t="s">
        <v>1</v>
      </c>
      <c r="D121" s="296" t="s">
        <v>287</v>
      </c>
      <c r="E121" s="17" t="s">
        <v>1</v>
      </c>
      <c r="F121" s="297">
        <v>21.116</v>
      </c>
      <c r="G121" s="38"/>
      <c r="H121" s="44"/>
    </row>
    <row r="122" s="2" customFormat="1" ht="16.8" customHeight="1">
      <c r="A122" s="38"/>
      <c r="B122" s="44"/>
      <c r="C122" s="296" t="s">
        <v>1</v>
      </c>
      <c r="D122" s="296" t="s">
        <v>288</v>
      </c>
      <c r="E122" s="17" t="s">
        <v>1</v>
      </c>
      <c r="F122" s="297">
        <v>1.48</v>
      </c>
      <c r="G122" s="38"/>
      <c r="H122" s="44"/>
    </row>
    <row r="123" s="2" customFormat="1" ht="16.8" customHeight="1">
      <c r="A123" s="38"/>
      <c r="B123" s="44"/>
      <c r="C123" s="296" t="s">
        <v>1</v>
      </c>
      <c r="D123" s="296" t="s">
        <v>289</v>
      </c>
      <c r="E123" s="17" t="s">
        <v>1</v>
      </c>
      <c r="F123" s="297">
        <v>19.908999999999999</v>
      </c>
      <c r="G123" s="38"/>
      <c r="H123" s="44"/>
    </row>
    <row r="124" s="2" customFormat="1" ht="16.8" customHeight="1">
      <c r="A124" s="38"/>
      <c r="B124" s="44"/>
      <c r="C124" s="296" t="s">
        <v>1</v>
      </c>
      <c r="D124" s="296" t="s">
        <v>290</v>
      </c>
      <c r="E124" s="17" t="s">
        <v>1</v>
      </c>
      <c r="F124" s="297">
        <v>1.96</v>
      </c>
      <c r="G124" s="38"/>
      <c r="H124" s="44"/>
    </row>
    <row r="125" s="2" customFormat="1" ht="16.8" customHeight="1">
      <c r="A125" s="38"/>
      <c r="B125" s="44"/>
      <c r="C125" s="296" t="s">
        <v>1</v>
      </c>
      <c r="D125" s="296" t="s">
        <v>291</v>
      </c>
      <c r="E125" s="17" t="s">
        <v>1</v>
      </c>
      <c r="F125" s="297">
        <v>17.831</v>
      </c>
      <c r="G125" s="38"/>
      <c r="H125" s="44"/>
    </row>
    <row r="126" s="2" customFormat="1" ht="16.8" customHeight="1">
      <c r="A126" s="38"/>
      <c r="B126" s="44"/>
      <c r="C126" s="296" t="s">
        <v>1</v>
      </c>
      <c r="D126" s="296" t="s">
        <v>292</v>
      </c>
      <c r="E126" s="17" t="s">
        <v>1</v>
      </c>
      <c r="F126" s="297">
        <v>12.506</v>
      </c>
      <c r="G126" s="38"/>
      <c r="H126" s="44"/>
    </row>
    <row r="127" s="2" customFormat="1" ht="16.8" customHeight="1">
      <c r="A127" s="38"/>
      <c r="B127" s="44"/>
      <c r="C127" s="296" t="s">
        <v>1</v>
      </c>
      <c r="D127" s="296" t="s">
        <v>293</v>
      </c>
      <c r="E127" s="17" t="s">
        <v>1</v>
      </c>
      <c r="F127" s="297">
        <v>2.976</v>
      </c>
      <c r="G127" s="38"/>
      <c r="H127" s="44"/>
    </row>
    <row r="128" s="2" customFormat="1" ht="16.8" customHeight="1">
      <c r="A128" s="38"/>
      <c r="B128" s="44"/>
      <c r="C128" s="296" t="s">
        <v>1</v>
      </c>
      <c r="D128" s="296" t="s">
        <v>294</v>
      </c>
      <c r="E128" s="17" t="s">
        <v>1</v>
      </c>
      <c r="F128" s="297">
        <v>11.23</v>
      </c>
      <c r="G128" s="38"/>
      <c r="H128" s="44"/>
    </row>
    <row r="129" s="2" customFormat="1" ht="16.8" customHeight="1">
      <c r="A129" s="38"/>
      <c r="B129" s="44"/>
      <c r="C129" s="296" t="s">
        <v>1</v>
      </c>
      <c r="D129" s="296" t="s">
        <v>295</v>
      </c>
      <c r="E129" s="17" t="s">
        <v>1</v>
      </c>
      <c r="F129" s="297">
        <v>0.55600000000000005</v>
      </c>
      <c r="G129" s="38"/>
      <c r="H129" s="44"/>
    </row>
    <row r="130" s="2" customFormat="1" ht="16.8" customHeight="1">
      <c r="A130" s="38"/>
      <c r="B130" s="44"/>
      <c r="C130" s="296" t="s">
        <v>1</v>
      </c>
      <c r="D130" s="296" t="s">
        <v>296</v>
      </c>
      <c r="E130" s="17" t="s">
        <v>1</v>
      </c>
      <c r="F130" s="297">
        <v>2.5339999999999998</v>
      </c>
      <c r="G130" s="38"/>
      <c r="H130" s="44"/>
    </row>
    <row r="131" s="2" customFormat="1" ht="16.8" customHeight="1">
      <c r="A131" s="38"/>
      <c r="B131" s="44"/>
      <c r="C131" s="296" t="s">
        <v>115</v>
      </c>
      <c r="D131" s="296" t="s">
        <v>163</v>
      </c>
      <c r="E131" s="17" t="s">
        <v>1</v>
      </c>
      <c r="F131" s="297">
        <v>237.34700000000001</v>
      </c>
      <c r="G131" s="38"/>
      <c r="H131" s="44"/>
    </row>
    <row r="132" s="2" customFormat="1" ht="16.8" customHeight="1">
      <c r="A132" s="38"/>
      <c r="B132" s="44"/>
      <c r="C132" s="298" t="s">
        <v>1186</v>
      </c>
      <c r="D132" s="38"/>
      <c r="E132" s="38"/>
      <c r="F132" s="38"/>
      <c r="G132" s="38"/>
      <c r="H132" s="44"/>
    </row>
    <row r="133" s="2" customFormat="1">
      <c r="A133" s="38"/>
      <c r="B133" s="44"/>
      <c r="C133" s="296" t="s">
        <v>274</v>
      </c>
      <c r="D133" s="296" t="s">
        <v>1204</v>
      </c>
      <c r="E133" s="17" t="s">
        <v>251</v>
      </c>
      <c r="F133" s="297">
        <v>237.34700000000001</v>
      </c>
      <c r="G133" s="38"/>
      <c r="H133" s="44"/>
    </row>
    <row r="134" s="2" customFormat="1">
      <c r="A134" s="38"/>
      <c r="B134" s="44"/>
      <c r="C134" s="296" t="s">
        <v>344</v>
      </c>
      <c r="D134" s="296" t="s">
        <v>1205</v>
      </c>
      <c r="E134" s="17" t="s">
        <v>251</v>
      </c>
      <c r="F134" s="297">
        <v>420.87099999999998</v>
      </c>
      <c r="G134" s="38"/>
      <c r="H134" s="44"/>
    </row>
    <row r="135" s="2" customFormat="1" ht="16.8" customHeight="1">
      <c r="A135" s="38"/>
      <c r="B135" s="44"/>
      <c r="C135" s="296" t="s">
        <v>370</v>
      </c>
      <c r="D135" s="296" t="s">
        <v>1202</v>
      </c>
      <c r="E135" s="17" t="s">
        <v>251</v>
      </c>
      <c r="F135" s="297">
        <v>2373.4830000000002</v>
      </c>
      <c r="G135" s="38"/>
      <c r="H135" s="44"/>
    </row>
    <row r="136" s="2" customFormat="1" ht="16.8" customHeight="1">
      <c r="A136" s="38"/>
      <c r="B136" s="44"/>
      <c r="C136" s="296" t="s">
        <v>376</v>
      </c>
      <c r="D136" s="296" t="s">
        <v>1203</v>
      </c>
      <c r="E136" s="17" t="s">
        <v>251</v>
      </c>
      <c r="F136" s="297">
        <v>1835.2560000000001</v>
      </c>
      <c r="G136" s="38"/>
      <c r="H136" s="44"/>
    </row>
    <row r="137" s="2" customFormat="1" ht="16.8" customHeight="1">
      <c r="A137" s="38"/>
      <c r="B137" s="44"/>
      <c r="C137" s="292" t="s">
        <v>96</v>
      </c>
      <c r="D137" s="293" t="s">
        <v>96</v>
      </c>
      <c r="E137" s="294" t="s">
        <v>1</v>
      </c>
      <c r="F137" s="295">
        <v>1078.0940000000001</v>
      </c>
      <c r="G137" s="38"/>
      <c r="H137" s="44"/>
    </row>
    <row r="138" s="2" customFormat="1" ht="16.8" customHeight="1">
      <c r="A138" s="38"/>
      <c r="B138" s="44"/>
      <c r="C138" s="296" t="s">
        <v>1</v>
      </c>
      <c r="D138" s="296" t="s">
        <v>199</v>
      </c>
      <c r="E138" s="17" t="s">
        <v>1</v>
      </c>
      <c r="F138" s="297">
        <v>455.87200000000001</v>
      </c>
      <c r="G138" s="38"/>
      <c r="H138" s="44"/>
    </row>
    <row r="139" s="2" customFormat="1" ht="16.8" customHeight="1">
      <c r="A139" s="38"/>
      <c r="B139" s="44"/>
      <c r="C139" s="296" t="s">
        <v>1</v>
      </c>
      <c r="D139" s="296" t="s">
        <v>200</v>
      </c>
      <c r="E139" s="17" t="s">
        <v>1</v>
      </c>
      <c r="F139" s="297">
        <v>148.22999999999999</v>
      </c>
      <c r="G139" s="38"/>
      <c r="H139" s="44"/>
    </row>
    <row r="140" s="2" customFormat="1" ht="16.8" customHeight="1">
      <c r="A140" s="38"/>
      <c r="B140" s="44"/>
      <c r="C140" s="296" t="s">
        <v>1</v>
      </c>
      <c r="D140" s="296" t="s">
        <v>201</v>
      </c>
      <c r="E140" s="17" t="s">
        <v>1</v>
      </c>
      <c r="F140" s="297">
        <v>156.762</v>
      </c>
      <c r="G140" s="38"/>
      <c r="H140" s="44"/>
    </row>
    <row r="141" s="2" customFormat="1" ht="16.8" customHeight="1">
      <c r="A141" s="38"/>
      <c r="B141" s="44"/>
      <c r="C141" s="296" t="s">
        <v>1</v>
      </c>
      <c r="D141" s="296" t="s">
        <v>202</v>
      </c>
      <c r="E141" s="17" t="s">
        <v>1</v>
      </c>
      <c r="F141" s="297">
        <v>120.15000000000001</v>
      </c>
      <c r="G141" s="38"/>
      <c r="H141" s="44"/>
    </row>
    <row r="142" s="2" customFormat="1" ht="16.8" customHeight="1">
      <c r="A142" s="38"/>
      <c r="B142" s="44"/>
      <c r="C142" s="296" t="s">
        <v>1</v>
      </c>
      <c r="D142" s="296" t="s">
        <v>203</v>
      </c>
      <c r="E142" s="17" t="s">
        <v>1</v>
      </c>
      <c r="F142" s="297">
        <v>91.799999999999997</v>
      </c>
      <c r="G142" s="38"/>
      <c r="H142" s="44"/>
    </row>
    <row r="143" s="2" customFormat="1" ht="16.8" customHeight="1">
      <c r="A143" s="38"/>
      <c r="B143" s="44"/>
      <c r="C143" s="296" t="s">
        <v>1</v>
      </c>
      <c r="D143" s="296" t="s">
        <v>204</v>
      </c>
      <c r="E143" s="17" t="s">
        <v>1</v>
      </c>
      <c r="F143" s="297">
        <v>21.280000000000001</v>
      </c>
      <c r="G143" s="38"/>
      <c r="H143" s="44"/>
    </row>
    <row r="144" s="2" customFormat="1" ht="16.8" customHeight="1">
      <c r="A144" s="38"/>
      <c r="B144" s="44"/>
      <c r="C144" s="296" t="s">
        <v>1</v>
      </c>
      <c r="D144" s="296" t="s">
        <v>182</v>
      </c>
      <c r="E144" s="17" t="s">
        <v>1</v>
      </c>
      <c r="F144" s="297">
        <v>84</v>
      </c>
      <c r="G144" s="38"/>
      <c r="H144" s="44"/>
    </row>
    <row r="145" s="2" customFormat="1" ht="16.8" customHeight="1">
      <c r="A145" s="38"/>
      <c r="B145" s="44"/>
      <c r="C145" s="296" t="s">
        <v>96</v>
      </c>
      <c r="D145" s="296" t="s">
        <v>163</v>
      </c>
      <c r="E145" s="17" t="s">
        <v>1</v>
      </c>
      <c r="F145" s="297">
        <v>1078.0940000000001</v>
      </c>
      <c r="G145" s="38"/>
      <c r="H145" s="44"/>
    </row>
    <row r="146" s="2" customFormat="1" ht="16.8" customHeight="1">
      <c r="A146" s="38"/>
      <c r="B146" s="44"/>
      <c r="C146" s="298" t="s">
        <v>1186</v>
      </c>
      <c r="D146" s="38"/>
      <c r="E146" s="38"/>
      <c r="F146" s="38"/>
      <c r="G146" s="38"/>
      <c r="H146" s="44"/>
    </row>
    <row r="147" s="2" customFormat="1" ht="16.8" customHeight="1">
      <c r="A147" s="38"/>
      <c r="B147" s="44"/>
      <c r="C147" s="296" t="s">
        <v>195</v>
      </c>
      <c r="D147" s="296" t="s">
        <v>1206</v>
      </c>
      <c r="E147" s="17" t="s">
        <v>153</v>
      </c>
      <c r="F147" s="297">
        <v>1078.0940000000001</v>
      </c>
      <c r="G147" s="38"/>
      <c r="H147" s="44"/>
    </row>
    <row r="148" s="2" customFormat="1" ht="16.8" customHeight="1">
      <c r="A148" s="38"/>
      <c r="B148" s="44"/>
      <c r="C148" s="296" t="s">
        <v>456</v>
      </c>
      <c r="D148" s="296" t="s">
        <v>1207</v>
      </c>
      <c r="E148" s="17" t="s">
        <v>153</v>
      </c>
      <c r="F148" s="297">
        <v>1078.0940000000001</v>
      </c>
      <c r="G148" s="38"/>
      <c r="H148" s="44"/>
    </row>
    <row r="149" s="2" customFormat="1" ht="16.8" customHeight="1">
      <c r="A149" s="38"/>
      <c r="B149" s="44"/>
      <c r="C149" s="296" t="s">
        <v>466</v>
      </c>
      <c r="D149" s="296" t="s">
        <v>1208</v>
      </c>
      <c r="E149" s="17" t="s">
        <v>153</v>
      </c>
      <c r="F149" s="297">
        <v>1078.0940000000001</v>
      </c>
      <c r="G149" s="38"/>
      <c r="H149" s="44"/>
    </row>
    <row r="150" s="2" customFormat="1" ht="16.8" customHeight="1">
      <c r="A150" s="38"/>
      <c r="B150" s="44"/>
      <c r="C150" s="296" t="s">
        <v>471</v>
      </c>
      <c r="D150" s="296" t="s">
        <v>1209</v>
      </c>
      <c r="E150" s="17" t="s">
        <v>153</v>
      </c>
      <c r="F150" s="297">
        <v>1078.0940000000001</v>
      </c>
      <c r="G150" s="38"/>
      <c r="H150" s="44"/>
    </row>
    <row r="151" s="2" customFormat="1" ht="16.8" customHeight="1">
      <c r="A151" s="38"/>
      <c r="B151" s="44"/>
      <c r="C151" s="296" t="s">
        <v>476</v>
      </c>
      <c r="D151" s="296" t="s">
        <v>1210</v>
      </c>
      <c r="E151" s="17" t="s">
        <v>153</v>
      </c>
      <c r="F151" s="297">
        <v>1078.0940000000001</v>
      </c>
      <c r="G151" s="38"/>
      <c r="H151" s="44"/>
    </row>
    <row r="152" s="2" customFormat="1" ht="26.4" customHeight="1">
      <c r="A152" s="38"/>
      <c r="B152" s="44"/>
      <c r="C152" s="291" t="s">
        <v>1211</v>
      </c>
      <c r="D152" s="291" t="s">
        <v>91</v>
      </c>
      <c r="E152" s="38"/>
      <c r="F152" s="38"/>
      <c r="G152" s="38"/>
      <c r="H152" s="44"/>
    </row>
    <row r="153" s="2" customFormat="1" ht="16.8" customHeight="1">
      <c r="A153" s="38"/>
      <c r="B153" s="44"/>
      <c r="C153" s="292" t="s">
        <v>892</v>
      </c>
      <c r="D153" s="293" t="s">
        <v>1212</v>
      </c>
      <c r="E153" s="294" t="s">
        <v>1</v>
      </c>
      <c r="F153" s="295">
        <v>26.25</v>
      </c>
      <c r="G153" s="38"/>
      <c r="H153" s="44"/>
    </row>
    <row r="154" s="2" customFormat="1" ht="16.8" customHeight="1">
      <c r="A154" s="38"/>
      <c r="B154" s="44"/>
      <c r="C154" s="296" t="s">
        <v>1</v>
      </c>
      <c r="D154" s="296" t="s">
        <v>884</v>
      </c>
      <c r="E154" s="17" t="s">
        <v>1</v>
      </c>
      <c r="F154" s="297">
        <v>1.5</v>
      </c>
      <c r="G154" s="38"/>
      <c r="H154" s="44"/>
    </row>
    <row r="155" s="2" customFormat="1" ht="16.8" customHeight="1">
      <c r="A155" s="38"/>
      <c r="B155" s="44"/>
      <c r="C155" s="296" t="s">
        <v>1</v>
      </c>
      <c r="D155" s="296" t="s">
        <v>885</v>
      </c>
      <c r="E155" s="17" t="s">
        <v>1</v>
      </c>
      <c r="F155" s="297">
        <v>4.5</v>
      </c>
      <c r="G155" s="38"/>
      <c r="H155" s="44"/>
    </row>
    <row r="156" s="2" customFormat="1" ht="16.8" customHeight="1">
      <c r="A156" s="38"/>
      <c r="B156" s="44"/>
      <c r="C156" s="296" t="s">
        <v>1</v>
      </c>
      <c r="D156" s="296" t="s">
        <v>853</v>
      </c>
      <c r="E156" s="17" t="s">
        <v>1</v>
      </c>
      <c r="F156" s="297">
        <v>4.5</v>
      </c>
      <c r="G156" s="38"/>
      <c r="H156" s="44"/>
    </row>
    <row r="157" s="2" customFormat="1" ht="16.8" customHeight="1">
      <c r="A157" s="38"/>
      <c r="B157" s="44"/>
      <c r="C157" s="296" t="s">
        <v>1</v>
      </c>
      <c r="D157" s="296" t="s">
        <v>886</v>
      </c>
      <c r="E157" s="17" t="s">
        <v>1</v>
      </c>
      <c r="F157" s="297">
        <v>3</v>
      </c>
      <c r="G157" s="38"/>
      <c r="H157" s="44"/>
    </row>
    <row r="158" s="2" customFormat="1" ht="16.8" customHeight="1">
      <c r="A158" s="38"/>
      <c r="B158" s="44"/>
      <c r="C158" s="296" t="s">
        <v>1</v>
      </c>
      <c r="D158" s="296" t="s">
        <v>887</v>
      </c>
      <c r="E158" s="17" t="s">
        <v>1</v>
      </c>
      <c r="F158" s="297">
        <v>2.25</v>
      </c>
      <c r="G158" s="38"/>
      <c r="H158" s="44"/>
    </row>
    <row r="159" s="2" customFormat="1" ht="16.8" customHeight="1">
      <c r="A159" s="38"/>
      <c r="B159" s="44"/>
      <c r="C159" s="296" t="s">
        <v>1</v>
      </c>
      <c r="D159" s="296" t="s">
        <v>888</v>
      </c>
      <c r="E159" s="17" t="s">
        <v>1</v>
      </c>
      <c r="F159" s="297">
        <v>3</v>
      </c>
      <c r="G159" s="38"/>
      <c r="H159" s="44"/>
    </row>
    <row r="160" s="2" customFormat="1" ht="16.8" customHeight="1">
      <c r="A160" s="38"/>
      <c r="B160" s="44"/>
      <c r="C160" s="296" t="s">
        <v>1</v>
      </c>
      <c r="D160" s="296" t="s">
        <v>889</v>
      </c>
      <c r="E160" s="17" t="s">
        <v>1</v>
      </c>
      <c r="F160" s="297">
        <v>2.25</v>
      </c>
      <c r="G160" s="38"/>
      <c r="H160" s="44"/>
    </row>
    <row r="161" s="2" customFormat="1" ht="16.8" customHeight="1">
      <c r="A161" s="38"/>
      <c r="B161" s="44"/>
      <c r="C161" s="296" t="s">
        <v>1</v>
      </c>
      <c r="D161" s="296" t="s">
        <v>890</v>
      </c>
      <c r="E161" s="17" t="s">
        <v>1</v>
      </c>
      <c r="F161" s="297">
        <v>2.25</v>
      </c>
      <c r="G161" s="38"/>
      <c r="H161" s="44"/>
    </row>
    <row r="162" s="2" customFormat="1" ht="16.8" customHeight="1">
      <c r="A162" s="38"/>
      <c r="B162" s="44"/>
      <c r="C162" s="296" t="s">
        <v>1</v>
      </c>
      <c r="D162" s="296" t="s">
        <v>891</v>
      </c>
      <c r="E162" s="17" t="s">
        <v>1</v>
      </c>
      <c r="F162" s="297">
        <v>3</v>
      </c>
      <c r="G162" s="38"/>
      <c r="H162" s="44"/>
    </row>
    <row r="163" s="2" customFormat="1" ht="16.8" customHeight="1">
      <c r="A163" s="38"/>
      <c r="B163" s="44"/>
      <c r="C163" s="296" t="s">
        <v>892</v>
      </c>
      <c r="D163" s="296" t="s">
        <v>163</v>
      </c>
      <c r="E163" s="17" t="s">
        <v>1</v>
      </c>
      <c r="F163" s="297">
        <v>26.25</v>
      </c>
      <c r="G163" s="38"/>
      <c r="H163" s="44"/>
    </row>
    <row r="164" s="2" customFormat="1" ht="16.8" customHeight="1">
      <c r="A164" s="38"/>
      <c r="B164" s="44"/>
      <c r="C164" s="292" t="s">
        <v>102</v>
      </c>
      <c r="D164" s="293" t="s">
        <v>103</v>
      </c>
      <c r="E164" s="294" t="s">
        <v>1</v>
      </c>
      <c r="F164" s="295">
        <v>43.5</v>
      </c>
      <c r="G164" s="38"/>
      <c r="H164" s="44"/>
    </row>
    <row r="165" s="2" customFormat="1" ht="16.8" customHeight="1">
      <c r="A165" s="38"/>
      <c r="B165" s="44"/>
      <c r="C165" s="296" t="s">
        <v>1</v>
      </c>
      <c r="D165" s="296" t="s">
        <v>859</v>
      </c>
      <c r="E165" s="17" t="s">
        <v>1</v>
      </c>
      <c r="F165" s="297">
        <v>5.25</v>
      </c>
      <c r="G165" s="38"/>
      <c r="H165" s="44"/>
    </row>
    <row r="166" s="2" customFormat="1" ht="16.8" customHeight="1">
      <c r="A166" s="38"/>
      <c r="B166" s="44"/>
      <c r="C166" s="296" t="s">
        <v>1</v>
      </c>
      <c r="D166" s="296" t="s">
        <v>860</v>
      </c>
      <c r="E166" s="17" t="s">
        <v>1</v>
      </c>
      <c r="F166" s="297">
        <v>9</v>
      </c>
      <c r="G166" s="38"/>
      <c r="H166" s="44"/>
    </row>
    <row r="167" s="2" customFormat="1" ht="16.8" customHeight="1">
      <c r="A167" s="38"/>
      <c r="B167" s="44"/>
      <c r="C167" s="296" t="s">
        <v>1</v>
      </c>
      <c r="D167" s="296" t="s">
        <v>861</v>
      </c>
      <c r="E167" s="17" t="s">
        <v>1</v>
      </c>
      <c r="F167" s="297">
        <v>5.25</v>
      </c>
      <c r="G167" s="38"/>
      <c r="H167" s="44"/>
    </row>
    <row r="168" s="2" customFormat="1" ht="16.8" customHeight="1">
      <c r="A168" s="38"/>
      <c r="B168" s="44"/>
      <c r="C168" s="296" t="s">
        <v>1</v>
      </c>
      <c r="D168" s="296" t="s">
        <v>862</v>
      </c>
      <c r="E168" s="17" t="s">
        <v>1</v>
      </c>
      <c r="F168" s="297">
        <v>3</v>
      </c>
      <c r="G168" s="38"/>
      <c r="H168" s="44"/>
    </row>
    <row r="169" s="2" customFormat="1" ht="16.8" customHeight="1">
      <c r="A169" s="38"/>
      <c r="B169" s="44"/>
      <c r="C169" s="296" t="s">
        <v>1</v>
      </c>
      <c r="D169" s="296" t="s">
        <v>863</v>
      </c>
      <c r="E169" s="17" t="s">
        <v>1</v>
      </c>
      <c r="F169" s="297">
        <v>5.25</v>
      </c>
      <c r="G169" s="38"/>
      <c r="H169" s="44"/>
    </row>
    <row r="170" s="2" customFormat="1" ht="16.8" customHeight="1">
      <c r="A170" s="38"/>
      <c r="B170" s="44"/>
      <c r="C170" s="296" t="s">
        <v>1</v>
      </c>
      <c r="D170" s="296" t="s">
        <v>864</v>
      </c>
      <c r="E170" s="17" t="s">
        <v>1</v>
      </c>
      <c r="F170" s="297">
        <v>5.25</v>
      </c>
      <c r="G170" s="38"/>
      <c r="H170" s="44"/>
    </row>
    <row r="171" s="2" customFormat="1" ht="16.8" customHeight="1">
      <c r="A171" s="38"/>
      <c r="B171" s="44"/>
      <c r="C171" s="296" t="s">
        <v>1</v>
      </c>
      <c r="D171" s="296" t="s">
        <v>865</v>
      </c>
      <c r="E171" s="17" t="s">
        <v>1</v>
      </c>
      <c r="F171" s="297">
        <v>5.25</v>
      </c>
      <c r="G171" s="38"/>
      <c r="H171" s="44"/>
    </row>
    <row r="172" s="2" customFormat="1" ht="16.8" customHeight="1">
      <c r="A172" s="38"/>
      <c r="B172" s="44"/>
      <c r="C172" s="296" t="s">
        <v>1</v>
      </c>
      <c r="D172" s="296" t="s">
        <v>866</v>
      </c>
      <c r="E172" s="17" t="s">
        <v>1</v>
      </c>
      <c r="F172" s="297">
        <v>5.25</v>
      </c>
      <c r="G172" s="38"/>
      <c r="H172" s="44"/>
    </row>
    <row r="173" s="2" customFormat="1" ht="16.8" customHeight="1">
      <c r="A173" s="38"/>
      <c r="B173" s="44"/>
      <c r="C173" s="296" t="s">
        <v>102</v>
      </c>
      <c r="D173" s="296" t="s">
        <v>163</v>
      </c>
      <c r="E173" s="17" t="s">
        <v>1</v>
      </c>
      <c r="F173" s="297">
        <v>43.5</v>
      </c>
      <c r="G173" s="38"/>
      <c r="H173" s="44"/>
    </row>
    <row r="174" s="2" customFormat="1" ht="16.8" customHeight="1">
      <c r="A174" s="38"/>
      <c r="B174" s="44"/>
      <c r="C174" s="298" t="s">
        <v>1186</v>
      </c>
      <c r="D174" s="38"/>
      <c r="E174" s="38"/>
      <c r="F174" s="38"/>
      <c r="G174" s="38"/>
      <c r="H174" s="44"/>
    </row>
    <row r="175" s="2" customFormat="1" ht="16.8" customHeight="1">
      <c r="A175" s="38"/>
      <c r="B175" s="44"/>
      <c r="C175" s="296" t="s">
        <v>855</v>
      </c>
      <c r="D175" s="296" t="s">
        <v>1213</v>
      </c>
      <c r="E175" s="17" t="s">
        <v>153</v>
      </c>
      <c r="F175" s="297">
        <v>43.5</v>
      </c>
      <c r="G175" s="38"/>
      <c r="H175" s="44"/>
    </row>
    <row r="176" s="2" customFormat="1" ht="16.8" customHeight="1">
      <c r="A176" s="38"/>
      <c r="B176" s="44"/>
      <c r="C176" s="296" t="s">
        <v>486</v>
      </c>
      <c r="D176" s="296" t="s">
        <v>1188</v>
      </c>
      <c r="E176" s="17" t="s">
        <v>153</v>
      </c>
      <c r="F176" s="297">
        <v>43.5</v>
      </c>
      <c r="G176" s="38"/>
      <c r="H176" s="44"/>
    </row>
    <row r="177" s="2" customFormat="1" ht="16.8" customHeight="1">
      <c r="A177" s="38"/>
      <c r="B177" s="44"/>
      <c r="C177" s="296" t="s">
        <v>802</v>
      </c>
      <c r="D177" s="296" t="s">
        <v>1189</v>
      </c>
      <c r="E177" s="17" t="s">
        <v>153</v>
      </c>
      <c r="F177" s="297">
        <v>59.25</v>
      </c>
      <c r="G177" s="38"/>
      <c r="H177" s="44"/>
    </row>
    <row r="178" s="2" customFormat="1" ht="16.8" customHeight="1">
      <c r="A178" s="38"/>
      <c r="B178" s="44"/>
      <c r="C178" s="292" t="s">
        <v>98</v>
      </c>
      <c r="D178" s="293" t="s">
        <v>842</v>
      </c>
      <c r="E178" s="294" t="s">
        <v>1</v>
      </c>
      <c r="F178" s="295">
        <v>15.75</v>
      </c>
      <c r="G178" s="38"/>
      <c r="H178" s="44"/>
    </row>
    <row r="179" s="2" customFormat="1" ht="16.8" customHeight="1">
      <c r="A179" s="38"/>
      <c r="B179" s="44"/>
      <c r="C179" s="296" t="s">
        <v>1</v>
      </c>
      <c r="D179" s="296" t="s">
        <v>851</v>
      </c>
      <c r="E179" s="17" t="s">
        <v>1</v>
      </c>
      <c r="F179" s="297">
        <v>3</v>
      </c>
      <c r="G179" s="38"/>
      <c r="H179" s="44"/>
    </row>
    <row r="180" s="2" customFormat="1" ht="16.8" customHeight="1">
      <c r="A180" s="38"/>
      <c r="B180" s="44"/>
      <c r="C180" s="296" t="s">
        <v>1</v>
      </c>
      <c r="D180" s="296" t="s">
        <v>852</v>
      </c>
      <c r="E180" s="17" t="s">
        <v>1</v>
      </c>
      <c r="F180" s="297">
        <v>3.75</v>
      </c>
      <c r="G180" s="38"/>
      <c r="H180" s="44"/>
    </row>
    <row r="181" s="2" customFormat="1" ht="16.8" customHeight="1">
      <c r="A181" s="38"/>
      <c r="B181" s="44"/>
      <c r="C181" s="296" t="s">
        <v>1</v>
      </c>
      <c r="D181" s="296" t="s">
        <v>853</v>
      </c>
      <c r="E181" s="17" t="s">
        <v>1</v>
      </c>
      <c r="F181" s="297">
        <v>4.5</v>
      </c>
      <c r="G181" s="38"/>
      <c r="H181" s="44"/>
    </row>
    <row r="182" s="2" customFormat="1" ht="16.8" customHeight="1">
      <c r="A182" s="38"/>
      <c r="B182" s="44"/>
      <c r="C182" s="296" t="s">
        <v>1</v>
      </c>
      <c r="D182" s="296" t="s">
        <v>854</v>
      </c>
      <c r="E182" s="17" t="s">
        <v>1</v>
      </c>
      <c r="F182" s="297">
        <v>4.5</v>
      </c>
      <c r="G182" s="38"/>
      <c r="H182" s="44"/>
    </row>
    <row r="183" s="2" customFormat="1" ht="16.8" customHeight="1">
      <c r="A183" s="38"/>
      <c r="B183" s="44"/>
      <c r="C183" s="296" t="s">
        <v>98</v>
      </c>
      <c r="D183" s="296" t="s">
        <v>163</v>
      </c>
      <c r="E183" s="17" t="s">
        <v>1</v>
      </c>
      <c r="F183" s="297">
        <v>15.75</v>
      </c>
      <c r="G183" s="38"/>
      <c r="H183" s="44"/>
    </row>
    <row r="184" s="2" customFormat="1" ht="16.8" customHeight="1">
      <c r="A184" s="38"/>
      <c r="B184" s="44"/>
      <c r="C184" s="298" t="s">
        <v>1186</v>
      </c>
      <c r="D184" s="38"/>
      <c r="E184" s="38"/>
      <c r="F184" s="38"/>
      <c r="G184" s="38"/>
      <c r="H184" s="44"/>
    </row>
    <row r="185" s="2" customFormat="1" ht="16.8" customHeight="1">
      <c r="A185" s="38"/>
      <c r="B185" s="44"/>
      <c r="C185" s="296" t="s">
        <v>847</v>
      </c>
      <c r="D185" s="296" t="s">
        <v>1214</v>
      </c>
      <c r="E185" s="17" t="s">
        <v>153</v>
      </c>
      <c r="F185" s="297">
        <v>15.75</v>
      </c>
      <c r="G185" s="38"/>
      <c r="H185" s="44"/>
    </row>
    <row r="186" s="2" customFormat="1" ht="16.8" customHeight="1">
      <c r="A186" s="38"/>
      <c r="B186" s="44"/>
      <c r="C186" s="296" t="s">
        <v>481</v>
      </c>
      <c r="D186" s="296" t="s">
        <v>1191</v>
      </c>
      <c r="E186" s="17" t="s">
        <v>153</v>
      </c>
      <c r="F186" s="297">
        <v>15.75</v>
      </c>
      <c r="G186" s="38"/>
      <c r="H186" s="44"/>
    </row>
    <row r="187" s="2" customFormat="1" ht="16.8" customHeight="1">
      <c r="A187" s="38"/>
      <c r="B187" s="44"/>
      <c r="C187" s="296" t="s">
        <v>802</v>
      </c>
      <c r="D187" s="296" t="s">
        <v>1189</v>
      </c>
      <c r="E187" s="17" t="s">
        <v>153</v>
      </c>
      <c r="F187" s="297">
        <v>59.25</v>
      </c>
      <c r="G187" s="38"/>
      <c r="H187" s="44"/>
    </row>
    <row r="188" s="2" customFormat="1" ht="16.8" customHeight="1">
      <c r="A188" s="38"/>
      <c r="B188" s="44"/>
      <c r="C188" s="292" t="s">
        <v>96</v>
      </c>
      <c r="D188" s="293" t="s">
        <v>96</v>
      </c>
      <c r="E188" s="294" t="s">
        <v>1</v>
      </c>
      <c r="F188" s="295">
        <v>87.75</v>
      </c>
      <c r="G188" s="38"/>
      <c r="H188" s="44"/>
    </row>
    <row r="189" s="2" customFormat="1" ht="16.8" customHeight="1">
      <c r="A189" s="38"/>
      <c r="B189" s="44"/>
      <c r="C189" s="296" t="s">
        <v>1</v>
      </c>
      <c r="D189" s="296" t="s">
        <v>897</v>
      </c>
      <c r="E189" s="17" t="s">
        <v>1</v>
      </c>
      <c r="F189" s="297">
        <v>39.75</v>
      </c>
      <c r="G189" s="38"/>
      <c r="H189" s="44"/>
    </row>
    <row r="190" s="2" customFormat="1" ht="16.8" customHeight="1">
      <c r="A190" s="38"/>
      <c r="B190" s="44"/>
      <c r="C190" s="296" t="s">
        <v>1</v>
      </c>
      <c r="D190" s="296" t="s">
        <v>898</v>
      </c>
      <c r="E190" s="17" t="s">
        <v>1</v>
      </c>
      <c r="F190" s="297">
        <v>16.5</v>
      </c>
      <c r="G190" s="38"/>
      <c r="H190" s="44"/>
    </row>
    <row r="191" s="2" customFormat="1" ht="16.8" customHeight="1">
      <c r="A191" s="38"/>
      <c r="B191" s="44"/>
      <c r="C191" s="296" t="s">
        <v>1</v>
      </c>
      <c r="D191" s="296" t="s">
        <v>899</v>
      </c>
      <c r="E191" s="17" t="s">
        <v>1</v>
      </c>
      <c r="F191" s="297">
        <v>27</v>
      </c>
      <c r="G191" s="38"/>
      <c r="H191" s="44"/>
    </row>
    <row r="192" s="2" customFormat="1" ht="16.8" customHeight="1">
      <c r="A192" s="38"/>
      <c r="B192" s="44"/>
      <c r="C192" s="296" t="s">
        <v>1</v>
      </c>
      <c r="D192" s="296" t="s">
        <v>900</v>
      </c>
      <c r="E192" s="17" t="s">
        <v>1</v>
      </c>
      <c r="F192" s="297">
        <v>4.5</v>
      </c>
      <c r="G192" s="38"/>
      <c r="H192" s="44"/>
    </row>
    <row r="193" s="2" customFormat="1" ht="16.8" customHeight="1">
      <c r="A193" s="38"/>
      <c r="B193" s="44"/>
      <c r="C193" s="296" t="s">
        <v>96</v>
      </c>
      <c r="D193" s="296" t="s">
        <v>163</v>
      </c>
      <c r="E193" s="17" t="s">
        <v>1</v>
      </c>
      <c r="F193" s="297">
        <v>87.75</v>
      </c>
      <c r="G193" s="38"/>
      <c r="H193" s="44"/>
    </row>
    <row r="194" s="2" customFormat="1" ht="16.8" customHeight="1">
      <c r="A194" s="38"/>
      <c r="B194" s="44"/>
      <c r="C194" s="298" t="s">
        <v>1186</v>
      </c>
      <c r="D194" s="38"/>
      <c r="E194" s="38"/>
      <c r="F194" s="38"/>
      <c r="G194" s="38"/>
      <c r="H194" s="44"/>
    </row>
    <row r="195" s="2" customFormat="1" ht="16.8" customHeight="1">
      <c r="A195" s="38"/>
      <c r="B195" s="44"/>
      <c r="C195" s="296" t="s">
        <v>893</v>
      </c>
      <c r="D195" s="296" t="s">
        <v>1215</v>
      </c>
      <c r="E195" s="17" t="s">
        <v>153</v>
      </c>
      <c r="F195" s="297">
        <v>87.75</v>
      </c>
      <c r="G195" s="38"/>
      <c r="H195" s="44"/>
    </row>
    <row r="196" s="2" customFormat="1" ht="16.8" customHeight="1">
      <c r="A196" s="38"/>
      <c r="B196" s="44"/>
      <c r="C196" s="296" t="s">
        <v>456</v>
      </c>
      <c r="D196" s="296" t="s">
        <v>1207</v>
      </c>
      <c r="E196" s="17" t="s">
        <v>153</v>
      </c>
      <c r="F196" s="297">
        <v>87.75</v>
      </c>
      <c r="G196" s="38"/>
      <c r="H196" s="44"/>
    </row>
    <row r="197" s="2" customFormat="1" ht="16.8" customHeight="1">
      <c r="A197" s="38"/>
      <c r="B197" s="44"/>
      <c r="C197" s="296" t="s">
        <v>461</v>
      </c>
      <c r="D197" s="296" t="s">
        <v>1195</v>
      </c>
      <c r="E197" s="17" t="s">
        <v>153</v>
      </c>
      <c r="F197" s="297">
        <v>87.75</v>
      </c>
      <c r="G197" s="38"/>
      <c r="H197" s="44"/>
    </row>
    <row r="198" s="2" customFormat="1" ht="16.8" customHeight="1">
      <c r="A198" s="38"/>
      <c r="B198" s="44"/>
      <c r="C198" s="296" t="s">
        <v>471</v>
      </c>
      <c r="D198" s="296" t="s">
        <v>1209</v>
      </c>
      <c r="E198" s="17" t="s">
        <v>153</v>
      </c>
      <c r="F198" s="297">
        <v>87.75</v>
      </c>
      <c r="G198" s="38"/>
      <c r="H198" s="44"/>
    </row>
    <row r="199" s="2" customFormat="1" ht="16.8" customHeight="1">
      <c r="A199" s="38"/>
      <c r="B199" s="44"/>
      <c r="C199" s="296" t="s">
        <v>476</v>
      </c>
      <c r="D199" s="296" t="s">
        <v>1210</v>
      </c>
      <c r="E199" s="17" t="s">
        <v>153</v>
      </c>
      <c r="F199" s="297">
        <v>87.75</v>
      </c>
      <c r="G199" s="38"/>
      <c r="H199" s="44"/>
    </row>
    <row r="200" s="2" customFormat="1" ht="7.44" customHeight="1">
      <c r="A200" s="38"/>
      <c r="B200" s="171"/>
      <c r="C200" s="172"/>
      <c r="D200" s="172"/>
      <c r="E200" s="172"/>
      <c r="F200" s="172"/>
      <c r="G200" s="172"/>
      <c r="H200" s="44"/>
    </row>
    <row r="201" s="2" customFormat="1">
      <c r="A201" s="38"/>
      <c r="B201" s="38"/>
      <c r="C201" s="38"/>
      <c r="D201" s="38"/>
      <c r="E201" s="38"/>
      <c r="F201" s="38"/>
      <c r="G201" s="38"/>
      <c r="H201" s="38"/>
    </row>
  </sheetData>
  <sheetProtection sheet="1" formatColumns="0" formatRows="0" objects="1" scenarios="1" spinCount="100000" saltValue="FAf/BSoZ3hLVJPGEgkYptkOOBIFPdN+yA/41LqhB9jUJHGYnpDzcnk0wl0aXUk1W+mDXNG1t5WeBKOvES4zrRg==" hashValue="C+rEEyhXKkc0deqNowigr8kZNg6P2d80Y2qXNSEDsG6Fr13B3r2wLvphTIjOrIBLLOFOuYdK8xkfX6ya8f/4qg==" algorithmName="SHA-512" password="CC35"/>
  <mergeCells count="2">
    <mergeCell ref="D5:F5"/>
    <mergeCell ref="D6:F6"/>
  </mergeCells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DESKTOP-5UCNF4N\TMI</dc:creator>
  <cp:lastModifiedBy>DESKTOP-5UCNF4N\TMI</cp:lastModifiedBy>
  <dcterms:created xsi:type="dcterms:W3CDTF">2023-12-11T05:48:38Z</dcterms:created>
  <dcterms:modified xsi:type="dcterms:W3CDTF">2023-12-11T05:48:46Z</dcterms:modified>
</cp:coreProperties>
</file>