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.shortcut-targets-by-id\0BzyI_LDbSgtXXzZOZ2twRUFnSEk\0 ROZPOČTY\Inreco\75 Pardubice sv. Bartoloměj\rozpočet\"/>
    </mc:Choice>
  </mc:AlternateContent>
  <bookViews>
    <workbookView xWindow="0" yWindow="0" windowWidth="0" windowHeight="0"/>
  </bookViews>
  <sheets>
    <sheet name="Rekapitulace stavby" sheetId="1" r:id="rId1"/>
    <sheet name="D.1.1 - Architektonicko -..." sheetId="2" r:id="rId2"/>
    <sheet name="D.1.1.b - Restaurování pl..." sheetId="3" r:id="rId3"/>
    <sheet name="D.1.1.c - Restaurování st..." sheetId="4" r:id="rId4"/>
    <sheet name="VRN - Vedlejší rozpočtové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'D.1.1 - Architektonicko -...'!$C$92:$K$394</definedName>
    <definedName name="_xlnm.Print_Area" localSheetId="1">'D.1.1 - Architektonicko -...'!$C$4:$J$39,'D.1.1 - Architektonicko -...'!$C$45:$J$74,'D.1.1 - Architektonicko -...'!$C$80:$K$394</definedName>
    <definedName name="_xlnm.Print_Titles" localSheetId="1">'D.1.1 - Architektonicko -...'!$92:$92</definedName>
    <definedName name="_xlnm._FilterDatabase" localSheetId="2" hidden="1">'D.1.1.b - Restaurování pl...'!$C$85:$K$211</definedName>
    <definedName name="_xlnm.Print_Area" localSheetId="2">'D.1.1.b - Restaurování pl...'!$C$4:$J$39,'D.1.1.b - Restaurování pl...'!$C$45:$J$67,'D.1.1.b - Restaurování pl...'!$C$73:$K$211</definedName>
    <definedName name="_xlnm.Print_Titles" localSheetId="2">'D.1.1.b - Restaurování pl...'!$85:$85</definedName>
    <definedName name="_xlnm._FilterDatabase" localSheetId="3" hidden="1">'D.1.1.c - Restaurování st...'!$C$83:$K$129</definedName>
    <definedName name="_xlnm.Print_Area" localSheetId="3">'D.1.1.c - Restaurování st...'!$C$4:$J$39,'D.1.1.c - Restaurování st...'!$C$45:$J$65,'D.1.1.c - Restaurování st...'!$C$71:$K$129</definedName>
    <definedName name="_xlnm.Print_Titles" localSheetId="3">'D.1.1.c - Restaurování st...'!$83:$83</definedName>
    <definedName name="_xlnm._FilterDatabase" localSheetId="4" hidden="1">'VRN - Vedlejší rozpočtové...'!$C$83:$K$106</definedName>
    <definedName name="_xlnm.Print_Area" localSheetId="4">'VRN - Vedlejší rozpočtové...'!$C$4:$J$39,'VRN - Vedlejší rozpočtové...'!$C$45:$J$65,'VRN - Vedlejší rozpočtové...'!$C$71:$K$106</definedName>
    <definedName name="_xlnm.Print_Titles" localSheetId="4">'VRN - Vedlejší rozpočtové...'!$83:$83</definedName>
    <definedName name="_xlnm.Print_Area" localSheetId="5">'Seznam figur'!$C$4:$G$119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4" r="J37"/>
  <c r="J36"/>
  <c i="1" r="AY57"/>
  <c i="4" r="J35"/>
  <c i="1" r="AX57"/>
  <c i="4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3" r="J37"/>
  <c r="J36"/>
  <c i="1" r="AY56"/>
  <c i="3" r="J35"/>
  <c i="1" r="AX56"/>
  <c i="3"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2" r="J37"/>
  <c r="J36"/>
  <c i="1" r="AY55"/>
  <c i="2" r="J35"/>
  <c i="1" r="AX55"/>
  <c i="2" r="BI388"/>
  <c r="BH388"/>
  <c r="BG388"/>
  <c r="BF388"/>
  <c r="T388"/>
  <c r="T381"/>
  <c r="R388"/>
  <c r="R381"/>
  <c r="P388"/>
  <c r="P381"/>
  <c r="BI382"/>
  <c r="BH382"/>
  <c r="BG382"/>
  <c r="BF382"/>
  <c r="T382"/>
  <c r="R382"/>
  <c r="P382"/>
  <c r="BI380"/>
  <c r="BH380"/>
  <c r="BG380"/>
  <c r="BF380"/>
  <c r="T380"/>
  <c r="T379"/>
  <c r="T378"/>
  <c r="R380"/>
  <c r="R379"/>
  <c r="R378"/>
  <c r="P380"/>
  <c r="P379"/>
  <c r="P378"/>
  <c r="BI374"/>
  <c r="BH374"/>
  <c r="BG374"/>
  <c r="BF374"/>
  <c r="T374"/>
  <c r="R374"/>
  <c r="P374"/>
  <c r="BI369"/>
  <c r="BH369"/>
  <c r="BG369"/>
  <c r="BF369"/>
  <c r="T369"/>
  <c r="R369"/>
  <c r="P369"/>
  <c r="BI365"/>
  <c r="BH365"/>
  <c r="BG365"/>
  <c r="BF365"/>
  <c r="T365"/>
  <c r="R365"/>
  <c r="P365"/>
  <c r="BI357"/>
  <c r="BH357"/>
  <c r="BG357"/>
  <c r="BF357"/>
  <c r="T357"/>
  <c r="R357"/>
  <c r="P357"/>
  <c r="BI352"/>
  <c r="BH352"/>
  <c r="BG352"/>
  <c r="BF352"/>
  <c r="T352"/>
  <c r="R352"/>
  <c r="P352"/>
  <c r="BI348"/>
  <c r="BH348"/>
  <c r="BG348"/>
  <c r="BF348"/>
  <c r="T348"/>
  <c r="R348"/>
  <c r="P348"/>
  <c r="BI345"/>
  <c r="BH345"/>
  <c r="BG345"/>
  <c r="BF345"/>
  <c r="T345"/>
  <c r="R345"/>
  <c r="P345"/>
  <c r="BI338"/>
  <c r="BH338"/>
  <c r="BG338"/>
  <c r="BF338"/>
  <c r="T338"/>
  <c r="R338"/>
  <c r="P338"/>
  <c r="BI329"/>
  <c r="BH329"/>
  <c r="BG329"/>
  <c r="BF329"/>
  <c r="T329"/>
  <c r="R329"/>
  <c r="P329"/>
  <c r="BI320"/>
  <c r="BH320"/>
  <c r="BG320"/>
  <c r="BF320"/>
  <c r="T320"/>
  <c r="R320"/>
  <c r="P320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0"/>
  <c r="BH300"/>
  <c r="BG300"/>
  <c r="BF300"/>
  <c r="T300"/>
  <c r="R300"/>
  <c r="P300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7"/>
  <c r="BH267"/>
  <c r="BG267"/>
  <c r="BF267"/>
  <c r="T267"/>
  <c r="R267"/>
  <c r="P267"/>
  <c r="BI263"/>
  <c r="BH263"/>
  <c r="BG263"/>
  <c r="BF263"/>
  <c r="T263"/>
  <c r="R263"/>
  <c r="P263"/>
  <c r="BI253"/>
  <c r="BH253"/>
  <c r="BG253"/>
  <c r="BF253"/>
  <c r="T253"/>
  <c r="R253"/>
  <c r="P253"/>
  <c r="BI248"/>
  <c r="BH248"/>
  <c r="BG248"/>
  <c r="BF248"/>
  <c r="T248"/>
  <c r="R248"/>
  <c r="P248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5"/>
  <c r="BH195"/>
  <c r="BG195"/>
  <c r="BF195"/>
  <c r="T195"/>
  <c r="R195"/>
  <c r="P195"/>
  <c r="BI190"/>
  <c r="BH190"/>
  <c r="BG190"/>
  <c r="BF190"/>
  <c r="T190"/>
  <c r="R190"/>
  <c r="P190"/>
  <c r="BI182"/>
  <c r="BH182"/>
  <c r="BG182"/>
  <c r="BF182"/>
  <c r="T182"/>
  <c r="R182"/>
  <c r="P182"/>
  <c r="BI175"/>
  <c r="BH175"/>
  <c r="BG175"/>
  <c r="BF175"/>
  <c r="T175"/>
  <c r="R175"/>
  <c r="P175"/>
  <c r="BI169"/>
  <c r="BH169"/>
  <c r="BG169"/>
  <c r="BF169"/>
  <c r="T169"/>
  <c r="R169"/>
  <c r="P169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2"/>
  <c r="BH132"/>
  <c r="BG132"/>
  <c r="BF132"/>
  <c r="T132"/>
  <c r="R132"/>
  <c r="P132"/>
  <c r="BI130"/>
  <c r="BH130"/>
  <c r="BG130"/>
  <c r="BF130"/>
  <c r="T130"/>
  <c r="R130"/>
  <c r="P130"/>
  <c r="BI123"/>
  <c r="BH123"/>
  <c r="BG123"/>
  <c r="BF123"/>
  <c r="T123"/>
  <c r="R123"/>
  <c r="P123"/>
  <c r="BI116"/>
  <c r="BH116"/>
  <c r="BG116"/>
  <c r="BF116"/>
  <c r="T116"/>
  <c r="R116"/>
  <c r="P116"/>
  <c r="BI115"/>
  <c r="BH115"/>
  <c r="BG115"/>
  <c r="BF115"/>
  <c r="T115"/>
  <c r="R115"/>
  <c r="P115"/>
  <c r="BI107"/>
  <c r="BH107"/>
  <c r="BG107"/>
  <c r="BF107"/>
  <c r="T107"/>
  <c r="R107"/>
  <c r="P107"/>
  <c r="BI101"/>
  <c r="BH101"/>
  <c r="BG101"/>
  <c r="BF101"/>
  <c r="T101"/>
  <c r="R101"/>
  <c r="P101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52"/>
  <c r="E7"/>
  <c r="E48"/>
  <c i="1" r="L50"/>
  <c r="AM50"/>
  <c r="AM49"/>
  <c r="L49"/>
  <c r="AM47"/>
  <c r="L47"/>
  <c r="L45"/>
  <c r="L44"/>
  <c i="2" r="BK169"/>
  <c r="J243"/>
  <c r="BK195"/>
  <c i="3" r="J208"/>
  <c r="BK173"/>
  <c r="J120"/>
  <c r="J175"/>
  <c r="J137"/>
  <c r="BK120"/>
  <c r="BK91"/>
  <c r="J163"/>
  <c r="J112"/>
  <c r="J93"/>
  <c i="4" r="J105"/>
  <c r="J109"/>
  <c r="BK122"/>
  <c r="BK96"/>
  <c r="J97"/>
  <c i="2" r="J369"/>
  <c r="BK283"/>
  <c r="J225"/>
  <c r="J142"/>
  <c r="BK369"/>
  <c r="J288"/>
  <c r="BK145"/>
  <c r="J96"/>
  <c r="J357"/>
  <c r="BK280"/>
  <c r="J235"/>
  <c r="BK182"/>
  <c i="3" r="BK200"/>
  <c r="BK175"/>
  <c r="J135"/>
  <c r="BK93"/>
  <c r="BK158"/>
  <c r="J133"/>
  <c r="BK208"/>
  <c r="J158"/>
  <c r="J110"/>
  <c i="4" r="BK107"/>
  <c r="J88"/>
  <c r="BK93"/>
  <c r="BK103"/>
  <c r="J117"/>
  <c r="BK87"/>
  <c i="5" r="J99"/>
  <c i="2" r="BK288"/>
  <c r="BK230"/>
  <c r="J130"/>
  <c r="J329"/>
  <c r="BK248"/>
  <c i="4" r="BK105"/>
  <c r="BK100"/>
  <c r="BK119"/>
  <c i="5" r="BK102"/>
  <c r="J87"/>
  <c i="2" r="J306"/>
  <c r="J232"/>
  <c r="J107"/>
  <c r="BK311"/>
  <c r="BK243"/>
  <c r="J182"/>
  <c r="J115"/>
  <c r="J345"/>
  <c r="BK267"/>
  <c r="BK205"/>
  <c r="BK107"/>
  <c i="3" r="BK148"/>
  <c r="BK99"/>
  <c r="BK177"/>
  <c r="J148"/>
  <c r="J129"/>
  <c r="J89"/>
  <c r="J152"/>
  <c r="BK108"/>
  <c i="4" r="J127"/>
  <c r="BK106"/>
  <c r="BK123"/>
  <c r="J96"/>
  <c r="J108"/>
  <c r="BK111"/>
  <c i="5" r="J96"/>
  <c i="2" r="J285"/>
  <c r="J230"/>
  <c r="J132"/>
  <c i="3" r="J194"/>
  <c r="BK160"/>
  <c r="J139"/>
  <c r="BK89"/>
  <c r="BK165"/>
  <c r="BK131"/>
  <c r="J116"/>
  <c r="J204"/>
  <c r="J150"/>
  <c i="4" r="J124"/>
  <c r="BK102"/>
  <c r="BK121"/>
  <c r="J91"/>
  <c r="J102"/>
  <c r="BK109"/>
  <c i="5" r="J90"/>
  <c i="2" r="BK348"/>
  <c r="BK274"/>
  <c r="BK202"/>
  <c r="BK115"/>
  <c r="J320"/>
  <c r="J156"/>
  <c r="J139"/>
  <c r="J382"/>
  <c r="BK315"/>
  <c r="J263"/>
  <c r="BK211"/>
  <c r="BK116"/>
  <c i="3" r="BK179"/>
  <c r="J141"/>
  <c r="BK118"/>
  <c r="J179"/>
  <c r="BK152"/>
  <c r="BK127"/>
  <c r="J173"/>
  <c r="BK146"/>
  <c r="BK103"/>
  <c i="4" r="J103"/>
  <c r="J122"/>
  <c r="BK90"/>
  <c r="BK94"/>
  <c r="BK124"/>
  <c r="J94"/>
  <c i="5" r="BK91"/>
  <c i="2" r="BK300"/>
  <c r="J239"/>
  <c r="J145"/>
  <c r="BK345"/>
  <c r="J272"/>
  <c r="J195"/>
  <c i="4" r="J111"/>
  <c r="J126"/>
  <c i="5" r="BK105"/>
  <c r="J88"/>
  <c i="2" r="BK320"/>
  <c r="BK263"/>
  <c r="BK190"/>
  <c r="BK139"/>
  <c r="BK338"/>
  <c r="J276"/>
  <c r="J214"/>
  <c r="BK159"/>
  <c r="J388"/>
  <c r="BK329"/>
  <c r="BK232"/>
  <c r="J169"/>
  <c i="3" r="BK137"/>
  <c r="J108"/>
  <c r="BK196"/>
  <c r="BK144"/>
  <c r="J103"/>
  <c r="J169"/>
  <c r="J144"/>
  <c r="BK101"/>
  <c i="4" r="J120"/>
  <c r="J90"/>
  <c r="J118"/>
  <c r="J98"/>
  <c r="BK118"/>
  <c r="BK91"/>
  <c r="J116"/>
  <c i="5" r="BK99"/>
  <c r="BK88"/>
  <c i="2" r="J311"/>
  <c r="J234"/>
  <c r="BK175"/>
  <c r="BK101"/>
  <c i="3" r="J177"/>
  <c r="J131"/>
  <c r="BK97"/>
  <c r="J156"/>
  <c r="J124"/>
  <c r="J99"/>
  <c r="J171"/>
  <c r="BK133"/>
  <c r="J105"/>
  <c i="4" r="BK117"/>
  <c r="J129"/>
  <c r="BK97"/>
  <c r="J112"/>
  <c r="BK115"/>
  <c i="5" r="BK106"/>
  <c r="BK90"/>
  <c i="2" r="BK294"/>
  <c r="J253"/>
  <c r="BK156"/>
  <c r="BK388"/>
  <c r="J300"/>
  <c r="BK234"/>
  <c r="BK132"/>
  <c r="J374"/>
  <c r="BK290"/>
  <c r="J233"/>
  <c r="J202"/>
  <c r="BK96"/>
  <c i="3" r="J154"/>
  <c r="J101"/>
  <c r="BK171"/>
  <c r="BK139"/>
  <c r="J95"/>
  <c r="J167"/>
  <c r="BK129"/>
  <c i="4" r="BK116"/>
  <c r="J99"/>
  <c r="BK114"/>
  <c r="J123"/>
  <c r="J89"/>
  <c r="BK112"/>
  <c i="5" r="BK103"/>
  <c i="2" r="BK357"/>
  <c r="J280"/>
  <c r="J159"/>
  <c r="J380"/>
  <c r="J290"/>
  <c r="J208"/>
  <c i="4" r="J119"/>
  <c r="J87"/>
  <c r="J101"/>
  <c i="5" r="J102"/>
  <c i="2" r="J352"/>
  <c r="BK276"/>
  <c r="BK214"/>
  <c r="J149"/>
  <c r="BK382"/>
  <c r="J294"/>
  <c r="BK218"/>
  <c r="BK162"/>
  <c r="BK374"/>
  <c r="BK306"/>
  <c r="BK239"/>
  <c r="J190"/>
  <c i="1" r="AS54"/>
  <c i="3" r="BK163"/>
  <c r="BK114"/>
  <c r="J182"/>
  <c r="BK156"/>
  <c r="J114"/>
  <c i="4" r="J115"/>
  <c r="J128"/>
  <c r="BK108"/>
  <c r="J125"/>
  <c r="BK98"/>
  <c r="J106"/>
  <c i="5" r="J106"/>
  <c i="2" r="BK380"/>
  <c r="BK208"/>
  <c r="J123"/>
  <c i="3" r="BK182"/>
  <c r="BK150"/>
  <c r="BK105"/>
  <c r="BK189"/>
  <c r="BK141"/>
  <c r="BK122"/>
  <c r="BK112"/>
  <c r="BK194"/>
  <c r="J118"/>
  <c r="J97"/>
  <c i="4" r="J110"/>
  <c r="BK92"/>
  <c r="BK101"/>
  <c r="BK88"/>
  <c r="BK125"/>
  <c i="5" r="J103"/>
  <c r="BK96"/>
  <c i="2" r="BK308"/>
  <c r="BK235"/>
  <c r="J175"/>
  <c r="J348"/>
  <c r="BK253"/>
  <c r="BK149"/>
  <c r="J116"/>
  <c r="J338"/>
  <c r="J274"/>
  <c r="BK225"/>
  <c r="BK142"/>
  <c i="3" r="J189"/>
  <c r="BK167"/>
  <c r="J122"/>
  <c r="BK204"/>
  <c r="J146"/>
  <c r="BK110"/>
  <c r="J196"/>
  <c r="BK154"/>
  <c r="BK116"/>
  <c i="4" r="J121"/>
  <c r="BK126"/>
  <c r="BK99"/>
  <c r="J114"/>
  <c r="BK127"/>
  <c r="J107"/>
  <c i="5" r="J105"/>
  <c i="2" r="J315"/>
  <c r="BK272"/>
  <c r="J211"/>
  <c r="J101"/>
  <c r="J308"/>
  <c r="BK233"/>
  <c i="4" r="BK128"/>
  <c r="J93"/>
  <c r="BK110"/>
  <c i="5" r="BK87"/>
  <c i="2" r="J365"/>
  <c r="BK285"/>
  <c r="J248"/>
  <c r="J162"/>
  <c r="BK352"/>
  <c r="J267"/>
  <c r="J205"/>
  <c r="BK123"/>
  <c r="BK365"/>
  <c r="J283"/>
  <c r="J218"/>
  <c r="BK130"/>
  <c i="3" r="J165"/>
  <c r="BK124"/>
  <c r="J91"/>
  <c r="BK169"/>
  <c r="BK135"/>
  <c r="J200"/>
  <c r="J160"/>
  <c r="J127"/>
  <c r="BK95"/>
  <c i="4" r="J100"/>
  <c r="BK89"/>
  <c r="BK129"/>
  <c r="BK120"/>
  <c r="J92"/>
  <c i="5" r="J91"/>
  <c i="2" l="1" r="R95"/>
  <c r="T95"/>
  <c r="P95"/>
  <c r="R106"/>
  <c r="P189"/>
  <c r="P188"/>
  <c r="BK217"/>
  <c r="J217"/>
  <c r="J65"/>
  <c r="BK271"/>
  <c r="J271"/>
  <c r="J66"/>
  <c r="BK287"/>
  <c r="J287"/>
  <c r="J67"/>
  <c r="BK293"/>
  <c r="J293"/>
  <c r="J69"/>
  <c r="T310"/>
  <c i="3" r="R88"/>
  <c r="T107"/>
  <c r="BK126"/>
  <c r="J126"/>
  <c r="J63"/>
  <c r="BK143"/>
  <c r="J143"/>
  <c r="J64"/>
  <c r="P162"/>
  <c r="BK181"/>
  <c r="J181"/>
  <c r="J66"/>
  <c i="4" r="BK86"/>
  <c r="J86"/>
  <c r="J61"/>
  <c r="BK95"/>
  <c r="J95"/>
  <c r="J62"/>
  <c r="R104"/>
  <c r="R113"/>
  <c i="5" r="R86"/>
  <c i="2" r="BK106"/>
  <c r="J106"/>
  <c r="J62"/>
  <c r="BK189"/>
  <c r="J189"/>
  <c r="J64"/>
  <c r="R217"/>
  <c r="T271"/>
  <c r="T287"/>
  <c r="P293"/>
  <c r="P310"/>
  <c i="3" r="T88"/>
  <c r="R107"/>
  <c r="P126"/>
  <c r="T143"/>
  <c r="R162"/>
  <c r="T181"/>
  <c i="4" r="P86"/>
  <c r="P95"/>
  <c r="BK104"/>
  <c r="J104"/>
  <c r="J63"/>
  <c r="BK113"/>
  <c r="J113"/>
  <c r="J64"/>
  <c i="5" r="BK86"/>
  <c r="J86"/>
  <c r="J61"/>
  <c i="2" r="T106"/>
  <c r="R189"/>
  <c r="R188"/>
  <c r="P217"/>
  <c r="P271"/>
  <c r="R287"/>
  <c r="T293"/>
  <c r="T292"/>
  <c r="BK310"/>
  <c r="J310"/>
  <c r="J70"/>
  <c i="3" r="P88"/>
  <c r="P107"/>
  <c r="R126"/>
  <c r="P143"/>
  <c r="T162"/>
  <c r="R181"/>
  <c i="4" r="R86"/>
  <c r="T95"/>
  <c r="P104"/>
  <c r="P113"/>
  <c i="5" r="BK89"/>
  <c r="J89"/>
  <c r="J62"/>
  <c r="R89"/>
  <c r="T101"/>
  <c i="2" r="P106"/>
  <c r="P94"/>
  <c r="T189"/>
  <c r="T188"/>
  <c r="T217"/>
  <c r="R271"/>
  <c r="P287"/>
  <c r="R293"/>
  <c r="R310"/>
  <c i="3" r="BK88"/>
  <c r="J88"/>
  <c r="J61"/>
  <c r="BK107"/>
  <c r="J107"/>
  <c r="J62"/>
  <c r="T126"/>
  <c r="R143"/>
  <c r="BK162"/>
  <c r="J162"/>
  <c r="J65"/>
  <c r="P181"/>
  <c i="4" r="T86"/>
  <c r="R95"/>
  <c r="T104"/>
  <c r="T113"/>
  <c i="5" r="P86"/>
  <c r="T86"/>
  <c r="P89"/>
  <c r="T89"/>
  <c r="BK101"/>
  <c r="J101"/>
  <c r="J63"/>
  <c r="P101"/>
  <c r="R101"/>
  <c r="BK104"/>
  <c r="J104"/>
  <c r="J64"/>
  <c r="P104"/>
  <c r="R104"/>
  <c r="T104"/>
  <c i="2" r="BK381"/>
  <c r="J381"/>
  <c r="J73"/>
  <c r="BK95"/>
  <c r="J95"/>
  <c r="J61"/>
  <c r="BK379"/>
  <c r="J379"/>
  <c r="J72"/>
  <c i="5" r="J52"/>
  <c r="BE91"/>
  <c r="BE96"/>
  <c r="BE103"/>
  <c r="BE105"/>
  <c r="BE106"/>
  <c r="E48"/>
  <c r="BE88"/>
  <c r="BE102"/>
  <c r="BE99"/>
  <c r="F55"/>
  <c r="BE87"/>
  <c r="BE90"/>
  <c i="4" r="BE88"/>
  <c r="BE89"/>
  <c r="BE90"/>
  <c r="BE92"/>
  <c r="BE93"/>
  <c r="BE98"/>
  <c r="BE100"/>
  <c r="BE102"/>
  <c r="BE103"/>
  <c r="BE105"/>
  <c r="BE107"/>
  <c r="BE118"/>
  <c r="BE121"/>
  <c r="BE123"/>
  <c r="BE126"/>
  <c r="BE128"/>
  <c r="BE129"/>
  <c r="J52"/>
  <c r="E74"/>
  <c r="BE97"/>
  <c r="BE101"/>
  <c r="BE108"/>
  <c r="BE109"/>
  <c r="BE115"/>
  <c r="BE117"/>
  <c r="BE119"/>
  <c r="BE120"/>
  <c r="BE127"/>
  <c i="3" r="BK87"/>
  <c r="J87"/>
  <c r="J60"/>
  <c i="4" r="F55"/>
  <c r="BE91"/>
  <c r="BE106"/>
  <c r="BE110"/>
  <c r="BE112"/>
  <c r="BE116"/>
  <c r="BE124"/>
  <c r="BE87"/>
  <c r="BE94"/>
  <c r="BE96"/>
  <c r="BE99"/>
  <c r="BE111"/>
  <c r="BE114"/>
  <c r="BE122"/>
  <c r="BE125"/>
  <c i="3" r="E48"/>
  <c r="BE97"/>
  <c r="BE99"/>
  <c r="BE101"/>
  <c r="BE105"/>
  <c r="BE110"/>
  <c r="BE114"/>
  <c r="BE127"/>
  <c r="BE131"/>
  <c r="BE141"/>
  <c r="BE152"/>
  <c r="BE154"/>
  <c r="BE158"/>
  <c r="BE171"/>
  <c r="BE173"/>
  <c r="BE189"/>
  <c r="BE200"/>
  <c r="BE208"/>
  <c r="J52"/>
  <c r="F83"/>
  <c r="BE89"/>
  <c r="BE93"/>
  <c r="BE108"/>
  <c r="BE112"/>
  <c r="BE118"/>
  <c r="BE120"/>
  <c r="BE124"/>
  <c r="BE129"/>
  <c r="BE133"/>
  <c r="BE137"/>
  <c r="BE150"/>
  <c r="BE156"/>
  <c r="BE160"/>
  <c r="BE163"/>
  <c r="BE165"/>
  <c r="BE167"/>
  <c r="BE169"/>
  <c r="BE175"/>
  <c r="BE182"/>
  <c r="BE91"/>
  <c r="BE95"/>
  <c r="BE103"/>
  <c r="BE116"/>
  <c r="BE122"/>
  <c r="BE135"/>
  <c r="BE139"/>
  <c r="BE144"/>
  <c r="BE146"/>
  <c r="BE148"/>
  <c r="BE177"/>
  <c r="BE179"/>
  <c r="BE194"/>
  <c r="BE196"/>
  <c r="BE204"/>
  <c i="2" r="E83"/>
  <c r="J87"/>
  <c r="BE96"/>
  <c r="BE115"/>
  <c r="BE139"/>
  <c r="BE169"/>
  <c r="BE195"/>
  <c r="BE202"/>
  <c r="BE208"/>
  <c r="BE218"/>
  <c r="BE230"/>
  <c r="BE235"/>
  <c r="BE263"/>
  <c r="BE276"/>
  <c r="BE283"/>
  <c r="BE285"/>
  <c r="BE288"/>
  <c r="BE290"/>
  <c r="BE300"/>
  <c r="BE320"/>
  <c r="BE345"/>
  <c r="BE352"/>
  <c r="BE357"/>
  <c r="BE382"/>
  <c r="BE388"/>
  <c r="BE101"/>
  <c r="BE116"/>
  <c r="BE130"/>
  <c r="BE142"/>
  <c r="BE145"/>
  <c r="BE156"/>
  <c r="BE175"/>
  <c r="BE190"/>
  <c r="BE205"/>
  <c r="BE232"/>
  <c r="BE233"/>
  <c r="BE239"/>
  <c r="BE243"/>
  <c r="BE267"/>
  <c r="BE280"/>
  <c r="BE329"/>
  <c r="BE338"/>
  <c r="BE348"/>
  <c r="BE365"/>
  <c r="BE369"/>
  <c r="BE380"/>
  <c r="F55"/>
  <c r="BE107"/>
  <c r="BE123"/>
  <c r="BE132"/>
  <c r="BE149"/>
  <c r="BE159"/>
  <c r="BE162"/>
  <c r="BE182"/>
  <c r="BE211"/>
  <c r="BE214"/>
  <c r="BE225"/>
  <c r="BE234"/>
  <c r="BE248"/>
  <c r="BE253"/>
  <c r="BE272"/>
  <c r="BE274"/>
  <c r="BE294"/>
  <c r="BE306"/>
  <c r="BE308"/>
  <c r="BE311"/>
  <c r="BE315"/>
  <c r="BE374"/>
  <c r="F35"/>
  <c i="1" r="BB55"/>
  <c i="2" r="J34"/>
  <c i="1" r="AW55"/>
  <c i="3" r="F35"/>
  <c i="1" r="BB56"/>
  <c i="3" r="F36"/>
  <c i="1" r="BC56"/>
  <c i="2" r="F37"/>
  <c i="1" r="BD55"/>
  <c i="4" r="F37"/>
  <c i="1" r="BD57"/>
  <c i="4" r="J34"/>
  <c i="1" r="AW57"/>
  <c i="5" r="F37"/>
  <c i="1" r="BD58"/>
  <c i="3" r="F34"/>
  <c i="1" r="BA56"/>
  <c i="5" r="F35"/>
  <c i="1" r="BB58"/>
  <c i="3" r="F37"/>
  <c i="1" r="BD56"/>
  <c i="5" r="F34"/>
  <c i="1" r="BA58"/>
  <c i="2" r="F34"/>
  <c i="1" r="BA55"/>
  <c i="4" r="F34"/>
  <c i="1" r="BA57"/>
  <c i="5" r="F36"/>
  <c i="1" r="BC58"/>
  <c i="2" r="F36"/>
  <c i="1" r="BC55"/>
  <c i="4" r="F36"/>
  <c i="1" r="BC57"/>
  <c i="5" r="J34"/>
  <c i="1" r="AW58"/>
  <c i="3" r="J34"/>
  <c i="1" r="AW56"/>
  <c i="4" r="F35"/>
  <c i="1" r="BB57"/>
  <c i="2" l="1" r="T94"/>
  <c r="T93"/>
  <c r="R94"/>
  <c i="5" r="P85"/>
  <c r="P84"/>
  <c i="1" r="AU58"/>
  <c i="4" r="R85"/>
  <c r="R84"/>
  <c i="3" r="P87"/>
  <c r="P86"/>
  <c i="1" r="AU56"/>
  <c i="3" r="T87"/>
  <c r="T86"/>
  <c r="R87"/>
  <c r="R86"/>
  <c i="5" r="T85"/>
  <c r="T84"/>
  <c i="4" r="T85"/>
  <c r="T84"/>
  <c r="P85"/>
  <c r="P84"/>
  <c i="1" r="AU57"/>
  <c i="2" r="R292"/>
  <c r="R93"/>
  <c r="P292"/>
  <c r="P93"/>
  <c i="1" r="AU55"/>
  <c i="5" r="R85"/>
  <c r="R84"/>
  <c i="4" r="BK85"/>
  <c r="J85"/>
  <c r="J60"/>
  <c i="2" r="BK378"/>
  <c r="J378"/>
  <c r="J71"/>
  <c i="5" r="BK85"/>
  <c r="J85"/>
  <c r="J60"/>
  <c i="2" r="BK188"/>
  <c r="J188"/>
  <c r="J63"/>
  <c r="BK292"/>
  <c r="J292"/>
  <c r="J68"/>
  <c i="3" r="BK86"/>
  <c r="J86"/>
  <c i="1" r="BB54"/>
  <c r="W31"/>
  <c i="3" r="F33"/>
  <c i="1" r="AZ56"/>
  <c r="BC54"/>
  <c r="AY54"/>
  <c i="4" r="J33"/>
  <c i="1" r="AV57"/>
  <c r="AT57"/>
  <c r="BA54"/>
  <c r="AW54"/>
  <c r="AK30"/>
  <c i="5" r="J33"/>
  <c i="1" r="AV58"/>
  <c r="AT58"/>
  <c i="3" r="J30"/>
  <c i="1" r="AG56"/>
  <c i="4" r="F33"/>
  <c i="1" r="AZ57"/>
  <c r="BD54"/>
  <c r="W33"/>
  <c i="3" r="J33"/>
  <c i="1" r="AV56"/>
  <c r="AT56"/>
  <c i="5" r="F33"/>
  <c i="1" r="AZ58"/>
  <c i="2" r="F33"/>
  <c i="1" r="AZ55"/>
  <c i="2" r="J33"/>
  <c i="1" r="AV55"/>
  <c r="AT55"/>
  <c i="2" l="1" r="BK94"/>
  <c r="J94"/>
  <c r="J60"/>
  <c i="4" r="BK84"/>
  <c r="J84"/>
  <c r="J59"/>
  <c i="5" r="BK84"/>
  <c r="J84"/>
  <c r="J59"/>
  <c i="1" r="AN56"/>
  <c i="3" r="J59"/>
  <c r="J39"/>
  <c i="1" r="AZ54"/>
  <c r="W29"/>
  <c r="AX54"/>
  <c r="W30"/>
  <c r="AU54"/>
  <c r="W32"/>
  <c i="2" l="1" r="BK93"/>
  <c r="J93"/>
  <c i="5" r="J30"/>
  <c i="1" r="AG58"/>
  <c i="4" r="J30"/>
  <c i="1" r="AG57"/>
  <c i="2" r="J30"/>
  <c i="1" r="AG55"/>
  <c r="AV54"/>
  <c r="AK29"/>
  <c i="2" l="1" r="J59"/>
  <c r="J39"/>
  <c i="5" r="J39"/>
  <c i="4" r="J39"/>
  <c i="1" r="AN55"/>
  <c r="AN58"/>
  <c r="AN57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<sst xmlns="http://schemas.openxmlformats.org/spreadsheetml/2006/main">
  <si>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</si>
  <si>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</si>
  <si>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</si>
  <si>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</si>
  <si>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</si>
  <si>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{73a22cf5-7cdf-412d-b374-98e298c34daa}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</si>
  <si>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</si>
  <si>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</si>
  <si>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</si>
  <si>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</si>
  <si>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</si>
  <si>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</si>
  <si>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</si>
  <si>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</si>
  <si>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20240415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</si>
  <si>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</si>
  <si>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</si>
  <si>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Kostel sv. Bartoloměje v Pardubicích - oprava fasády západního štitu lodi a kostela</t>
  </si>
  <si>
    <t>KSO:</t>
  </si>
  <si>
    <t/>
  </si>
  <si>
    <t>CC-CZ:</t>
  </si>
  <si>
    <t>Místo:</t>
  </si>
  <si>
    <t>Pardubice</t>
  </si>
  <si>
    <t>Datum:</t>
  </si>
  <si>
    <t>15. 4. 2024</t>
  </si>
  <si>
    <t>Zadavatel:</t>
  </si>
  <si>
    <t>IČ:</t>
  </si>
  <si>
    <t>42939534</t>
  </si>
  <si>
    <t>ŘK farnost Pardubice</t>
  </si>
  <si>
    <t>DIČ:</t>
  </si>
  <si>
    <t>Uchazeč:</t>
  </si>
  <si>
    <t>Vyplň údaj</t>
  </si>
  <si>
    <t>Projektant:</t>
  </si>
  <si>
    <t>48155586</t>
  </si>
  <si>
    <t>INRECO s.r.o.</t>
  </si>
  <si>
    <t>CZ48155586</t>
  </si>
  <si>
    <t>True</t>
  </si>
  <si>
    <t>Zpracovatel:</t>
  </si>
  <si>
    <t>05985404</t>
  </si>
  <si>
    <t>BACing s.r.o</t>
  </si>
  <si>
    <t>CZ05985404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</si>
  <si>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</si>
  <si>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</si>
  <si>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</si>
  <si>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</si>
  <si>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</si>
  <si>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</si>
  <si>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</si>
  <si>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</si>
  <si>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</si>
  <si>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</si>
  <si>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</si>
  <si>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</si>
  <si>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</si>
  <si>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</si>
  <si>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</si>
  <si>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</si>
  <si>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</si>
  <si>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</si>
  <si>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</si>
  <si>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</si>
  <si>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</si>
  <si>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</si>
  <si>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</si>
  <si>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</si>
  <si>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</si>
  <si>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</si>
  <si>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</si>
  <si>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</si>
  <si>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</si>
  <si>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</si>
  <si>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</si>
  <si>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</si>
  <si>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</si>
  <si>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</si>
  <si>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</si>
  <si>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</si>
  <si>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</si>
  <si>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</si>
  <si>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</si>
  <si>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</si>
  <si>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</si>
  <si>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</si>
  <si>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- konstrukční řešení</t>
  </si>
  <si>
    <t>STA</t>
  </si>
  <si>
    <t>1</t>
  </si>
  <si>
    <t>{500a5330-7031-406b-863f-e514dd7bef6e}</t>
  </si>
  <si>
    <t>2</t>
  </si>
  <si>
    <t>D.1.1.b</t>
  </si>
  <si>
    <t>Restaurování plastické výzdoby západního štitu západní předsíně</t>
  </si>
  <si>
    <t>{4eea0edd-5641-4b9f-9fc0-7ef48f8ff9f8}</t>
  </si>
  <si>
    <t>D.1.1.c</t>
  </si>
  <si>
    <t>Restaurování střední část západní stěny západní předsíně</t>
  </si>
  <si>
    <t>{89bacabd-eb48-48fb-8801-719036b20ce7}</t>
  </si>
  <si>
    <t>VRN</t>
  </si>
  <si>
    <t>Vedlejší rozpočtové náklady</t>
  </si>
  <si>
    <t>{f36c03e9-5fb3-412f-89a9-8656f18ed4c7}</t>
  </si>
  <si>
    <t>lešení</t>
  </si>
  <si>
    <t>m2</t>
  </si>
  <si>
    <t>467,7</t>
  </si>
  <si>
    <t>VOM_100</t>
  </si>
  <si>
    <t>OM 100% nová</t>
  </si>
  <si>
    <t>73,4</t>
  </si>
  <si>
    <t>KRYCÍ LIST SOUPISU PRACÍ</t>
  </si>
  <si>
    <t>VOM_30</t>
  </si>
  <si>
    <t>vápenné omítky 30%</t>
  </si>
  <si>
    <t>59,3</t>
  </si>
  <si>
    <t>Lom_kamen</t>
  </si>
  <si>
    <t>lomový kámen</t>
  </si>
  <si>
    <t>47,7</t>
  </si>
  <si>
    <t>pískovec</t>
  </si>
  <si>
    <t>25,8</t>
  </si>
  <si>
    <t>terakota</t>
  </si>
  <si>
    <t>46,85</t>
  </si>
  <si>
    <t>Objekt:</t>
  </si>
  <si>
    <t>D.1.1 - Architektonicko - konstrukční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</si>
  <si>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</si>
  <si>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</si>
  <si>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</si>
  <si>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</si>
  <si>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</si>
  <si>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</si>
  <si>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</si>
  <si>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65 - Restaurátorské práce</t>
  </si>
  <si>
    <t xml:space="preserve">      65_1 - Restaurování achitektonických prvků z pískovce s ručně tesaným povrchem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</si>
  <si>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</si>
  <si>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</si>
  <si>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</si>
  <si>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</si>
  <si>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765 - Krytina skládaná</t>
  </si>
  <si>
    <t xml:space="preserve">    783 - Dokončovací práce - nátěry</t>
  </si>
  <si>
    <t>M - Práce a dodávky M</t>
  </si>
  <si>
    <t xml:space="preserve">    21-M - Elektromontáže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</si>
  <si>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</si>
  <si>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</si>
  <si>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</si>
  <si>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</si>
  <si>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</si>
  <si>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</si>
  <si>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</si>
  <si>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</si>
  <si>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</si>
  <si>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</si>
  <si>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</si>
  <si>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</si>
  <si>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</si>
  <si>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</si>
  <si>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</si>
  <si>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</si>
  <si>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</si>
  <si>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</si>
  <si>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</si>
  <si>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</si>
  <si>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317235812R</t>
  </si>
  <si>
    <t>Přezdění uvolněných kamenů z líce zdiva z lomového kamene (kámen zrevidovat, očištění, zpětné uložení do lože z malty s pojivem z přirozeně hydraulického vápna NHL 5)</t>
  </si>
  <si>
    <t>m3</t>
  </si>
  <si>
    <t>4</t>
  </si>
  <si>
    <t>1953707457</t>
  </si>
  <si>
    <t>VV</t>
  </si>
  <si>
    <t>D.1.1.1 Technická zpráva</t>
  </si>
  <si>
    <t>5.11.1 Povrchové úpravy vnější</t>
  </si>
  <si>
    <t>0,5</t>
  </si>
  <si>
    <t>Součet</t>
  </si>
  <si>
    <t>317235813R</t>
  </si>
  <si>
    <t>Přezdění uvolněných, rozpadlých stávajících cihel (vybrourání uvolněných cihel, nové cihly (290x140x65 mm) uložit do lože z malty s pojivem z přirozeně hydraulického vápna NHL 5)</t>
  </si>
  <si>
    <t>1712557498</t>
  </si>
  <si>
    <t>0,58+0,15+0,12+0,1</t>
  </si>
  <si>
    <t>6</t>
  </si>
  <si>
    <t>Úpravy povrchů, podlahy a osazování výplní</t>
  </si>
  <si>
    <t>612151111R</t>
  </si>
  <si>
    <t>Podkladní a spojovací vrstva vnějších omítaných ploch zpevňovací bezrozpouštědlový nátěr na bázi organokřemičité nanášený ručně stěn</t>
  </si>
  <si>
    <t>-518616538</t>
  </si>
  <si>
    <t>5.11.1. Povrchové úpravy vnější</t>
  </si>
  <si>
    <t>D.1.1.2.3 Pohledy - návrh</t>
  </si>
  <si>
    <t>odměřeno z PD</t>
  </si>
  <si>
    <t>70%</t>
  </si>
  <si>
    <t>VOM_30*0,7</t>
  </si>
  <si>
    <t>612345211R</t>
  </si>
  <si>
    <t>Sejmutí šablon říms a ostatních profilovaných architektonických prvků na fasádě</t>
  </si>
  <si>
    <t>kus</t>
  </si>
  <si>
    <t>512871020</t>
  </si>
  <si>
    <t>5</t>
  </si>
  <si>
    <t>619991011</t>
  </si>
  <si>
    <t>Zakrytí vnitřních ploch před znečištěním fólií včetně pozdějšího odkrytí samostatných konstrukcí a prvků</t>
  </si>
  <si>
    <t>CS ÚRS 2024 01</t>
  </si>
  <si>
    <t>322114767</t>
  </si>
  <si>
    <t>Online PSC</t>
  </si>
  <si>
    <t>https://podminky.urs.cz/item/CS_URS_2024_01/619991011</t>
  </si>
  <si>
    <t>5.1. Přípravné práce</t>
  </si>
  <si>
    <t>D.1.1.2.3 Pohledy návrh</t>
  </si>
  <si>
    <t>"P5" 120</t>
  </si>
  <si>
    <t>619996137</t>
  </si>
  <si>
    <t>Ochrana stavebních konstrukcí a samostatných prvků včetně pozdějšího odstranění obedněním z OSB desek samostatných konstrukcí a prvků</t>
  </si>
  <si>
    <t>1889334861</t>
  </si>
  <si>
    <t>https://podminky.urs.cz/item/CS_URS_2024_01/619996137</t>
  </si>
  <si>
    <t>"P4" (7,8+7,8)*1,5+(15,3+15,3)*1,5+15</t>
  </si>
  <si>
    <t>7</t>
  </si>
  <si>
    <t>619996145</t>
  </si>
  <si>
    <t>Ochrana stavebních konstrukcí a samostatných prvků včetně pozdějšího odstranění obalením geotextilií samostatných konstrukcí a prvků</t>
  </si>
  <si>
    <t>247157311</t>
  </si>
  <si>
    <t>https://podminky.urs.cz/item/CS_URS_2024_01/619996145</t>
  </si>
  <si>
    <t>8</t>
  </si>
  <si>
    <t>622131100R</t>
  </si>
  <si>
    <t>Kotevní prostřik z maltové omítkové směsi z přirozeně hydraulického vápna NHL 3,5, tl. 5 mm, vnějších omítaných ploch nanášen ručně celoplošně, stěn</t>
  </si>
  <si>
    <t>-568095979</t>
  </si>
  <si>
    <t>9</t>
  </si>
  <si>
    <t>622311121R</t>
  </si>
  <si>
    <t>Omítka vápenná z přirozeně hydraulického vápna NHL 3,5 vnějších ploch nanášená ručně jednovrstvá, tloušťky do 15 mm hladká stěn</t>
  </si>
  <si>
    <t>901925433</t>
  </si>
  <si>
    <t>10</t>
  </si>
  <si>
    <t>622311131R</t>
  </si>
  <si>
    <t>Vápenný štuk z přirozeně hydraulického vápna NHL 3,5, vnějších ploch tloušťky do 5 mm stěn</t>
  </si>
  <si>
    <t>1841193801</t>
  </si>
  <si>
    <t>11</t>
  </si>
  <si>
    <t>622311191R</t>
  </si>
  <si>
    <t>Omítka vápenná z přirozeně hydraulického vápna NHL 3,5 vnějších ploch nanášená ručně Příplatek k cenám za každých dalších i započatých 5 mm tloušťky omítky přes 15 mm stěn</t>
  </si>
  <si>
    <t>-2027429469</t>
  </si>
  <si>
    <t>73,4*3 'Přepočtené koeficientem množství</t>
  </si>
  <si>
    <t>622325403R</t>
  </si>
  <si>
    <t>Oprava vápenné omítky s pojivem z přirozeně hydraulického vápna NHL 3,5, vnějších ploch stupně členitosti 3 štukové, v rozsahu opravované plochy přes 20 do 30%, tl. jádra 30 mm, štuk 5 mm</t>
  </si>
  <si>
    <t>-561142615</t>
  </si>
  <si>
    <t>13</t>
  </si>
  <si>
    <t>622631001R</t>
  </si>
  <si>
    <t>Spárování cihel s použitím spárovací malty na bázi trasového vápna s bílou barvou</t>
  </si>
  <si>
    <t>232003316</t>
  </si>
  <si>
    <t>14</t>
  </si>
  <si>
    <t>622631011R</t>
  </si>
  <si>
    <t>Spárování zdiva z lomového kamene spárovací maltou s pojivem z přirozeně hydraulického vápna NHL 5, probarvenou, větší spáry vyplnit úzkými úlomky kamenů</t>
  </si>
  <si>
    <t>1955435980</t>
  </si>
  <si>
    <t>lom_kamen*0,2</t>
  </si>
  <si>
    <t>15</t>
  </si>
  <si>
    <t>622635041R</t>
  </si>
  <si>
    <t>Vysekání stávajícího spárování architektonických prvků z terakoty</t>
  </si>
  <si>
    <t>737242396</t>
  </si>
  <si>
    <t>9,5+19,8+16+0,2+0,15+0,6+0,6</t>
  </si>
  <si>
    <t>16</t>
  </si>
  <si>
    <t>625681029R</t>
  </si>
  <si>
    <t xml:space="preserve">Demontáž ochrany proti holubům </t>
  </si>
  <si>
    <t>-1255519648</t>
  </si>
  <si>
    <t>5.12.3 Ostatní práce a výrobky</t>
  </si>
  <si>
    <t>"P3" 0,3*0,5*4</t>
  </si>
  <si>
    <t>17</t>
  </si>
  <si>
    <t>625681031R</t>
  </si>
  <si>
    <t>Ochrana proti holubům síťový systém kotvený do zdiva, betonu a jiných plných materiálů - nerezová síť z drátů 1,0 mm s oky 20x20 mm, vodící rám z ocelového nerezového lanka tl. 2 mm, kotevníočka z nerezové oceli</t>
  </si>
  <si>
    <t>1810854251</t>
  </si>
  <si>
    <t>https://podminky.urs.cz/item/CS_URS_2024_01/625681031R</t>
  </si>
  <si>
    <t>18</t>
  </si>
  <si>
    <t>629995101R</t>
  </si>
  <si>
    <t>Očištění vnějších ploch tlakovou vodou omytím s tenzidovým čističem</t>
  </si>
  <si>
    <t>1900747218</t>
  </si>
  <si>
    <t>LOM_kamen</t>
  </si>
  <si>
    <t>65</t>
  </si>
  <si>
    <t>Restaurátorské práce</t>
  </si>
  <si>
    <t>65_1</t>
  </si>
  <si>
    <t>Restaurování achitektonických prvků z pískovce s ručně tesaným povrchem</t>
  </si>
  <si>
    <t>19</t>
  </si>
  <si>
    <t>65_1_1</t>
  </si>
  <si>
    <t>Zpracování restaurátorské zprávy</t>
  </si>
  <si>
    <t>2100773442</t>
  </si>
  <si>
    <t>5.13. Restaurátorské práce</t>
  </si>
  <si>
    <t>20</t>
  </si>
  <si>
    <t>65_1_2</t>
  </si>
  <si>
    <t>Likvidace biologického napadení kamene</t>
  </si>
  <si>
    <t>-1795403088</t>
  </si>
  <si>
    <t>(1,9+1,8+0,4+0,4+1,3+0,4+1,5+1,6+0,4+1,8+0,2+0,2+1)*2</t>
  </si>
  <si>
    <t>65_1_3</t>
  </si>
  <si>
    <t>Konosolidace kamenného materiálu pomocí zpevňovače na organokřemičité bázi - lokálně</t>
  </si>
  <si>
    <t>-70217893</t>
  </si>
  <si>
    <t>22</t>
  </si>
  <si>
    <t>65_1_4</t>
  </si>
  <si>
    <t>Očištění od volných nečistot (vysavačem, s pomocí štětců a tlakové páry)</t>
  </si>
  <si>
    <t>-782749288</t>
  </si>
  <si>
    <t>23</t>
  </si>
  <si>
    <t>65_1_5</t>
  </si>
  <si>
    <t>Revize plastických retuší</t>
  </si>
  <si>
    <t>-1046851313</t>
  </si>
  <si>
    <t>24</t>
  </si>
  <si>
    <t>65_1_6</t>
  </si>
  <si>
    <t>Ztenčení černých krust</t>
  </si>
  <si>
    <t>1705668482</t>
  </si>
  <si>
    <t>25</t>
  </si>
  <si>
    <t>65_1_7</t>
  </si>
  <si>
    <t>Barevná retuš kamene a nových tmelů</t>
  </si>
  <si>
    <t>993770142</t>
  </si>
  <si>
    <t>Ostatní konstrukce a práce, bourání</t>
  </si>
  <si>
    <t>26</t>
  </si>
  <si>
    <t>941121113</t>
  </si>
  <si>
    <t>Lešení řadové trubkové těžké pracovní s podlahami z fošen nebo dílců min. tl. 38 mm, s provozním zatížením tř. 4 do 300 kg/m2 šířky tř. W15 od 1,5 do 1,8 m výšky přes 20 do 30 m montáž</t>
  </si>
  <si>
    <t>572593912</t>
  </si>
  <si>
    <t>https://podminky.urs.cz/item/CS_URS_2024_01/941121113</t>
  </si>
  <si>
    <t>5.2. Lešení</t>
  </si>
  <si>
    <t>245+50+33*3,9+22*2</t>
  </si>
  <si>
    <t xml:space="preserve">pozn. lešení je  ve vlastnictví stavebníka, nebude účtován poplatek za pronájem lešení</t>
  </si>
  <si>
    <t>27</t>
  </si>
  <si>
    <t>941121813</t>
  </si>
  <si>
    <t>Lešení řadové trubkové těžké pracovní s podlahami z fošen nebo dílců min. tl. 38 mm, s provozním zatížením tř. 4 do 300 kg/m2 šířky tř. W15 od 1,5 do 1,8 m výšky přes 20 do 30 m demontáž</t>
  </si>
  <si>
    <t>173219487</t>
  </si>
  <si>
    <t>https://podminky.urs.cz/item/CS_URS_2024_01/941121813</t>
  </si>
  <si>
    <t>28</t>
  </si>
  <si>
    <t>941121312</t>
  </si>
  <si>
    <t>Odborná prohlídka lešení řadového trubkového těžkého pracovního s podlahami s provozním zatížením tř. 4 do 300 kg/m2 šířky tř. W15 od 1,5 do 1,8 m výšky do 25 m, celkové plochy do 500 m2 zakrytého sítí</t>
  </si>
  <si>
    <t>1220376288</t>
  </si>
  <si>
    <t>https://podminky.urs.cz/item/CS_URS_2024_01/941121312</t>
  </si>
  <si>
    <t>29</t>
  </si>
  <si>
    <t>943381020R</t>
  </si>
  <si>
    <t>Montáž stavebního vrátku</t>
  </si>
  <si>
    <t>794514131</t>
  </si>
  <si>
    <t>30</t>
  </si>
  <si>
    <t>943381040R</t>
  </si>
  <si>
    <t>Pronájem stavebního vrátku</t>
  </si>
  <si>
    <t>měsíc</t>
  </si>
  <si>
    <t>-979725409</t>
  </si>
  <si>
    <t>31</t>
  </si>
  <si>
    <t>943381060R</t>
  </si>
  <si>
    <t>Demontáž stavebního vrátku</t>
  </si>
  <si>
    <t>-114053449</t>
  </si>
  <si>
    <t>32</t>
  </si>
  <si>
    <t>944611111R</t>
  </si>
  <si>
    <t>Montáž ochranné sítě zavěšené na konstrukci lešení z textilie z umělých vláken (použít sítě v bílé barvě)</t>
  </si>
  <si>
    <t>-1124046147</t>
  </si>
  <si>
    <t>Lešení</t>
  </si>
  <si>
    <t>pozn. bílé ochranné sítě jsou ve vlastnictví stavebníka, nebude účtován poplatek za pronájem bílé ochranné sítě</t>
  </si>
  <si>
    <t>33</t>
  </si>
  <si>
    <t>944611811R</t>
  </si>
  <si>
    <t>Demontáž ochranné sítě zavěšené na konstrukci lešení z textilie z umělých vláken (použít sítě v bílé barvě)</t>
  </si>
  <si>
    <t>-1767394517</t>
  </si>
  <si>
    <t>34</t>
  </si>
  <si>
    <t>978019341R</t>
  </si>
  <si>
    <t>Otlučení vápenných nebo vápenocementových omítek vnějších ploch s vyškrabáním spar a s očištěním zdiva stupně členitosti 3 až 5, v rozsahu přes 20 do 30 %, předpokládaná tl. 30 mm</t>
  </si>
  <si>
    <t>1057559669</t>
  </si>
  <si>
    <t>5.3. Bourací práce</t>
  </si>
  <si>
    <t>10,4+18,8+30,1</t>
  </si>
  <si>
    <t>35</t>
  </si>
  <si>
    <t>978019391R</t>
  </si>
  <si>
    <t>Otlučení vápenných nebo vápenocementových omítek vnějších ploch s vyškrabáním spar a s očištěním zdiva stupně členitosti 3 až 5, v rozsahu přes 80 do 100 %, předpokládaná tl. 30 mm</t>
  </si>
  <si>
    <t>981571363</t>
  </si>
  <si>
    <t>40,7+1,2+0,4+6,3+1,5+3,5+2,8+5,2+2,1+2,8+2,3+2,1+2,5</t>
  </si>
  <si>
    <t>36</t>
  </si>
  <si>
    <t>978023251R</t>
  </si>
  <si>
    <t xml:space="preserve">Vysekání uvolněné nebo nesoudržné malty ze spár zdiva kamenného režného z lomového kamene </t>
  </si>
  <si>
    <t>778292829</t>
  </si>
  <si>
    <t>5.3 Bourací práce</t>
  </si>
  <si>
    <t>11,3+6,4+3,3+2,5+1+1,7+9,9+5,6+1,6+4,4</t>
  </si>
  <si>
    <t>20% ploch</t>
  </si>
  <si>
    <t>37</t>
  </si>
  <si>
    <t>993121211</t>
  </si>
  <si>
    <t>Dovoz a odvoz lešení včetně naložení a složení prostorového těžkého, na vzdálenost do 10 km</t>
  </si>
  <si>
    <t>-1909545778</t>
  </si>
  <si>
    <t>https://podminky.urs.cz/item/CS_URS_2024_01/993121211</t>
  </si>
  <si>
    <t>38</t>
  </si>
  <si>
    <t>993121219</t>
  </si>
  <si>
    <t>Dovoz a odvoz lešení včetně naložení a složení prostorového těžkého, na vzdálenost Příplatek k ceně za každých dalších i započatých 10 km přes 10 km</t>
  </si>
  <si>
    <t>-1820214589</t>
  </si>
  <si>
    <t>https://podminky.urs.cz/item/CS_URS_2024_01/993121219</t>
  </si>
  <si>
    <t>lešení*5</t>
  </si>
  <si>
    <t>997</t>
  </si>
  <si>
    <t>Přesun sutě</t>
  </si>
  <si>
    <t>39</t>
  </si>
  <si>
    <t>997013157</t>
  </si>
  <si>
    <t>Vnitrostaveništní doprava suti a vybouraných hmot vodorovně do 50 m s naložením s omezením mechanizace pro budovy a haly výšky přes 21 do 24 m</t>
  </si>
  <si>
    <t>t</t>
  </si>
  <si>
    <t>-141612965</t>
  </si>
  <si>
    <t>https://podminky.urs.cz/item/CS_URS_2024_01/997013157</t>
  </si>
  <si>
    <t>40</t>
  </si>
  <si>
    <t>997013313</t>
  </si>
  <si>
    <t>Shoz na stavební suť montáž a demontáž shozu výšky přes 20 do 30 m</t>
  </si>
  <si>
    <t>m</t>
  </si>
  <si>
    <t>-1029938713</t>
  </si>
  <si>
    <t>https://podminky.urs.cz/item/CS_URS_2024_01/997013313</t>
  </si>
  <si>
    <t>41</t>
  </si>
  <si>
    <t>997013323</t>
  </si>
  <si>
    <t>Shoz na stavební suť montáž a demontáž shozu výšky Příplatek za první a každý další den použití shozu výšky přes 20 do 30 m</t>
  </si>
  <si>
    <t>-1100030634</t>
  </si>
  <si>
    <t>https://podminky.urs.cz/item/CS_URS_2024_01/997013323</t>
  </si>
  <si>
    <t>30 dní</t>
  </si>
  <si>
    <t>23*30</t>
  </si>
  <si>
    <t>42</t>
  </si>
  <si>
    <t>997013509</t>
  </si>
  <si>
    <t>Odvoz suti a vybouraných hmot na skládku nebo meziskládku se složením, na vzdálenost Příplatek k ceně za každý další započatý 1 km přes 1 km</t>
  </si>
  <si>
    <t>1937816946</t>
  </si>
  <si>
    <t>https://podminky.urs.cz/item/CS_URS_2024_01/997013509</t>
  </si>
  <si>
    <t>23,721*15 'Přepočtené koeficientem množství</t>
  </si>
  <si>
    <t>43</t>
  </si>
  <si>
    <t>997013511</t>
  </si>
  <si>
    <t>Odvoz suti a vybouraných hmot z meziskládky na skládku s naložením a se složením, na vzdálenost do 1 km</t>
  </si>
  <si>
    <t>-1391355486</t>
  </si>
  <si>
    <t>https://podminky.urs.cz/item/CS_URS_2024_01/997013511</t>
  </si>
  <si>
    <t>44</t>
  </si>
  <si>
    <t>997013631</t>
  </si>
  <si>
    <t>Poplatek za uložení stavebního odpadu na skládce (skládkovné) směsného stavebního a demoličního zatříděného do Katalogu odpadů pod kódem 17 09 04</t>
  </si>
  <si>
    <t>-131538828</t>
  </si>
  <si>
    <t>https://podminky.urs.cz/item/CS_URS_2024_01/997013631</t>
  </si>
  <si>
    <t>998</t>
  </si>
  <si>
    <t>Přesun hmot</t>
  </si>
  <si>
    <t>45</t>
  </si>
  <si>
    <t>998011011</t>
  </si>
  <si>
    <t>Přesun hmot pro budovy občanské výstavby, bydlení, výrobu a služby s nosnou svislou konstrukcí zděnou z cihel, tvárnic nebo kamene vodorovná dopravní vzdálenost do 100 m s omezením mechanizace pro budovy výšky přes 24 do 36 m</t>
  </si>
  <si>
    <t>-1107596160</t>
  </si>
  <si>
    <t>https://podminky.urs.cz/item/CS_URS_2024_01/998011011</t>
  </si>
  <si>
    <t>46</t>
  </si>
  <si>
    <t>998011014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</si>
  <si>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</si>
  <si>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704534677</t>
  </si>
  <si>
    <t>https://podminky.urs.cz/item/CS_URS_2024_01/998011014</t>
  </si>
  <si>
    <t>PSV</t>
  </si>
  <si>
    <t>Práce a dodávky PSV</t>
  </si>
  <si>
    <t>765</t>
  </si>
  <si>
    <t>Krytina skládaná</t>
  </si>
  <si>
    <t>47</t>
  </si>
  <si>
    <t>765211829R</t>
  </si>
  <si>
    <t>Demontáž stávajícího odvodnění stínek cimbuří z keramických prejzů</t>
  </si>
  <si>
    <t>1679651976</t>
  </si>
  <si>
    <t>"P2" 18*0,75</t>
  </si>
  <si>
    <t>48</t>
  </si>
  <si>
    <t>765211839R</t>
  </si>
  <si>
    <t>Osazení nových keramických prejzů do lože z vápenné pokrývačské malty, včetně přespárování (odvodnění stínek cimbuří z keramických prejzů)</t>
  </si>
  <si>
    <t>2106673314</t>
  </si>
  <si>
    <t>"P2" 18</t>
  </si>
  <si>
    <t>49</t>
  </si>
  <si>
    <t>998765214</t>
  </si>
  <si>
    <t>Přesun hmot pro krytiny skládané stanovený procentní sazbou (%) z ceny vodorovná dopravní vzdálenost do 50 m s omezením mechanizace na objektech výšky přes 24 do 36 m</t>
  </si>
  <si>
    <t>%</t>
  </si>
  <si>
    <t>-968955831</t>
  </si>
  <si>
    <t>https://podminky.urs.cz/item/CS_URS_2024_01/998765214</t>
  </si>
  <si>
    <t>50</t>
  </si>
  <si>
    <t>998765292</t>
  </si>
  <si>
    <t>Přesun hmot pro krytiny skládané stanovený procentní sazbou (%) z ceny vodorovná dopravní vzdálenost do 50 m Příplatek k cenám za zvětšený přesun přes vymezenou vodorovnou dopravní vzdálenost do 100 m</t>
  </si>
  <si>
    <t>478572212</t>
  </si>
  <si>
    <t>https://podminky.urs.cz/item/CS_URS_2024_01/998765292</t>
  </si>
  <si>
    <t>783</t>
  </si>
  <si>
    <t>Dokončovací práce - nátěry</t>
  </si>
  <si>
    <t>51</t>
  </si>
  <si>
    <t>783801223R</t>
  </si>
  <si>
    <t>Očištění kamenného, cihelného zdiva algicidním a lichencidním prostředkem s likvidačním účeinkem proti růstu mechů a řas</t>
  </si>
  <si>
    <t>612320465</t>
  </si>
  <si>
    <t>lom_kamen</t>
  </si>
  <si>
    <t>52</t>
  </si>
  <si>
    <t>783801503</t>
  </si>
  <si>
    <t>Příprava podkladu omítek před provedením nátěru omytí tlakovou vodou</t>
  </si>
  <si>
    <t>-2061277921</t>
  </si>
  <si>
    <t>https://podminky.urs.cz/item/CS_URS_2024_01/783801503</t>
  </si>
  <si>
    <t>53</t>
  </si>
  <si>
    <t>783806801</t>
  </si>
  <si>
    <t>Odstranění nátěrů z omítek obroušením</t>
  </si>
  <si>
    <t>-1729197405</t>
  </si>
  <si>
    <t>https://podminky.urs.cz/item/CS_URS_2024_01/783806801</t>
  </si>
  <si>
    <t>54</t>
  </si>
  <si>
    <t>783806809</t>
  </si>
  <si>
    <t>Odstranění nátěrů z omítek okartáčováním</t>
  </si>
  <si>
    <t>-750962672</t>
  </si>
  <si>
    <t>https://podminky.urs.cz/item/CS_URS_2024_01/783806809</t>
  </si>
  <si>
    <t>55</t>
  </si>
  <si>
    <t>783806809R</t>
  </si>
  <si>
    <t>Mechanické dočištění kamenného, cihelného zdiva</t>
  </si>
  <si>
    <t>1165740737</t>
  </si>
  <si>
    <t>56</t>
  </si>
  <si>
    <t>783822121R</t>
  </si>
  <si>
    <t>Tmelení defektů a plastická retuš terokotových prvků</t>
  </si>
  <si>
    <t>652961773</t>
  </si>
  <si>
    <t>57</t>
  </si>
  <si>
    <t>783823149R</t>
  </si>
  <si>
    <t>Nátěr kamenného, cihelného zdiva algicidním prostředkem s preventivním účinkem proti růstu mechů a řas</t>
  </si>
  <si>
    <t>2008140591</t>
  </si>
  <si>
    <t>58</t>
  </si>
  <si>
    <t>783823167</t>
  </si>
  <si>
    <t>Penetrační nátěr omítek hladkých omítek hladkých, zrnitých tenkovrstvých nebo štukových stupně členitosti 3 vápenný</t>
  </si>
  <si>
    <t>1454312409</t>
  </si>
  <si>
    <t>https://podminky.urs.cz/item/CS_URS_2024_01/783823167</t>
  </si>
  <si>
    <t>59</t>
  </si>
  <si>
    <t>783826625</t>
  </si>
  <si>
    <t>Hydrofobizační nátěr omítek silikonový, transparentní, povrchů hladkých omítek hladkých, zrnitých tenkovrstvých nebo štukových stupně členitosti 3</t>
  </si>
  <si>
    <t>-1054801795</t>
  </si>
  <si>
    <t>https://podminky.urs.cz/item/CS_URS_2024_01/783826625</t>
  </si>
  <si>
    <t>(5,9+5,9+11,05+7,6+4,4+1,7)*0,3</t>
  </si>
  <si>
    <t>0,45*2*19*0,3</t>
  </si>
  <si>
    <t>60</t>
  </si>
  <si>
    <t>783826655</t>
  </si>
  <si>
    <t>Hydrofobizační nátěr omítek silikonový, transparentní, povrchů hladkých lícového zdiva</t>
  </si>
  <si>
    <t>-775394807</t>
  </si>
  <si>
    <t>https://podminky.urs.cz/item/CS_URS_2024_01/783826655</t>
  </si>
  <si>
    <t>61</t>
  </si>
  <si>
    <t>783827447R</t>
  </si>
  <si>
    <t>Fasádní nátěrový systém z hotové vápenné barvy na bázi čistého, minimálně 3 roky odleželého hašeného vápna, s přísadou disperzního pojiva, aplikovat ve třech vrstvách</t>
  </si>
  <si>
    <t>-2120651177</t>
  </si>
  <si>
    <t>https://podminky.urs.cz/item/CS_URS_2024_01/783827447R</t>
  </si>
  <si>
    <t>62</t>
  </si>
  <si>
    <t>783897619R</t>
  </si>
  <si>
    <t>Příplatek k cenám za provádění barevného nátěru</t>
  </si>
  <si>
    <t>1834097928</t>
  </si>
  <si>
    <t>M</t>
  </si>
  <si>
    <t>Práce a dodávky M</t>
  </si>
  <si>
    <t>21-M</t>
  </si>
  <si>
    <t>Elektromontáže</t>
  </si>
  <si>
    <t>63</t>
  </si>
  <si>
    <t>210280222R</t>
  </si>
  <si>
    <t>Revize systému ochrany před bleskem</t>
  </si>
  <si>
    <t>64</t>
  </si>
  <si>
    <t>1188131467</t>
  </si>
  <si>
    <t>HZS</t>
  </si>
  <si>
    <t>Hodinové zúčtovací sazby</t>
  </si>
  <si>
    <t>HZS2151</t>
  </si>
  <si>
    <t>Hodinové zúčtovací sazby profesí PSV provádění stavebních konstrukcí klempíř</t>
  </si>
  <si>
    <t>hod</t>
  </si>
  <si>
    <t>512</t>
  </si>
  <si>
    <t>-147500352</t>
  </si>
  <si>
    <t>https://podminky.urs.cz/item/CS_URS_2024_01/HZS2151</t>
  </si>
  <si>
    <t>5.12.2 Klempířské práce</t>
  </si>
  <si>
    <t>5*6*2</t>
  </si>
  <si>
    <t>HZS2231</t>
  </si>
  <si>
    <t>Hodinové zúčtovací sazby profesí PSV provádění stavebních instalací elektrikář</t>
  </si>
  <si>
    <t>-1945885557</t>
  </si>
  <si>
    <t>https://podminky.urs.cz/item/CS_URS_2024_01/HZS2231</t>
  </si>
  <si>
    <t>"P1" 8*2</t>
  </si>
  <si>
    <t>leseni_II</t>
  </si>
  <si>
    <t>lesení II</t>
  </si>
  <si>
    <t>195</t>
  </si>
  <si>
    <t>D.1.1.b - Restaurování plastické výzdoby západního štitu západní předsíně</t>
  </si>
  <si>
    <t>65 - Restaurování</t>
  </si>
  <si>
    <t xml:space="preserve">    D1 - Ukřižovaný Kristus</t>
  </si>
  <si>
    <t xml:space="preserve">    D2 - Erby</t>
  </si>
  <si>
    <t xml:space="preserve">    D3 - Ostění sdruženého okna mezi erby</t>
  </si>
  <si>
    <t xml:space="preserve">    D4 - Hamsa</t>
  </si>
  <si>
    <t xml:space="preserve">    D5 - Boží oko</t>
  </si>
  <si>
    <t>9 - Ostatní konstrukce a práce, bourání</t>
  </si>
  <si>
    <t>Restaurování</t>
  </si>
  <si>
    <t>D1</t>
  </si>
  <si>
    <t>Ukřižovaný Kristus</t>
  </si>
  <si>
    <t>Pol1</t>
  </si>
  <si>
    <t>Likvidace biologického napadení, zpevnění štukové hmoty, fixace reliktů polychromie, vč. materiálů</t>
  </si>
  <si>
    <t>ks</t>
  </si>
  <si>
    <t>P</t>
  </si>
  <si>
    <t>Poznámka k položce:_x000d_
Max. rozměry plastiky 260 x 324 cm, provedeno modelováním alla prima, štukem z hrubého písku a portlandského cementu na ocelovou armaturu (tech. stav plastiky a způsob restaurování viz. restaurátorský záměr BcA. Zdeňka Šmahela)</t>
  </si>
  <si>
    <t>Pol2</t>
  </si>
  <si>
    <t>Podrobný restaurátorský průzkum, vč. laboratorních rozborů</t>
  </si>
  <si>
    <t>Pol3</t>
  </si>
  <si>
    <t>Čištění povrchů, odstranění nevhodných tmelů, odsolení, vč. materiálů</t>
  </si>
  <si>
    <t>Pol4</t>
  </si>
  <si>
    <t>Oprava výztuže, obnova kotvení, antikorozivní konzervace, vč. materiálů</t>
  </si>
  <si>
    <t>Pol5</t>
  </si>
  <si>
    <t>Plastická retuš štukové hmoty minerálními kompatibilními tmely, vč. materiálů</t>
  </si>
  <si>
    <t>Pol6</t>
  </si>
  <si>
    <t>Barevná retuš doplňků, vč. materiálů</t>
  </si>
  <si>
    <t>Pol7</t>
  </si>
  <si>
    <t>Doprava, likvidace odpadu</t>
  </si>
  <si>
    <t>Pol8</t>
  </si>
  <si>
    <t>Ostatní nespecifikované práce, nutné ke komplexnímu restaurování</t>
  </si>
  <si>
    <t>Pol9</t>
  </si>
  <si>
    <t>Závěrečná restaurátorská zpráva</t>
  </si>
  <si>
    <t>D2</t>
  </si>
  <si>
    <t>Erby</t>
  </si>
  <si>
    <t>Pol10</t>
  </si>
  <si>
    <t>Poznámka k položce:_x000d_
Max. rozměry plastiky - jednoho kusu erbu 163 x 152 cm, provedeno modelováním alla prima, štukem z hrubého písku a portlandského cementu na ocelovou armaturu (tech. stav plastiky a způsob restaurování viz. restaurátorský záměr BcA. Zdeňka Šmahela)</t>
  </si>
  <si>
    <t>Pol11</t>
  </si>
  <si>
    <t>Pol12</t>
  </si>
  <si>
    <t>Pol13</t>
  </si>
  <si>
    <t>Pol14</t>
  </si>
  <si>
    <t>Pol15</t>
  </si>
  <si>
    <t>Pol16</t>
  </si>
  <si>
    <t>Pol17</t>
  </si>
  <si>
    <t>D3</t>
  </si>
  <si>
    <t>Ostění sdruženého okna mezi erby</t>
  </si>
  <si>
    <t>Pol18</t>
  </si>
  <si>
    <t>Likvidace biologického napadení, zpevnění pískovce, vč. materiálů</t>
  </si>
  <si>
    <t xml:space="preserve">Poznámka k položce:_x000d_
Max. rozměry ostění okna 93 x 103 cm, provedeno z ručně opracovaného pískovce (tech. stav plastiky a způsob restaurování viz. restaurátorský záměr BcA. Zdeňka Šmahela)_x000d_
</t>
  </si>
  <si>
    <t>Pol19</t>
  </si>
  <si>
    <t>Pol20</t>
  </si>
  <si>
    <t>Pol21</t>
  </si>
  <si>
    <t>Plastická retuš poškozeného kamene minerálními kompatibilními tmely, vč. materiálů</t>
  </si>
  <si>
    <t>Pol22</t>
  </si>
  <si>
    <t>Pol23</t>
  </si>
  <si>
    <t>Pol24</t>
  </si>
  <si>
    <t>D4</t>
  </si>
  <si>
    <t>Hamsa</t>
  </si>
  <si>
    <t>Pol25</t>
  </si>
  <si>
    <t xml:space="preserve">Poznámka k položce:_x000d_
Max. rozměry reliéfu Hamsy - 26 x 45 cm, provedeno modelováním alla prima, štukem z hrubého písku a portlandského cementu na ocelovou armaturu (tech. stav plastiky a způsob restaurování viz. restaurátorský záměr BcA. Zdeňka Šmahela)_x000d_
</t>
  </si>
  <si>
    <t>Pol26</t>
  </si>
  <si>
    <t>Pol27</t>
  </si>
  <si>
    <t>Pol28</t>
  </si>
  <si>
    <t>Pol29</t>
  </si>
  <si>
    <t>Pol30</t>
  </si>
  <si>
    <t>Pol31</t>
  </si>
  <si>
    <t>66</t>
  </si>
  <si>
    <t>Pol32</t>
  </si>
  <si>
    <t>68</t>
  </si>
  <si>
    <t>Pol33</t>
  </si>
  <si>
    <t>70</t>
  </si>
  <si>
    <t>D5</t>
  </si>
  <si>
    <t>Boží oko</t>
  </si>
  <si>
    <t>Pol34</t>
  </si>
  <si>
    <t>72</t>
  </si>
  <si>
    <t>Poznámka k položce:_x000d_
Max. rozměry reliéfu Božího oka - 122 x 94 cm, provedeno modelováním alla prima, štukem z hrubého písku a portlandského cementu na ocelovou armaturu (tech. stav plastiky a způsob restaurování viz. restaurátorský záměr BcA. Zdeňka Šmahela)</t>
  </si>
  <si>
    <t>Pol35</t>
  </si>
  <si>
    <t>74</t>
  </si>
  <si>
    <t>Pol36</t>
  </si>
  <si>
    <t>76</t>
  </si>
  <si>
    <t>Pol37</t>
  </si>
  <si>
    <t>78</t>
  </si>
  <si>
    <t>Pol38</t>
  </si>
  <si>
    <t>80</t>
  </si>
  <si>
    <t xml:space="preserve">Poznámka k položce:_x000d_
Max. rozměry reliéfu Božího oka - 122 x 94 cm, provedeno modelováním alla prima, štukem z hrubého písku a portlandského cementu na ocelovou armaturu (tech. stav plastiky a způsob restaurování viz. restaurátorský záměr BcA. Zdeňka Šmahela)_x000d_
</t>
  </si>
  <si>
    <t>82</t>
  </si>
  <si>
    <t>84</t>
  </si>
  <si>
    <t>Pol39</t>
  </si>
  <si>
    <t>86</t>
  </si>
  <si>
    <t>88</t>
  </si>
  <si>
    <t>941121112</t>
  </si>
  <si>
    <t>Lešení řadové trubkové těžké pracovní s podlahami z fošen nebo dílců min. tl. 38 mm, s provozním zatížením tř. 4 do 300 kg/m2 šířky tř. W15 od 1,5 do 1,8 m výšky přes 10 do 20 m montáž</t>
  </si>
  <si>
    <t>-465653575</t>
  </si>
  <si>
    <t>https://podminky.urs.cz/item/CS_URS_2024_01/941121112</t>
  </si>
  <si>
    <t>pozn. lešení je ve vlastnictví stavebníka, nebude účtován poplatek za pronájem lešení</t>
  </si>
  <si>
    <t>941121812</t>
  </si>
  <si>
    <t>Lešení řadové trubkové těžké pracovní s podlahami z fošen nebo dílců min. tl. 38 mm, s provozním zatížením tř. 4 do 300 kg/m2 šířky tř. W15 od 1,5 do 1,8 m výšky přes 10 do 20 m demontáž</t>
  </si>
  <si>
    <t>-447180854</t>
  </si>
  <si>
    <t>https://podminky.urs.cz/item/CS_URS_2024_01/941121812</t>
  </si>
  <si>
    <t>1786328381</t>
  </si>
  <si>
    <t>1839401165</t>
  </si>
  <si>
    <t>-1129408687</t>
  </si>
  <si>
    <t>-1466787699</t>
  </si>
  <si>
    <t>-132149237</t>
  </si>
  <si>
    <t>leseni_II*5</t>
  </si>
  <si>
    <t>D.1.1.c - Restaurování střední část západní stěny západní předsíně</t>
  </si>
  <si>
    <t>65 - Restaurátorské práce</t>
  </si>
  <si>
    <t xml:space="preserve">    65_2 - Restaurování západního vstupního portálu - náročně ztvárněný novogotický portál 370x565 cm</t>
  </si>
  <si>
    <t xml:space="preserve">    65_3 - Restaurování opěrných pilířů na bocích vstupního portálu - dva pilíře 78x64x620 cm</t>
  </si>
  <si>
    <t xml:space="preserve">    65_4 - Restaurování ostění sdružených oken a arkádových polí mozaik</t>
  </si>
  <si>
    <t xml:space="preserve">    65_5 - Restaurování - Mozaiky (3 mozaiky v půlkruhově zaklenutých polích)</t>
  </si>
  <si>
    <t>65_2</t>
  </si>
  <si>
    <t>Restaurování západního vstupního portálu - náročně ztvárněný novogotický portál 370x565 cm</t>
  </si>
  <si>
    <t>65_2_1</t>
  </si>
  <si>
    <t>Likvidace biologického napadení, lokální zpevnění poškozených ploch pískovce, vč. materiálů</t>
  </si>
  <si>
    <t>-1342216778</t>
  </si>
  <si>
    <t>65_2_2</t>
  </si>
  <si>
    <t>1004640773</t>
  </si>
  <si>
    <t>65_2_3</t>
  </si>
  <si>
    <t>Čištění povrchů, odstranění nevhodných tmelů, ztenčení černých krust, odsolení, vč. materiálů</t>
  </si>
  <si>
    <t>-727457044</t>
  </si>
  <si>
    <t>65_2_4</t>
  </si>
  <si>
    <t>Plastická retuš poškozených částí pískovce minerálními kompatibilními tmely, vč. materiálů</t>
  </si>
  <si>
    <t>415687915</t>
  </si>
  <si>
    <t>65_2_5</t>
  </si>
  <si>
    <t>Barevná retuš doplňků a případně i lokálně kamene, vč. materiálů</t>
  </si>
  <si>
    <t>1476692014</t>
  </si>
  <si>
    <t>65_2_6</t>
  </si>
  <si>
    <t>-1511188956</t>
  </si>
  <si>
    <t>65_2_7</t>
  </si>
  <si>
    <t>1698189492</t>
  </si>
  <si>
    <t>65_2_8</t>
  </si>
  <si>
    <t>-1885291081</t>
  </si>
  <si>
    <t>65_3</t>
  </si>
  <si>
    <t>Restaurování opěrných pilířů na bocích vstupního portálu - dva pilíře 78x64x620 cm</t>
  </si>
  <si>
    <t>65_3_1</t>
  </si>
  <si>
    <t>-1429320222</t>
  </si>
  <si>
    <t>65_3_2</t>
  </si>
  <si>
    <t>-6317176</t>
  </si>
  <si>
    <t>65_3_3</t>
  </si>
  <si>
    <t xml:space="preserve">Čištění povrchů, odstranění nevhodných tmelů, ztenčení černých krust, odsolení, vč. materiálů </t>
  </si>
  <si>
    <t>1235115795</t>
  </si>
  <si>
    <t>65_3_4</t>
  </si>
  <si>
    <t xml:space="preserve">Plastická retuš poškozených částí pískovce minerálními kompatibilními tmely, vč. materiálů </t>
  </si>
  <si>
    <t>287060592</t>
  </si>
  <si>
    <t>65_3_5</t>
  </si>
  <si>
    <t>1116980101</t>
  </si>
  <si>
    <t>65_3_6</t>
  </si>
  <si>
    <t>952887982</t>
  </si>
  <si>
    <t>65_3_7</t>
  </si>
  <si>
    <t>1166260339</t>
  </si>
  <si>
    <t>65_3_8</t>
  </si>
  <si>
    <t>-1804713456</t>
  </si>
  <si>
    <t>65_4</t>
  </si>
  <si>
    <t>Restaurování ostění sdružených oken a arkádových polí mozaik</t>
  </si>
  <si>
    <t>65_4_1</t>
  </si>
  <si>
    <t>-2020850131</t>
  </si>
  <si>
    <t>65_4_2</t>
  </si>
  <si>
    <t>830981355</t>
  </si>
  <si>
    <t>65_4_3</t>
  </si>
  <si>
    <t>-1123210033</t>
  </si>
  <si>
    <t>65_4_4</t>
  </si>
  <si>
    <t>-1389153613</t>
  </si>
  <si>
    <t>65_4_5</t>
  </si>
  <si>
    <t>1526695216</t>
  </si>
  <si>
    <t>65_4_6</t>
  </si>
  <si>
    <t>1857873873</t>
  </si>
  <si>
    <t>65_4_7</t>
  </si>
  <si>
    <t>1804595102</t>
  </si>
  <si>
    <t>65_4_8</t>
  </si>
  <si>
    <t>-1127382084</t>
  </si>
  <si>
    <t>65_5</t>
  </si>
  <si>
    <t>Restaurování - Mozaiky (3 mozaiky v půlkruhově zaklenutých polích)</t>
  </si>
  <si>
    <t>65_5_1</t>
  </si>
  <si>
    <t>Podrobný restaurátorský průzkum</t>
  </si>
  <si>
    <t>121474923</t>
  </si>
  <si>
    <t>65_5_10</t>
  </si>
  <si>
    <t>Mozaika sv. Prokop - čištění</t>
  </si>
  <si>
    <t>-1590423454</t>
  </si>
  <si>
    <t>65_5_11</t>
  </si>
  <si>
    <t>Mozaika sv. Prokop - odstranění cementového tmelu a doplnění mozaikových kostek</t>
  </si>
  <si>
    <t>21141124</t>
  </si>
  <si>
    <t>65_5_12</t>
  </si>
  <si>
    <t>Mozaika sv. Prokop - tmelení prasklin</t>
  </si>
  <si>
    <t>1227666271</t>
  </si>
  <si>
    <t>65_5_13</t>
  </si>
  <si>
    <t>Mozaika sv. Prokop - barevná retuš</t>
  </si>
  <si>
    <t>512499283</t>
  </si>
  <si>
    <t>65_5_14</t>
  </si>
  <si>
    <t>1724698377</t>
  </si>
  <si>
    <t>65_5_15</t>
  </si>
  <si>
    <t>-2142104810</t>
  </si>
  <si>
    <t>65_5_16</t>
  </si>
  <si>
    <t>244741617</t>
  </si>
  <si>
    <t>65_5_2</t>
  </si>
  <si>
    <t>Mozaika sv. Ludmila - čištění</t>
  </si>
  <si>
    <t>573349204</t>
  </si>
  <si>
    <t>65_5_3</t>
  </si>
  <si>
    <t>Mozaika sv. Ludmila - injektáž</t>
  </si>
  <si>
    <t>362808923</t>
  </si>
  <si>
    <t>65_5_4</t>
  </si>
  <si>
    <t>Mozaika sv. Ludmila - konsolidace uvolněných mozaikových kostek</t>
  </si>
  <si>
    <t>1403536101</t>
  </si>
  <si>
    <t>65_5_5</t>
  </si>
  <si>
    <t>Mozaika sv. Ludmila - odstranění cementového tmelu a doplnění mozaikových kostek</t>
  </si>
  <si>
    <t>-139998034</t>
  </si>
  <si>
    <t>65_5_6</t>
  </si>
  <si>
    <t>Mozaika sv. Ludmila - tmelení prasklin</t>
  </si>
  <si>
    <t>-362931479</t>
  </si>
  <si>
    <t>65_5_7</t>
  </si>
  <si>
    <t>Mozaika sv. Ludmila - barevná retuš</t>
  </si>
  <si>
    <t>-282882262</t>
  </si>
  <si>
    <t>65_5_8</t>
  </si>
  <si>
    <t>Mozaika sv. Václav - čištění</t>
  </si>
  <si>
    <t>-649017043</t>
  </si>
  <si>
    <t>65_5_9</t>
  </si>
  <si>
    <t>Mozaika sv. Václav - barevná retuš</t>
  </si>
  <si>
    <t>784961245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</si>
  <si>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</si>
  <si>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</si>
  <si>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</si>
  <si>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</si>
  <si>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</si>
  <si>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</si>
  <si>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</si>
  <si>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011324000R</t>
  </si>
  <si>
    <t>Operativní dokumentace nálezů historických detailů po odstranění omítek</t>
  </si>
  <si>
    <t>hzs</t>
  </si>
  <si>
    <t>1024</t>
  </si>
  <si>
    <t>-1706267544</t>
  </si>
  <si>
    <t>013274000R</t>
  </si>
  <si>
    <t>Pasportizace navazujcích částí objektů s důrazem na zdokumetování stávajících statických poruch a trhlin</t>
  </si>
  <si>
    <t>-1850082400</t>
  </si>
  <si>
    <t>VRN3</t>
  </si>
  <si>
    <t>Zařízení staveniště</t>
  </si>
  <si>
    <t>030001000</t>
  </si>
  <si>
    <t>-1413144661</t>
  </si>
  <si>
    <t>031303000</t>
  </si>
  <si>
    <t>Náklady na zábor</t>
  </si>
  <si>
    <t>995272819</t>
  </si>
  <si>
    <t>https://podminky.urs.cz/item/CS_URS_2024_01/031303000</t>
  </si>
  <si>
    <t>180 dní</t>
  </si>
  <si>
    <t>170*180</t>
  </si>
  <si>
    <t>034103000</t>
  </si>
  <si>
    <t>Oplocení staveniště</t>
  </si>
  <si>
    <t>262694259</t>
  </si>
  <si>
    <t>9,5+15+4+16</t>
  </si>
  <si>
    <t>034303000</t>
  </si>
  <si>
    <t xml:space="preserve">Dopravní značení na staveništi </t>
  </si>
  <si>
    <t>694637611</t>
  </si>
  <si>
    <t>https://podminky.urs.cz/item/CS_URS_2024_01/034303000</t>
  </si>
  <si>
    <t>VRN4</t>
  </si>
  <si>
    <t>Inženýrská činnost</t>
  </si>
  <si>
    <t>042503000R</t>
  </si>
  <si>
    <t>Opatření BOZP na staveništi</t>
  </si>
  <si>
    <t>soub</t>
  </si>
  <si>
    <t>-1590277237</t>
  </si>
  <si>
    <t>049103000R</t>
  </si>
  <si>
    <t>Náklady na administrativní kroky k získánní souhlasu MÚ - vypuštění příslušné části Císařského náhonu</t>
  </si>
  <si>
    <t>2057405552</t>
  </si>
  <si>
    <t>VRN9</t>
  </si>
  <si>
    <t>Ostatní náklady</t>
  </si>
  <si>
    <t>094103000R</t>
  </si>
  <si>
    <t>Náklady vyklizení prostor pro hlavní staveništní plochu - přemístit dva betonové květináče a stojan na kola mimo prostor staveniště</t>
  </si>
  <si>
    <t>693191263</t>
  </si>
  <si>
    <t>0942040R00</t>
  </si>
  <si>
    <t>Náklady na vypouštění a opětnovné napuštění Císařského náhonu</t>
  </si>
  <si>
    <t>1204798296</t>
  </si>
  <si>
    <t>SEZNAM FIGUR</t>
  </si>
  <si>
    <t>Výměra</t>
  </si>
  <si>
    <t xml:space="preserve"> D.1.1</t>
  </si>
  <si>
    <t>Použití figury:</t>
  </si>
  <si>
    <t>Montáž lešení řadového trubkového těžkého s podlahami zatížení do 300 kg/m2 š od 1,5 do 1,8 m v přes 20 do 30 m</t>
  </si>
  <si>
    <t>Demontáž lešení řadového trubkového těžkého s podlahami zatížení do 300 kg/m2 š od 1,5 do 1,8 m v přes 20 do 30 m</t>
  </si>
  <si>
    <t>Dovoz a odvoz lešení prostorového těžkého do 10 km včetně naložení a složení</t>
  </si>
  <si>
    <t>Příplatek k ceně dovozu a odvozu lešení prostorového těžkého ZKD 10 km přes 10 km</t>
  </si>
  <si>
    <t>Lešení_spodní</t>
  </si>
  <si>
    <t>lešení spodní část</t>
  </si>
  <si>
    <t xml:space="preserve">Spárování zdiva z lomového kamene  spárovací maltou s pojivem z přirozeně hydraulického vápna NHL 5, probarvenou, větší spáry vyplnit úzkými úlomky kamenů</t>
  </si>
  <si>
    <t>Omytí omítek tlakovou vodou před provedením nátěru</t>
  </si>
  <si>
    <t>OM_10</t>
  </si>
  <si>
    <t>Omítky 10%</t>
  </si>
  <si>
    <t>OM_100</t>
  </si>
  <si>
    <t>omítky 100%</t>
  </si>
  <si>
    <t>Hydrofobizační transparentní silikonový nátěr lícového zdiva</t>
  </si>
  <si>
    <t xml:space="preserve">Kotevní prostřik z maltové omítkové směsi z přirozeně hydraulického vápna NHL 3,5, tl. 5 mm, vnějších omítaných ploch  nanášen ručně celoplošně, stěn</t>
  </si>
  <si>
    <t xml:space="preserve">Omítka vápenná z přirozeně hydraulického vápna NHL 3,5  vnějších ploch nanášená ručně jednovrstvá, tloušťky do 15 mm hladká stěn</t>
  </si>
  <si>
    <t xml:space="preserve">Vápenný štuk  z přirozeně hydraulického vápna NHL 3,5, vnějších ploch tloušťky do 5 mm stěn</t>
  </si>
  <si>
    <t>Penetrační vápenný nátěr omítek stupně členitosti 3</t>
  </si>
  <si>
    <t>Krycí dvojnásobný vápenný nátěr omítek stupně členitosti 3</t>
  </si>
  <si>
    <t xml:space="preserve"> D.1.1.b</t>
  </si>
  <si>
    <t>Montáž lešení řadového trubkového těžkého s podlahami zatížení do 300 kg/m2 š od 1,5 do 1,8 m v přes 10 do 20 m</t>
  </si>
  <si>
    <t>Demontáž lešení řadového trubkového těžkého s podlahami zatížení do 300 kg/m2 š od 1,5 do 1,8 m v přes 10 do 20 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</si>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</sst>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styles.xml" Type="http://schemas.openxmlformats.org/officeDocument/2006/relationships/styles"/><Relationship Id="rId9" Target="theme/theme1.xml" Type="http://schemas.openxmlformats.org/officeDocument/2006/relationships/theme"/></Relationships>
</file>

<file path=xl/drawings/_rels/drawing1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3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4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5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6.xml.rels><?xml version="1.0" encoding="UTF-8" standalone="no"?><Relationships xmlns="http://schemas.openxmlformats.org/package/2006/relationships"><Relationship Id="rId1" Target="https://app.urs.cz/products/kros4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https://podminky.urs.cz/item/CS_URS_2024_01/619991011" TargetMode="External" Type="http://schemas.openxmlformats.org/officeDocument/2006/relationships/hyperlink"/><Relationship Id="rId10" Target="https://podminky.urs.cz/item/CS_URS_2024_01/997013157" TargetMode="External" Type="http://schemas.openxmlformats.org/officeDocument/2006/relationships/hyperlink"/><Relationship Id="rId11" Target="https://podminky.urs.cz/item/CS_URS_2024_01/997013313" TargetMode="External" Type="http://schemas.openxmlformats.org/officeDocument/2006/relationships/hyperlink"/><Relationship Id="rId12" Target="https://podminky.urs.cz/item/CS_URS_2024_01/997013323" TargetMode="External" Type="http://schemas.openxmlformats.org/officeDocument/2006/relationships/hyperlink"/><Relationship Id="rId13" Target="https://podminky.urs.cz/item/CS_URS_2024_01/997013509" TargetMode="External" Type="http://schemas.openxmlformats.org/officeDocument/2006/relationships/hyperlink"/><Relationship Id="rId14" Target="https://podminky.urs.cz/item/CS_URS_2024_01/997013511" TargetMode="External" Type="http://schemas.openxmlformats.org/officeDocument/2006/relationships/hyperlink"/><Relationship Id="rId15" Target="https://podminky.urs.cz/item/CS_URS_2024_01/997013631" TargetMode="External" Type="http://schemas.openxmlformats.org/officeDocument/2006/relationships/hyperlink"/><Relationship Id="rId16" Target="https://podminky.urs.cz/item/CS_URS_2024_01/998011011" TargetMode="External" Type="http://schemas.openxmlformats.org/officeDocument/2006/relationships/hyperlink"/><Relationship Id="rId17" Target="https://podminky.urs.cz/item/CS_URS_2024_01/998011014" TargetMode="External" Type="http://schemas.openxmlformats.org/officeDocument/2006/relationships/hyperlink"/><Relationship Id="rId18" Target="https://podminky.urs.cz/item/CS_URS_2024_01/998765214" TargetMode="External" Type="http://schemas.openxmlformats.org/officeDocument/2006/relationships/hyperlink"/><Relationship Id="rId19" Target="https://podminky.urs.cz/item/CS_URS_2024_01/998765292" TargetMode="External" Type="http://schemas.openxmlformats.org/officeDocument/2006/relationships/hyperlink"/><Relationship Id="rId2" Target="https://podminky.urs.cz/item/CS_URS_2024_01/619996137" TargetMode="External" Type="http://schemas.openxmlformats.org/officeDocument/2006/relationships/hyperlink"/><Relationship Id="rId20" Target="https://podminky.urs.cz/item/CS_URS_2024_01/783801503" TargetMode="External" Type="http://schemas.openxmlformats.org/officeDocument/2006/relationships/hyperlink"/><Relationship Id="rId21" Target="https://podminky.urs.cz/item/CS_URS_2024_01/783806801" TargetMode="External" Type="http://schemas.openxmlformats.org/officeDocument/2006/relationships/hyperlink"/><Relationship Id="rId22" Target="https://podminky.urs.cz/item/CS_URS_2024_01/783806809" TargetMode="External" Type="http://schemas.openxmlformats.org/officeDocument/2006/relationships/hyperlink"/><Relationship Id="rId23" Target="https://podminky.urs.cz/item/CS_URS_2024_01/783823167" TargetMode="External" Type="http://schemas.openxmlformats.org/officeDocument/2006/relationships/hyperlink"/><Relationship Id="rId24" Target="https://podminky.urs.cz/item/CS_URS_2024_01/783826625" TargetMode="External" Type="http://schemas.openxmlformats.org/officeDocument/2006/relationships/hyperlink"/><Relationship Id="rId25" Target="https://podminky.urs.cz/item/CS_URS_2024_01/783826655" TargetMode="External" Type="http://schemas.openxmlformats.org/officeDocument/2006/relationships/hyperlink"/><Relationship Id="rId26" Target="https://podminky.urs.cz/item/CS_URS_2024_01/783827447R" TargetMode="External" Type="http://schemas.openxmlformats.org/officeDocument/2006/relationships/hyperlink"/><Relationship Id="rId27" Target="https://podminky.urs.cz/item/CS_URS_2024_01/HZS2151" TargetMode="External" Type="http://schemas.openxmlformats.org/officeDocument/2006/relationships/hyperlink"/><Relationship Id="rId28" Target="https://podminky.urs.cz/item/CS_URS_2024_01/HZS2231" TargetMode="External" Type="http://schemas.openxmlformats.org/officeDocument/2006/relationships/hyperlink"/><Relationship Id="rId29" Target="../drawings/drawing2.xml" Type="http://schemas.openxmlformats.org/officeDocument/2006/relationships/drawing"/><Relationship Id="rId3" Target="https://podminky.urs.cz/item/CS_URS_2024_01/619996145" TargetMode="External" Type="http://schemas.openxmlformats.org/officeDocument/2006/relationships/hyperlink"/><Relationship Id="rId4" Target="https://podminky.urs.cz/item/CS_URS_2024_01/625681031R" TargetMode="External" Type="http://schemas.openxmlformats.org/officeDocument/2006/relationships/hyperlink"/><Relationship Id="rId5" Target="https://podminky.urs.cz/item/CS_URS_2024_01/941121113" TargetMode="External" Type="http://schemas.openxmlformats.org/officeDocument/2006/relationships/hyperlink"/><Relationship Id="rId6" Target="https://podminky.urs.cz/item/CS_URS_2024_01/941121813" TargetMode="External" Type="http://schemas.openxmlformats.org/officeDocument/2006/relationships/hyperlink"/><Relationship Id="rId7" Target="https://podminky.urs.cz/item/CS_URS_2024_01/941121312" TargetMode="External" Type="http://schemas.openxmlformats.org/officeDocument/2006/relationships/hyperlink"/><Relationship Id="rId8" Target="https://podminky.urs.cz/item/CS_URS_2024_01/993121211" TargetMode="External" Type="http://schemas.openxmlformats.org/officeDocument/2006/relationships/hyperlink"/><Relationship Id="rId9" Target="https://podminky.urs.cz/item/CS_URS_2024_01/993121219" TargetMode="External" Type="http://schemas.openxmlformats.org/officeDocument/2006/relationships/hyperlink"/></Relationships>
</file>

<file path=xl/worksheets/_rels/sheet3.xml.rels><?xml version="1.0" encoding="UTF-8" standalone="no"?><Relationships xmlns="http://schemas.openxmlformats.org/package/2006/relationships"><Relationship Id="rId1" Target="https://podminky.urs.cz/item/CS_URS_2024_01/941121112" TargetMode="External" Type="http://schemas.openxmlformats.org/officeDocument/2006/relationships/hyperlink"/><Relationship Id="rId2" Target="https://podminky.urs.cz/item/CS_URS_2024_01/941121812" TargetMode="External" Type="http://schemas.openxmlformats.org/officeDocument/2006/relationships/hyperlink"/><Relationship Id="rId3" Target="https://podminky.urs.cz/item/CS_URS_2024_01/941121312" TargetMode="External" Type="http://schemas.openxmlformats.org/officeDocument/2006/relationships/hyperlink"/><Relationship Id="rId4" Target="https://podminky.urs.cz/item/CS_URS_2024_01/993121211" TargetMode="External" Type="http://schemas.openxmlformats.org/officeDocument/2006/relationships/hyperlink"/><Relationship Id="rId5" Target="https://podminky.urs.cz/item/CS_URS_2024_01/993121219" TargetMode="External" Type="http://schemas.openxmlformats.org/officeDocument/2006/relationships/hyperlink"/><Relationship Id="rId6" Target="../drawings/drawing3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drawings/drawing4.xml" Type="http://schemas.openxmlformats.org/officeDocument/2006/relationships/drawing"/></Relationships>
</file>

<file path=xl/worksheets/_rels/sheet5.xml.rels><?xml version="1.0" encoding="UTF-8" standalone="no"?><Relationships xmlns="http://schemas.openxmlformats.org/package/2006/relationships"><Relationship Id="rId1" Target="https://podminky.urs.cz/item/CS_URS_2024_01/031303000" TargetMode="External" Type="http://schemas.openxmlformats.org/officeDocument/2006/relationships/hyperlink"/><Relationship Id="rId2" Target="https://podminky.urs.cz/item/CS_URS_2024_01/034303000" TargetMode="External" Type="http://schemas.openxmlformats.org/officeDocument/2006/relationships/hyperlink"/><Relationship Id="rId3" Target="../drawings/drawing5.xml" Type="http://schemas.openxmlformats.org/officeDocument/2006/relationships/drawing"/></Relationships>
</file>

<file path=xl/worksheets/_rels/sheet6.xml.rels><?xml version="1.0" encoding="UTF-8" standalone="no"?><Relationships xmlns="http://schemas.openxmlformats.org/package/2006/relationships"><Relationship Id="rId1" Target="../drawings/drawing6.xml" Type="http://schemas.openxmlformats.org/officeDocument/2006/relationships/drawing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40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20240415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Kostel sv. Bartoloměje v Pardubicích - oprava fasády západního štitu lodi a kostela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Pardubice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ŘK farnost Pardubice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INRECO s.r.o.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BACing s.r.o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16.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'D.1.1 - Architektonicko -...'!J30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'D.1.1 - Architektonicko -...'!P93</f>
        <v>0</v>
      </c>
      <c r="AV55" s="122">
        <f>'D.1.1 - Architektonicko -...'!J33</f>
        <v>0</v>
      </c>
      <c r="AW55" s="122">
        <f>'D.1.1 - Architektonicko -...'!J34</f>
        <v>0</v>
      </c>
      <c r="AX55" s="122">
        <f>'D.1.1 - Architektonicko -...'!J35</f>
        <v>0</v>
      </c>
      <c r="AY55" s="122">
        <f>'D.1.1 - Architektonicko -...'!J36</f>
        <v>0</v>
      </c>
      <c r="AZ55" s="122">
        <f>'D.1.1 - Architektonicko -...'!F33</f>
        <v>0</v>
      </c>
      <c r="BA55" s="122">
        <f>'D.1.1 - Architektonicko -...'!F34</f>
        <v>0</v>
      </c>
      <c r="BB55" s="122">
        <f>'D.1.1 - Architektonicko -...'!F35</f>
        <v>0</v>
      </c>
      <c r="BC55" s="122">
        <f>'D.1.1 - Architektonicko -...'!F36</f>
        <v>0</v>
      </c>
      <c r="BD55" s="124">
        <f>'D.1.1 - Architektonicko -...'!F37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19</v>
      </c>
      <c r="CM55" s="125" t="s">
        <v>87</v>
      </c>
    </row>
    <row r="56" s="7" customFormat="1" ht="24.7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'D.1.1.b - Restaurování pl...'!J30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1">
        <v>0</v>
      </c>
      <c r="AT56" s="122">
        <f>ROUND(SUM(AV56:AW56),2)</f>
        <v>0</v>
      </c>
      <c r="AU56" s="123">
        <f>'D.1.1.b - Restaurování pl...'!P86</f>
        <v>0</v>
      </c>
      <c r="AV56" s="122">
        <f>'D.1.1.b - Restaurování pl...'!J33</f>
        <v>0</v>
      </c>
      <c r="AW56" s="122">
        <f>'D.1.1.b - Restaurování pl...'!J34</f>
        <v>0</v>
      </c>
      <c r="AX56" s="122">
        <f>'D.1.1.b - Restaurování pl...'!J35</f>
        <v>0</v>
      </c>
      <c r="AY56" s="122">
        <f>'D.1.1.b - Restaurování pl...'!J36</f>
        <v>0</v>
      </c>
      <c r="AZ56" s="122">
        <f>'D.1.1.b - Restaurování pl...'!F33</f>
        <v>0</v>
      </c>
      <c r="BA56" s="122">
        <f>'D.1.1.b - Restaurování pl...'!F34</f>
        <v>0</v>
      </c>
      <c r="BB56" s="122">
        <f>'D.1.1.b - Restaurování pl...'!F35</f>
        <v>0</v>
      </c>
      <c r="BC56" s="122">
        <f>'D.1.1.b - Restaurování pl...'!F36</f>
        <v>0</v>
      </c>
      <c r="BD56" s="124">
        <f>'D.1.1.b - Restaurování pl...'!F37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19</v>
      </c>
      <c r="CM56" s="125" t="s">
        <v>87</v>
      </c>
    </row>
    <row r="57" s="7" customFormat="1" ht="24.75" customHeight="1">
      <c r="A57" s="113" t="s">
        <v>81</v>
      </c>
      <c r="B57" s="114"/>
      <c r="C57" s="115"/>
      <c r="D57" s="116" t="s">
        <v>91</v>
      </c>
      <c r="E57" s="116"/>
      <c r="F57" s="116"/>
      <c r="G57" s="116"/>
      <c r="H57" s="116"/>
      <c r="I57" s="117"/>
      <c r="J57" s="116" t="s">
        <v>92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'D.1.1.c - Restaurování st...'!J30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84</v>
      </c>
      <c r="AR57" s="120"/>
      <c r="AS57" s="121">
        <v>0</v>
      </c>
      <c r="AT57" s="122">
        <f>ROUND(SUM(AV57:AW57),2)</f>
        <v>0</v>
      </c>
      <c r="AU57" s="123">
        <f>'D.1.1.c - Restaurování st...'!P84</f>
        <v>0</v>
      </c>
      <c r="AV57" s="122">
        <f>'D.1.1.c - Restaurování st...'!J33</f>
        <v>0</v>
      </c>
      <c r="AW57" s="122">
        <f>'D.1.1.c - Restaurování st...'!J34</f>
        <v>0</v>
      </c>
      <c r="AX57" s="122">
        <f>'D.1.1.c - Restaurování st...'!J35</f>
        <v>0</v>
      </c>
      <c r="AY57" s="122">
        <f>'D.1.1.c - Restaurování st...'!J36</f>
        <v>0</v>
      </c>
      <c r="AZ57" s="122">
        <f>'D.1.1.c - Restaurování st...'!F33</f>
        <v>0</v>
      </c>
      <c r="BA57" s="122">
        <f>'D.1.1.c - Restaurování st...'!F34</f>
        <v>0</v>
      </c>
      <c r="BB57" s="122">
        <f>'D.1.1.c - Restaurování st...'!F35</f>
        <v>0</v>
      </c>
      <c r="BC57" s="122">
        <f>'D.1.1.c - Restaurování st...'!F36</f>
        <v>0</v>
      </c>
      <c r="BD57" s="124">
        <f>'D.1.1.c - Restaurování st...'!F37</f>
        <v>0</v>
      </c>
      <c r="BE57" s="7"/>
      <c r="BT57" s="125" t="s">
        <v>85</v>
      </c>
      <c r="BV57" s="125" t="s">
        <v>79</v>
      </c>
      <c r="BW57" s="125" t="s">
        <v>93</v>
      </c>
      <c r="BX57" s="125" t="s">
        <v>5</v>
      </c>
      <c r="CL57" s="125" t="s">
        <v>19</v>
      </c>
      <c r="CM57" s="125" t="s">
        <v>87</v>
      </c>
    </row>
    <row r="58" s="7" customFormat="1" ht="16.5" customHeight="1">
      <c r="A58" s="113" t="s">
        <v>81</v>
      </c>
      <c r="B58" s="114"/>
      <c r="C58" s="115"/>
      <c r="D58" s="116" t="s">
        <v>94</v>
      </c>
      <c r="E58" s="116"/>
      <c r="F58" s="116"/>
      <c r="G58" s="116"/>
      <c r="H58" s="116"/>
      <c r="I58" s="117"/>
      <c r="J58" s="116" t="s">
        <v>95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84</v>
      </c>
      <c r="AR58" s="120"/>
      <c r="AS58" s="126">
        <v>0</v>
      </c>
      <c r="AT58" s="127">
        <f>ROUND(SUM(AV58:AW58),2)</f>
        <v>0</v>
      </c>
      <c r="AU58" s="128">
        <f>'VRN - Vedlejší rozpočtové...'!P84</f>
        <v>0</v>
      </c>
      <c r="AV58" s="127">
        <f>'VRN - Vedlejší rozpočtové...'!J33</f>
        <v>0</v>
      </c>
      <c r="AW58" s="127">
        <f>'VRN - Vedlejší rozpočtové...'!J34</f>
        <v>0</v>
      </c>
      <c r="AX58" s="127">
        <f>'VRN - Vedlejší rozpočtové...'!J35</f>
        <v>0</v>
      </c>
      <c r="AY58" s="127">
        <f>'VRN - Vedlejší rozpočtové...'!J36</f>
        <v>0</v>
      </c>
      <c r="AZ58" s="127">
        <f>'VRN - Vedlejší rozpočtové...'!F33</f>
        <v>0</v>
      </c>
      <c r="BA58" s="127">
        <f>'VRN - Vedlejší rozpočtové...'!F34</f>
        <v>0</v>
      </c>
      <c r="BB58" s="127">
        <f>'VRN - Vedlejší rozpočtové...'!F35</f>
        <v>0</v>
      </c>
      <c r="BC58" s="127">
        <f>'VRN - Vedlejší rozpočtové...'!F36</f>
        <v>0</v>
      </c>
      <c r="BD58" s="129">
        <f>'VRN - Vedlejší rozpočtové...'!F37</f>
        <v>0</v>
      </c>
      <c r="BE58" s="7"/>
      <c r="BT58" s="125" t="s">
        <v>85</v>
      </c>
      <c r="BV58" s="125" t="s">
        <v>79</v>
      </c>
      <c r="BW58" s="125" t="s">
        <v>96</v>
      </c>
      <c r="BX58" s="125" t="s">
        <v>5</v>
      </c>
      <c r="CL58" s="125" t="s">
        <v>19</v>
      </c>
      <c r="CM58" s="125" t="s">
        <v>87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boZTV8KuEAJVenNptjfLjlk52GSg/7xv4Qvn5FjHyjqyGH43bIyGwQupZwfBKkYm1yDIY8/aH6hbcTkhuYIRCw==" hashValue="y4TSoeFyyER5C47ZTLcEs7Ew15+pFKSDmYpE9Hl7vLFU9GIWHkSA+CVXJ5uonGZLQq4Ce3mKLh3qSktrPADBTA==" algorithmName="SHA-512" password="CC3D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.1 - Architektonicko -...'!C2" display="/"/>
    <hyperlink ref="A56" location="'D.1.1.b - Restaurování pl...'!C2" display="/"/>
    <hyperlink ref="A57" location="'D.1.1.c - Restaurování st...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  <c r="AZ2" s="130" t="s">
        <v>97</v>
      </c>
      <c r="BA2" s="130" t="s">
        <v>97</v>
      </c>
      <c r="BB2" s="130" t="s">
        <v>98</v>
      </c>
      <c r="BC2" s="130" t="s">
        <v>99</v>
      </c>
      <c r="BD2" s="13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  <c r="AZ3" s="130" t="s">
        <v>100</v>
      </c>
      <c r="BA3" s="130" t="s">
        <v>101</v>
      </c>
      <c r="BB3" s="130" t="s">
        <v>98</v>
      </c>
      <c r="BC3" s="130" t="s">
        <v>102</v>
      </c>
      <c r="BD3" s="130" t="s">
        <v>87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  <c r="AZ4" s="130" t="s">
        <v>104</v>
      </c>
      <c r="BA4" s="130" t="s">
        <v>105</v>
      </c>
      <c r="BB4" s="130" t="s">
        <v>98</v>
      </c>
      <c r="BC4" s="130" t="s">
        <v>106</v>
      </c>
      <c r="BD4" s="130" t="s">
        <v>87</v>
      </c>
    </row>
    <row r="5" s="1" customFormat="1" ht="6.96" customHeight="1">
      <c r="B5" s="22"/>
      <c r="L5" s="22"/>
      <c r="AZ5" s="130" t="s">
        <v>107</v>
      </c>
      <c r="BA5" s="130" t="s">
        <v>108</v>
      </c>
      <c r="BB5" s="130" t="s">
        <v>98</v>
      </c>
      <c r="BC5" s="130" t="s">
        <v>109</v>
      </c>
      <c r="BD5" s="130" t="s">
        <v>87</v>
      </c>
    </row>
    <row r="6" s="1" customFormat="1" ht="12" customHeight="1">
      <c r="B6" s="22"/>
      <c r="D6" s="135" t="s">
        <v>16</v>
      </c>
      <c r="L6" s="22"/>
      <c r="AZ6" s="130" t="s">
        <v>110</v>
      </c>
      <c r="BA6" s="130" t="s">
        <v>110</v>
      </c>
      <c r="BB6" s="130" t="s">
        <v>98</v>
      </c>
      <c r="BC6" s="130" t="s">
        <v>111</v>
      </c>
      <c r="BD6" s="130" t="s">
        <v>87</v>
      </c>
    </row>
    <row r="7" s="1" customFormat="1" ht="26.25" customHeight="1">
      <c r="B7" s="22"/>
      <c r="E7" s="136" t="str">
        <f>'Rekapitulace stavby'!K6</f>
        <v>Kostel sv. Bartoloměje v Pardubicích - oprava fasády západního štitu lodi a kostela</v>
      </c>
      <c r="F7" s="135"/>
      <c r="G7" s="135"/>
      <c r="H7" s="135"/>
      <c r="L7" s="22"/>
      <c r="AZ7" s="130" t="s">
        <v>112</v>
      </c>
      <c r="BA7" s="130" t="s">
        <v>112</v>
      </c>
      <c r="BB7" s="130" t="s">
        <v>98</v>
      </c>
      <c r="BC7" s="130" t="s">
        <v>113</v>
      </c>
      <c r="BD7" s="130" t="s">
        <v>87</v>
      </c>
    </row>
    <row r="8" s="2" customFormat="1" ht="12" customHeight="1">
      <c r="A8" s="40"/>
      <c r="B8" s="46"/>
      <c r="C8" s="40"/>
      <c r="D8" s="135" t="s">
        <v>114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115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15. 4. 2024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30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32</v>
      </c>
      <c r="E20" s="40"/>
      <c r="F20" s="40"/>
      <c r="G20" s="40"/>
      <c r="H20" s="40"/>
      <c r="I20" s="135" t="s">
        <v>26</v>
      </c>
      <c r="J20" s="139" t="s">
        <v>33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29</v>
      </c>
      <c r="J21" s="139" t="s">
        <v>35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40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ROUND(J93,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ROUND((SUM(BE93:BE394)),  2)</f>
        <v>0</v>
      </c>
      <c r="G33" s="40"/>
      <c r="H33" s="40"/>
      <c r="I33" s="151">
        <v>0.20999999999999999</v>
      </c>
      <c r="J33" s="150">
        <f>ROUND(((SUM(BE93:BE394))*I33),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ROUND((SUM(BF93:BF394)),  2)</f>
        <v>0</v>
      </c>
      <c r="G34" s="40"/>
      <c r="H34" s="40"/>
      <c r="I34" s="151">
        <v>0.12</v>
      </c>
      <c r="J34" s="150">
        <f>ROUND(((SUM(BF93:BF394))*I34),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ROUND((SUM(BG93:BG394)),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ROUND((SUM(BH93:BH394)),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ROUND((SUM(BI93:BI394)),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Kostel sv. Bartoloměje v Pardubicích - oprava fasády západního štitu lodi a kostela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D.1.1 - Architektonicko - konstrukční řešení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Pardubice</v>
      </c>
      <c r="G52" s="42"/>
      <c r="H52" s="42"/>
      <c r="I52" s="34" t="s">
        <v>23</v>
      </c>
      <c r="J52" s="74" t="str">
        <f>IF(J12="","",J12)</f>
        <v>15. 4. 2024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ŘK farnost Pardubice</v>
      </c>
      <c r="G54" s="42"/>
      <c r="H54" s="42"/>
      <c r="I54" s="34" t="s">
        <v>32</v>
      </c>
      <c r="J54" s="38" t="str">
        <f>E21</f>
        <v>INRECO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BACing s.r.o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J106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123</v>
      </c>
      <c r="E63" s="177"/>
      <c r="F63" s="177"/>
      <c r="G63" s="177"/>
      <c r="H63" s="177"/>
      <c r="I63" s="177"/>
      <c r="J63" s="178">
        <f>J188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124</v>
      </c>
      <c r="E64" s="177"/>
      <c r="F64" s="177"/>
      <c r="G64" s="177"/>
      <c r="H64" s="177"/>
      <c r="I64" s="177"/>
      <c r="J64" s="178">
        <f>J189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125</v>
      </c>
      <c r="E65" s="177"/>
      <c r="F65" s="177"/>
      <c r="G65" s="177"/>
      <c r="H65" s="177"/>
      <c r="I65" s="177"/>
      <c r="J65" s="178">
        <f>J217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126</v>
      </c>
      <c r="E66" s="177"/>
      <c r="F66" s="177"/>
      <c r="G66" s="177"/>
      <c r="H66" s="177"/>
      <c r="I66" s="177"/>
      <c r="J66" s="178">
        <f>J271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127</v>
      </c>
      <c r="E67" s="177"/>
      <c r="F67" s="177"/>
      <c r="G67" s="177"/>
      <c r="H67" s="177"/>
      <c r="I67" s="177"/>
      <c r="J67" s="178">
        <f>J287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128</v>
      </c>
      <c r="E68" s="171"/>
      <c r="F68" s="171"/>
      <c r="G68" s="171"/>
      <c r="H68" s="171"/>
      <c r="I68" s="171"/>
      <c r="J68" s="172">
        <f>J292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129</v>
      </c>
      <c r="E69" s="177"/>
      <c r="F69" s="177"/>
      <c r="G69" s="177"/>
      <c r="H69" s="177"/>
      <c r="I69" s="177"/>
      <c r="J69" s="178">
        <f>J293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130</v>
      </c>
      <c r="E70" s="177"/>
      <c r="F70" s="177"/>
      <c r="G70" s="177"/>
      <c r="H70" s="177"/>
      <c r="I70" s="177"/>
      <c r="J70" s="178">
        <f>J310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8"/>
      <c r="C71" s="169"/>
      <c r="D71" s="170" t="s">
        <v>131</v>
      </c>
      <c r="E71" s="171"/>
      <c r="F71" s="171"/>
      <c r="G71" s="171"/>
      <c r="H71" s="171"/>
      <c r="I71" s="171"/>
      <c r="J71" s="172">
        <f>J378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4"/>
      <c r="C72" s="175"/>
      <c r="D72" s="176" t="s">
        <v>132</v>
      </c>
      <c r="E72" s="177"/>
      <c r="F72" s="177"/>
      <c r="G72" s="177"/>
      <c r="H72" s="177"/>
      <c r="I72" s="177"/>
      <c r="J72" s="178">
        <f>J379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8"/>
      <c r="C73" s="169"/>
      <c r="D73" s="170" t="s">
        <v>133</v>
      </c>
      <c r="E73" s="171"/>
      <c r="F73" s="171"/>
      <c r="G73" s="171"/>
      <c r="H73" s="171"/>
      <c r="I73" s="171"/>
      <c r="J73" s="172">
        <f>J381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134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6.25" customHeight="1">
      <c r="A83" s="40"/>
      <c r="B83" s="41"/>
      <c r="C83" s="42"/>
      <c r="D83" s="42"/>
      <c r="E83" s="163" t="str">
        <f>E7</f>
        <v>Kostel sv. Bartoloměje v Pardubicích - oprava fasády západního štitu lodi a kostela</v>
      </c>
      <c r="F83" s="34"/>
      <c r="G83" s="34"/>
      <c r="H83" s="34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114</v>
      </c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D.1.1 - Architektonicko - konstrukční řešení</v>
      </c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Pardubice</v>
      </c>
      <c r="G87" s="42"/>
      <c r="H87" s="42"/>
      <c r="I87" s="34" t="s">
        <v>23</v>
      </c>
      <c r="J87" s="74" t="str">
        <f>IF(J12="","",J12)</f>
        <v>15. 4. 2024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>ŘK farnost Pardubice</v>
      </c>
      <c r="G89" s="42"/>
      <c r="H89" s="42"/>
      <c r="I89" s="34" t="s">
        <v>32</v>
      </c>
      <c r="J89" s="38" t="str">
        <f>E21</f>
        <v>INRECO s.r.o.</v>
      </c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30</v>
      </c>
      <c r="D90" s="42"/>
      <c r="E90" s="42"/>
      <c r="F90" s="29" t="str">
        <f>IF(E18="","",E18)</f>
        <v>Vyplň údaj</v>
      </c>
      <c r="G90" s="42"/>
      <c r="H90" s="42"/>
      <c r="I90" s="34" t="s">
        <v>37</v>
      </c>
      <c r="J90" s="38" t="str">
        <f>E24</f>
        <v>BACing s.r.o</v>
      </c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0"/>
      <c r="B92" s="181"/>
      <c r="C92" s="182" t="s">
        <v>135</v>
      </c>
      <c r="D92" s="183" t="s">
        <v>62</v>
      </c>
      <c r="E92" s="183" t="s">
        <v>58</v>
      </c>
      <c r="F92" s="183" t="s">
        <v>59</v>
      </c>
      <c r="G92" s="183" t="s">
        <v>136</v>
      </c>
      <c r="H92" s="183" t="s">
        <v>137</v>
      </c>
      <c r="I92" s="183" t="s">
        <v>138</v>
      </c>
      <c r="J92" s="183" t="s">
        <v>118</v>
      </c>
      <c r="K92" s="184" t="s">
        <v>139</v>
      </c>
      <c r="L92" s="185"/>
      <c r="M92" s="94" t="s">
        <v>19</v>
      </c>
      <c r="N92" s="95" t="s">
        <v>47</v>
      </c>
      <c r="O92" s="95" t="s">
        <v>140</v>
      </c>
      <c r="P92" s="95" t="s">
        <v>141</v>
      </c>
      <c r="Q92" s="95" t="s">
        <v>142</v>
      </c>
      <c r="R92" s="95" t="s">
        <v>143</v>
      </c>
      <c r="S92" s="95" t="s">
        <v>144</v>
      </c>
      <c r="T92" s="96" t="s">
        <v>145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0"/>
      <c r="B93" s="41"/>
      <c r="C93" s="101" t="s">
        <v>146</v>
      </c>
      <c r="D93" s="42"/>
      <c r="E93" s="42"/>
      <c r="F93" s="42"/>
      <c r="G93" s="42"/>
      <c r="H93" s="42"/>
      <c r="I93" s="42"/>
      <c r="J93" s="186">
        <f>BK93</f>
        <v>0</v>
      </c>
      <c r="K93" s="42"/>
      <c r="L93" s="46"/>
      <c r="M93" s="97"/>
      <c r="N93" s="187"/>
      <c r="O93" s="98"/>
      <c r="P93" s="188">
        <f>P94+P292+P378+P381</f>
        <v>0</v>
      </c>
      <c r="Q93" s="98"/>
      <c r="R93" s="188">
        <f>R94+R292+R378+R381</f>
        <v>10.709706950000001</v>
      </c>
      <c r="S93" s="98"/>
      <c r="T93" s="189">
        <f>T94+T292+T378+T381</f>
        <v>23.720959999999998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76</v>
      </c>
      <c r="AU93" s="19" t="s">
        <v>119</v>
      </c>
      <c r="BK93" s="190">
        <f>BK94+BK292+BK378+BK381</f>
        <v>0</v>
      </c>
    </row>
    <row r="94" s="12" customFormat="1" ht="25.92" customHeight="1">
      <c r="A94" s="12"/>
      <c r="B94" s="191"/>
      <c r="C94" s="192"/>
      <c r="D94" s="193" t="s">
        <v>76</v>
      </c>
      <c r="E94" s="194" t="s">
        <v>147</v>
      </c>
      <c r="F94" s="194" t="s">
        <v>148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P95+P106+P188+P217+P271+P287</f>
        <v>0</v>
      </c>
      <c r="Q94" s="199"/>
      <c r="R94" s="200">
        <f>R95+R106+R188+R217+R271+R287</f>
        <v>10.479509</v>
      </c>
      <c r="S94" s="199"/>
      <c r="T94" s="201">
        <f>T95+T106+T188+T217+T271+T287</f>
        <v>15.845959999999998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85</v>
      </c>
      <c r="AT94" s="203" t="s">
        <v>76</v>
      </c>
      <c r="AU94" s="203" t="s">
        <v>77</v>
      </c>
      <c r="AY94" s="202" t="s">
        <v>149</v>
      </c>
      <c r="BK94" s="204">
        <f>BK95+BK106+BK188+BK217+BK271+BK287</f>
        <v>0</v>
      </c>
    </row>
    <row r="95" s="12" customFormat="1" ht="22.8" customHeight="1">
      <c r="A95" s="12"/>
      <c r="B95" s="191"/>
      <c r="C95" s="192"/>
      <c r="D95" s="193" t="s">
        <v>76</v>
      </c>
      <c r="E95" s="205" t="s">
        <v>150</v>
      </c>
      <c r="F95" s="205" t="s">
        <v>151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SUM(P96:P105)</f>
        <v>0</v>
      </c>
      <c r="Q95" s="199"/>
      <c r="R95" s="200">
        <f>SUM(R96:R105)</f>
        <v>2.767325</v>
      </c>
      <c r="S95" s="199"/>
      <c r="T95" s="201">
        <f>SUM(T96:T105)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85</v>
      </c>
      <c r="AT95" s="203" t="s">
        <v>76</v>
      </c>
      <c r="AU95" s="203" t="s">
        <v>85</v>
      </c>
      <c r="AY95" s="202" t="s">
        <v>149</v>
      </c>
      <c r="BK95" s="204">
        <f>SUM(BK96:BK105)</f>
        <v>0</v>
      </c>
    </row>
    <row r="96" s="2" customFormat="1" ht="49.05" customHeight="1">
      <c r="A96" s="40"/>
      <c r="B96" s="41"/>
      <c r="C96" s="207" t="s">
        <v>85</v>
      </c>
      <c r="D96" s="207" t="s">
        <v>152</v>
      </c>
      <c r="E96" s="208" t="s">
        <v>153</v>
      </c>
      <c r="F96" s="209" t="s">
        <v>154</v>
      </c>
      <c r="G96" s="210" t="s">
        <v>155</v>
      </c>
      <c r="H96" s="211">
        <v>0.5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48</v>
      </c>
      <c r="O96" s="86"/>
      <c r="P96" s="216">
        <f>O96*H96</f>
        <v>0</v>
      </c>
      <c r="Q96" s="216">
        <v>1.9085000000000001</v>
      </c>
      <c r="R96" s="216">
        <f>Q96*H96</f>
        <v>0.95425000000000004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156</v>
      </c>
      <c r="AT96" s="218" t="s">
        <v>152</v>
      </c>
      <c r="AU96" s="218" t="s">
        <v>87</v>
      </c>
      <c r="AY96" s="19" t="s">
        <v>149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85</v>
      </c>
      <c r="BK96" s="219">
        <f>ROUND(I96*H96,2)</f>
        <v>0</v>
      </c>
      <c r="BL96" s="19" t="s">
        <v>156</v>
      </c>
      <c r="BM96" s="218" t="s">
        <v>157</v>
      </c>
    </row>
    <row r="97" s="13" customFormat="1">
      <c r="A97" s="13"/>
      <c r="B97" s="220"/>
      <c r="C97" s="221"/>
      <c r="D97" s="222" t="s">
        <v>158</v>
      </c>
      <c r="E97" s="223" t="s">
        <v>19</v>
      </c>
      <c r="F97" s="224" t="s">
        <v>159</v>
      </c>
      <c r="G97" s="221"/>
      <c r="H97" s="223" t="s">
        <v>19</v>
      </c>
      <c r="I97" s="225"/>
      <c r="J97" s="221"/>
      <c r="K97" s="221"/>
      <c r="L97" s="226"/>
      <c r="M97" s="227"/>
      <c r="N97" s="228"/>
      <c r="O97" s="228"/>
      <c r="P97" s="228"/>
      <c r="Q97" s="228"/>
      <c r="R97" s="228"/>
      <c r="S97" s="228"/>
      <c r="T97" s="22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0" t="s">
        <v>158</v>
      </c>
      <c r="AU97" s="230" t="s">
        <v>87</v>
      </c>
      <c r="AV97" s="13" t="s">
        <v>85</v>
      </c>
      <c r="AW97" s="13" t="s">
        <v>36</v>
      </c>
      <c r="AX97" s="13" t="s">
        <v>77</v>
      </c>
      <c r="AY97" s="230" t="s">
        <v>149</v>
      </c>
    </row>
    <row r="98" s="13" customFormat="1">
      <c r="A98" s="13"/>
      <c r="B98" s="220"/>
      <c r="C98" s="221"/>
      <c r="D98" s="222" t="s">
        <v>158</v>
      </c>
      <c r="E98" s="223" t="s">
        <v>19</v>
      </c>
      <c r="F98" s="224" t="s">
        <v>160</v>
      </c>
      <c r="G98" s="221"/>
      <c r="H98" s="223" t="s">
        <v>19</v>
      </c>
      <c r="I98" s="225"/>
      <c r="J98" s="221"/>
      <c r="K98" s="221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158</v>
      </c>
      <c r="AU98" s="230" t="s">
        <v>87</v>
      </c>
      <c r="AV98" s="13" t="s">
        <v>85</v>
      </c>
      <c r="AW98" s="13" t="s">
        <v>36</v>
      </c>
      <c r="AX98" s="13" t="s">
        <v>77</v>
      </c>
      <c r="AY98" s="230" t="s">
        <v>149</v>
      </c>
    </row>
    <row r="99" s="14" customFormat="1">
      <c r="A99" s="14"/>
      <c r="B99" s="231"/>
      <c r="C99" s="232"/>
      <c r="D99" s="222" t="s">
        <v>158</v>
      </c>
      <c r="E99" s="233" t="s">
        <v>19</v>
      </c>
      <c r="F99" s="234" t="s">
        <v>161</v>
      </c>
      <c r="G99" s="232"/>
      <c r="H99" s="235">
        <v>0.5</v>
      </c>
      <c r="I99" s="236"/>
      <c r="J99" s="232"/>
      <c r="K99" s="232"/>
      <c r="L99" s="237"/>
      <c r="M99" s="238"/>
      <c r="N99" s="239"/>
      <c r="O99" s="239"/>
      <c r="P99" s="239"/>
      <c r="Q99" s="239"/>
      <c r="R99" s="239"/>
      <c r="S99" s="239"/>
      <c r="T99" s="24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1" t="s">
        <v>158</v>
      </c>
      <c r="AU99" s="241" t="s">
        <v>87</v>
      </c>
      <c r="AV99" s="14" t="s">
        <v>87</v>
      </c>
      <c r="AW99" s="14" t="s">
        <v>36</v>
      </c>
      <c r="AX99" s="14" t="s">
        <v>77</v>
      </c>
      <c r="AY99" s="241" t="s">
        <v>149</v>
      </c>
    </row>
    <row r="100" s="15" customFormat="1">
      <c r="A100" s="15"/>
      <c r="B100" s="242"/>
      <c r="C100" s="243"/>
      <c r="D100" s="222" t="s">
        <v>158</v>
      </c>
      <c r="E100" s="244" t="s">
        <v>19</v>
      </c>
      <c r="F100" s="245" t="s">
        <v>162</v>
      </c>
      <c r="G100" s="243"/>
      <c r="H100" s="246">
        <v>0.5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2" t="s">
        <v>158</v>
      </c>
      <c r="AU100" s="252" t="s">
        <v>87</v>
      </c>
      <c r="AV100" s="15" t="s">
        <v>156</v>
      </c>
      <c r="AW100" s="15" t="s">
        <v>36</v>
      </c>
      <c r="AX100" s="15" t="s">
        <v>85</v>
      </c>
      <c r="AY100" s="252" t="s">
        <v>149</v>
      </c>
    </row>
    <row r="101" s="2" customFormat="1" ht="49.05" customHeight="1">
      <c r="A101" s="40"/>
      <c r="B101" s="41"/>
      <c r="C101" s="207" t="s">
        <v>87</v>
      </c>
      <c r="D101" s="207" t="s">
        <v>152</v>
      </c>
      <c r="E101" s="208" t="s">
        <v>163</v>
      </c>
      <c r="F101" s="209" t="s">
        <v>164</v>
      </c>
      <c r="G101" s="210" t="s">
        <v>155</v>
      </c>
      <c r="H101" s="211">
        <v>0.94999999999999996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48</v>
      </c>
      <c r="O101" s="86"/>
      <c r="P101" s="216">
        <f>O101*H101</f>
        <v>0</v>
      </c>
      <c r="Q101" s="216">
        <v>1.9085000000000001</v>
      </c>
      <c r="R101" s="216">
        <f>Q101*H101</f>
        <v>1.813075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156</v>
      </c>
      <c r="AT101" s="218" t="s">
        <v>152</v>
      </c>
      <c r="AU101" s="218" t="s">
        <v>87</v>
      </c>
      <c r="AY101" s="19" t="s">
        <v>149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85</v>
      </c>
      <c r="BK101" s="219">
        <f>ROUND(I101*H101,2)</f>
        <v>0</v>
      </c>
      <c r="BL101" s="19" t="s">
        <v>156</v>
      </c>
      <c r="BM101" s="218" t="s">
        <v>165</v>
      </c>
    </row>
    <row r="102" s="13" customFormat="1">
      <c r="A102" s="13"/>
      <c r="B102" s="220"/>
      <c r="C102" s="221"/>
      <c r="D102" s="222" t="s">
        <v>158</v>
      </c>
      <c r="E102" s="223" t="s">
        <v>19</v>
      </c>
      <c r="F102" s="224" t="s">
        <v>159</v>
      </c>
      <c r="G102" s="221"/>
      <c r="H102" s="223" t="s">
        <v>19</v>
      </c>
      <c r="I102" s="225"/>
      <c r="J102" s="221"/>
      <c r="K102" s="221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158</v>
      </c>
      <c r="AU102" s="230" t="s">
        <v>87</v>
      </c>
      <c r="AV102" s="13" t="s">
        <v>85</v>
      </c>
      <c r="AW102" s="13" t="s">
        <v>36</v>
      </c>
      <c r="AX102" s="13" t="s">
        <v>77</v>
      </c>
      <c r="AY102" s="230" t="s">
        <v>149</v>
      </c>
    </row>
    <row r="103" s="13" customFormat="1">
      <c r="A103" s="13"/>
      <c r="B103" s="220"/>
      <c r="C103" s="221"/>
      <c r="D103" s="222" t="s">
        <v>158</v>
      </c>
      <c r="E103" s="223" t="s">
        <v>19</v>
      </c>
      <c r="F103" s="224" t="s">
        <v>160</v>
      </c>
      <c r="G103" s="221"/>
      <c r="H103" s="223" t="s">
        <v>19</v>
      </c>
      <c r="I103" s="225"/>
      <c r="J103" s="221"/>
      <c r="K103" s="221"/>
      <c r="L103" s="226"/>
      <c r="M103" s="227"/>
      <c r="N103" s="228"/>
      <c r="O103" s="228"/>
      <c r="P103" s="228"/>
      <c r="Q103" s="228"/>
      <c r="R103" s="228"/>
      <c r="S103" s="228"/>
      <c r="T103" s="22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0" t="s">
        <v>158</v>
      </c>
      <c r="AU103" s="230" t="s">
        <v>87</v>
      </c>
      <c r="AV103" s="13" t="s">
        <v>85</v>
      </c>
      <c r="AW103" s="13" t="s">
        <v>36</v>
      </c>
      <c r="AX103" s="13" t="s">
        <v>77</v>
      </c>
      <c r="AY103" s="230" t="s">
        <v>149</v>
      </c>
    </row>
    <row r="104" s="14" customFormat="1">
      <c r="A104" s="14"/>
      <c r="B104" s="231"/>
      <c r="C104" s="232"/>
      <c r="D104" s="222" t="s">
        <v>158</v>
      </c>
      <c r="E104" s="233" t="s">
        <v>19</v>
      </c>
      <c r="F104" s="234" t="s">
        <v>166</v>
      </c>
      <c r="G104" s="232"/>
      <c r="H104" s="235">
        <v>0.94999999999999996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1" t="s">
        <v>158</v>
      </c>
      <c r="AU104" s="241" t="s">
        <v>87</v>
      </c>
      <c r="AV104" s="14" t="s">
        <v>87</v>
      </c>
      <c r="AW104" s="14" t="s">
        <v>36</v>
      </c>
      <c r="AX104" s="14" t="s">
        <v>77</v>
      </c>
      <c r="AY104" s="241" t="s">
        <v>149</v>
      </c>
    </row>
    <row r="105" s="15" customFormat="1">
      <c r="A105" s="15"/>
      <c r="B105" s="242"/>
      <c r="C105" s="243"/>
      <c r="D105" s="222" t="s">
        <v>158</v>
      </c>
      <c r="E105" s="244" t="s">
        <v>19</v>
      </c>
      <c r="F105" s="245" t="s">
        <v>162</v>
      </c>
      <c r="G105" s="243"/>
      <c r="H105" s="246">
        <v>0.94999999999999996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2" t="s">
        <v>158</v>
      </c>
      <c r="AU105" s="252" t="s">
        <v>87</v>
      </c>
      <c r="AV105" s="15" t="s">
        <v>156</v>
      </c>
      <c r="AW105" s="15" t="s">
        <v>36</v>
      </c>
      <c r="AX105" s="15" t="s">
        <v>85</v>
      </c>
      <c r="AY105" s="252" t="s">
        <v>149</v>
      </c>
    </row>
    <row r="106" s="12" customFormat="1" ht="22.8" customHeight="1">
      <c r="A106" s="12"/>
      <c r="B106" s="191"/>
      <c r="C106" s="192"/>
      <c r="D106" s="193" t="s">
        <v>76</v>
      </c>
      <c r="E106" s="205" t="s">
        <v>167</v>
      </c>
      <c r="F106" s="205" t="s">
        <v>168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SUM(P107:P187)</f>
        <v>0</v>
      </c>
      <c r="Q106" s="199"/>
      <c r="R106" s="200">
        <f>SUM(R107:R187)</f>
        <v>7.2121839999999997</v>
      </c>
      <c r="S106" s="199"/>
      <c r="T106" s="201">
        <f>SUM(T107:T187)</f>
        <v>2.0931999999999999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85</v>
      </c>
      <c r="AT106" s="203" t="s">
        <v>76</v>
      </c>
      <c r="AU106" s="203" t="s">
        <v>85</v>
      </c>
      <c r="AY106" s="202" t="s">
        <v>149</v>
      </c>
      <c r="BK106" s="204">
        <f>SUM(BK107:BK187)</f>
        <v>0</v>
      </c>
    </row>
    <row r="107" s="2" customFormat="1" ht="37.8" customHeight="1">
      <c r="A107" s="40"/>
      <c r="B107" s="41"/>
      <c r="C107" s="207" t="s">
        <v>150</v>
      </c>
      <c r="D107" s="207" t="s">
        <v>152</v>
      </c>
      <c r="E107" s="208" t="s">
        <v>169</v>
      </c>
      <c r="F107" s="209" t="s">
        <v>170</v>
      </c>
      <c r="G107" s="210" t="s">
        <v>98</v>
      </c>
      <c r="H107" s="211">
        <v>41.509999999999998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48</v>
      </c>
      <c r="O107" s="86"/>
      <c r="P107" s="216">
        <f>O107*H107</f>
        <v>0</v>
      </c>
      <c r="Q107" s="216">
        <v>0.00020000000000000001</v>
      </c>
      <c r="R107" s="216">
        <f>Q107*H107</f>
        <v>0.0083020000000000004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156</v>
      </c>
      <c r="AT107" s="218" t="s">
        <v>152</v>
      </c>
      <c r="AU107" s="218" t="s">
        <v>87</v>
      </c>
      <c r="AY107" s="19" t="s">
        <v>149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85</v>
      </c>
      <c r="BK107" s="219">
        <f>ROUND(I107*H107,2)</f>
        <v>0</v>
      </c>
      <c r="BL107" s="19" t="s">
        <v>156</v>
      </c>
      <c r="BM107" s="218" t="s">
        <v>171</v>
      </c>
    </row>
    <row r="108" s="13" customFormat="1">
      <c r="A108" s="13"/>
      <c r="B108" s="220"/>
      <c r="C108" s="221"/>
      <c r="D108" s="222" t="s">
        <v>158</v>
      </c>
      <c r="E108" s="223" t="s">
        <v>19</v>
      </c>
      <c r="F108" s="224" t="s">
        <v>159</v>
      </c>
      <c r="G108" s="221"/>
      <c r="H108" s="223" t="s">
        <v>19</v>
      </c>
      <c r="I108" s="225"/>
      <c r="J108" s="221"/>
      <c r="K108" s="221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158</v>
      </c>
      <c r="AU108" s="230" t="s">
        <v>87</v>
      </c>
      <c r="AV108" s="13" t="s">
        <v>85</v>
      </c>
      <c r="AW108" s="13" t="s">
        <v>36</v>
      </c>
      <c r="AX108" s="13" t="s">
        <v>77</v>
      </c>
      <c r="AY108" s="230" t="s">
        <v>149</v>
      </c>
    </row>
    <row r="109" s="13" customFormat="1">
      <c r="A109" s="13"/>
      <c r="B109" s="220"/>
      <c r="C109" s="221"/>
      <c r="D109" s="222" t="s">
        <v>158</v>
      </c>
      <c r="E109" s="223" t="s">
        <v>19</v>
      </c>
      <c r="F109" s="224" t="s">
        <v>172</v>
      </c>
      <c r="G109" s="221"/>
      <c r="H109" s="223" t="s">
        <v>19</v>
      </c>
      <c r="I109" s="225"/>
      <c r="J109" s="221"/>
      <c r="K109" s="221"/>
      <c r="L109" s="226"/>
      <c r="M109" s="227"/>
      <c r="N109" s="228"/>
      <c r="O109" s="228"/>
      <c r="P109" s="228"/>
      <c r="Q109" s="228"/>
      <c r="R109" s="228"/>
      <c r="S109" s="228"/>
      <c r="T109" s="22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0" t="s">
        <v>158</v>
      </c>
      <c r="AU109" s="230" t="s">
        <v>87</v>
      </c>
      <c r="AV109" s="13" t="s">
        <v>85</v>
      </c>
      <c r="AW109" s="13" t="s">
        <v>36</v>
      </c>
      <c r="AX109" s="13" t="s">
        <v>77</v>
      </c>
      <c r="AY109" s="230" t="s">
        <v>149</v>
      </c>
    </row>
    <row r="110" s="13" customFormat="1">
      <c r="A110" s="13"/>
      <c r="B110" s="220"/>
      <c r="C110" s="221"/>
      <c r="D110" s="222" t="s">
        <v>158</v>
      </c>
      <c r="E110" s="223" t="s">
        <v>19</v>
      </c>
      <c r="F110" s="224" t="s">
        <v>173</v>
      </c>
      <c r="G110" s="221"/>
      <c r="H110" s="223" t="s">
        <v>19</v>
      </c>
      <c r="I110" s="225"/>
      <c r="J110" s="221"/>
      <c r="K110" s="221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158</v>
      </c>
      <c r="AU110" s="230" t="s">
        <v>87</v>
      </c>
      <c r="AV110" s="13" t="s">
        <v>85</v>
      </c>
      <c r="AW110" s="13" t="s">
        <v>36</v>
      </c>
      <c r="AX110" s="13" t="s">
        <v>77</v>
      </c>
      <c r="AY110" s="230" t="s">
        <v>149</v>
      </c>
    </row>
    <row r="111" s="13" customFormat="1">
      <c r="A111" s="13"/>
      <c r="B111" s="220"/>
      <c r="C111" s="221"/>
      <c r="D111" s="222" t="s">
        <v>158</v>
      </c>
      <c r="E111" s="223" t="s">
        <v>19</v>
      </c>
      <c r="F111" s="224" t="s">
        <v>174</v>
      </c>
      <c r="G111" s="221"/>
      <c r="H111" s="223" t="s">
        <v>19</v>
      </c>
      <c r="I111" s="225"/>
      <c r="J111" s="221"/>
      <c r="K111" s="221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158</v>
      </c>
      <c r="AU111" s="230" t="s">
        <v>87</v>
      </c>
      <c r="AV111" s="13" t="s">
        <v>85</v>
      </c>
      <c r="AW111" s="13" t="s">
        <v>36</v>
      </c>
      <c r="AX111" s="13" t="s">
        <v>77</v>
      </c>
      <c r="AY111" s="230" t="s">
        <v>149</v>
      </c>
    </row>
    <row r="112" s="13" customFormat="1">
      <c r="A112" s="13"/>
      <c r="B112" s="220"/>
      <c r="C112" s="221"/>
      <c r="D112" s="222" t="s">
        <v>158</v>
      </c>
      <c r="E112" s="223" t="s">
        <v>19</v>
      </c>
      <c r="F112" s="224" t="s">
        <v>175</v>
      </c>
      <c r="G112" s="221"/>
      <c r="H112" s="223" t="s">
        <v>19</v>
      </c>
      <c r="I112" s="225"/>
      <c r="J112" s="221"/>
      <c r="K112" s="221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158</v>
      </c>
      <c r="AU112" s="230" t="s">
        <v>87</v>
      </c>
      <c r="AV112" s="13" t="s">
        <v>85</v>
      </c>
      <c r="AW112" s="13" t="s">
        <v>36</v>
      </c>
      <c r="AX112" s="13" t="s">
        <v>77</v>
      </c>
      <c r="AY112" s="230" t="s">
        <v>149</v>
      </c>
    </row>
    <row r="113" s="14" customFormat="1">
      <c r="A113" s="14"/>
      <c r="B113" s="231"/>
      <c r="C113" s="232"/>
      <c r="D113" s="222" t="s">
        <v>158</v>
      </c>
      <c r="E113" s="233" t="s">
        <v>19</v>
      </c>
      <c r="F113" s="234" t="s">
        <v>176</v>
      </c>
      <c r="G113" s="232"/>
      <c r="H113" s="235">
        <v>41.509999999999998</v>
      </c>
      <c r="I113" s="236"/>
      <c r="J113" s="232"/>
      <c r="K113" s="232"/>
      <c r="L113" s="237"/>
      <c r="M113" s="238"/>
      <c r="N113" s="239"/>
      <c r="O113" s="239"/>
      <c r="P113" s="239"/>
      <c r="Q113" s="239"/>
      <c r="R113" s="239"/>
      <c r="S113" s="239"/>
      <c r="T113" s="24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1" t="s">
        <v>158</v>
      </c>
      <c r="AU113" s="241" t="s">
        <v>87</v>
      </c>
      <c r="AV113" s="14" t="s">
        <v>87</v>
      </c>
      <c r="AW113" s="14" t="s">
        <v>36</v>
      </c>
      <c r="AX113" s="14" t="s">
        <v>77</v>
      </c>
      <c r="AY113" s="241" t="s">
        <v>149</v>
      </c>
    </row>
    <row r="114" s="15" customFormat="1">
      <c r="A114" s="15"/>
      <c r="B114" s="242"/>
      <c r="C114" s="243"/>
      <c r="D114" s="222" t="s">
        <v>158</v>
      </c>
      <c r="E114" s="244" t="s">
        <v>19</v>
      </c>
      <c r="F114" s="245" t="s">
        <v>162</v>
      </c>
      <c r="G114" s="243"/>
      <c r="H114" s="246">
        <v>41.509999999999998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2" t="s">
        <v>158</v>
      </c>
      <c r="AU114" s="252" t="s">
        <v>87</v>
      </c>
      <c r="AV114" s="15" t="s">
        <v>156</v>
      </c>
      <c r="AW114" s="15" t="s">
        <v>36</v>
      </c>
      <c r="AX114" s="15" t="s">
        <v>85</v>
      </c>
      <c r="AY114" s="252" t="s">
        <v>149</v>
      </c>
    </row>
    <row r="115" s="2" customFormat="1" ht="24.15" customHeight="1">
      <c r="A115" s="40"/>
      <c r="B115" s="41"/>
      <c r="C115" s="207" t="s">
        <v>156</v>
      </c>
      <c r="D115" s="207" t="s">
        <v>152</v>
      </c>
      <c r="E115" s="208" t="s">
        <v>177</v>
      </c>
      <c r="F115" s="209" t="s">
        <v>178</v>
      </c>
      <c r="G115" s="210" t="s">
        <v>179</v>
      </c>
      <c r="H115" s="211">
        <v>1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48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156</v>
      </c>
      <c r="AT115" s="218" t="s">
        <v>152</v>
      </c>
      <c r="AU115" s="218" t="s">
        <v>87</v>
      </c>
      <c r="AY115" s="19" t="s">
        <v>149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85</v>
      </c>
      <c r="BK115" s="219">
        <f>ROUND(I115*H115,2)</f>
        <v>0</v>
      </c>
      <c r="BL115" s="19" t="s">
        <v>156</v>
      </c>
      <c r="BM115" s="218" t="s">
        <v>180</v>
      </c>
    </row>
    <row r="116" s="2" customFormat="1" ht="33" customHeight="1">
      <c r="A116" s="40"/>
      <c r="B116" s="41"/>
      <c r="C116" s="207" t="s">
        <v>181</v>
      </c>
      <c r="D116" s="207" t="s">
        <v>152</v>
      </c>
      <c r="E116" s="208" t="s">
        <v>182</v>
      </c>
      <c r="F116" s="209" t="s">
        <v>183</v>
      </c>
      <c r="G116" s="210" t="s">
        <v>98</v>
      </c>
      <c r="H116" s="211">
        <v>120</v>
      </c>
      <c r="I116" s="212"/>
      <c r="J116" s="213">
        <f>ROUND(I116*H116,2)</f>
        <v>0</v>
      </c>
      <c r="K116" s="209" t="s">
        <v>184</v>
      </c>
      <c r="L116" s="46"/>
      <c r="M116" s="214" t="s">
        <v>19</v>
      </c>
      <c r="N116" s="215" t="s">
        <v>48</v>
      </c>
      <c r="O116" s="86"/>
      <c r="P116" s="216">
        <f>O116*H116</f>
        <v>0</v>
      </c>
      <c r="Q116" s="216">
        <v>0.00011</v>
      </c>
      <c r="R116" s="216">
        <f>Q116*H116</f>
        <v>0.0132</v>
      </c>
      <c r="S116" s="216">
        <v>6.0000000000000002E-05</v>
      </c>
      <c r="T116" s="217">
        <f>S116*H116</f>
        <v>0.0071999999999999998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156</v>
      </c>
      <c r="AT116" s="218" t="s">
        <v>152</v>
      </c>
      <c r="AU116" s="218" t="s">
        <v>87</v>
      </c>
      <c r="AY116" s="19" t="s">
        <v>149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85</v>
      </c>
      <c r="BK116" s="219">
        <f>ROUND(I116*H116,2)</f>
        <v>0</v>
      </c>
      <c r="BL116" s="19" t="s">
        <v>156</v>
      </c>
      <c r="BM116" s="218" t="s">
        <v>185</v>
      </c>
    </row>
    <row r="117" s="2" customFormat="1">
      <c r="A117" s="40"/>
      <c r="B117" s="41"/>
      <c r="C117" s="42"/>
      <c r="D117" s="253" t="s">
        <v>186</v>
      </c>
      <c r="E117" s="42"/>
      <c r="F117" s="254" t="s">
        <v>187</v>
      </c>
      <c r="G117" s="42"/>
      <c r="H117" s="42"/>
      <c r="I117" s="255"/>
      <c r="J117" s="42"/>
      <c r="K117" s="42"/>
      <c r="L117" s="46"/>
      <c r="M117" s="256"/>
      <c r="N117" s="257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186</v>
      </c>
      <c r="AU117" s="19" t="s">
        <v>87</v>
      </c>
    </row>
    <row r="118" s="13" customFormat="1">
      <c r="A118" s="13"/>
      <c r="B118" s="220"/>
      <c r="C118" s="221"/>
      <c r="D118" s="222" t="s">
        <v>158</v>
      </c>
      <c r="E118" s="223" t="s">
        <v>19</v>
      </c>
      <c r="F118" s="224" t="s">
        <v>159</v>
      </c>
      <c r="G118" s="221"/>
      <c r="H118" s="223" t="s">
        <v>19</v>
      </c>
      <c r="I118" s="225"/>
      <c r="J118" s="221"/>
      <c r="K118" s="221"/>
      <c r="L118" s="226"/>
      <c r="M118" s="227"/>
      <c r="N118" s="228"/>
      <c r="O118" s="228"/>
      <c r="P118" s="228"/>
      <c r="Q118" s="228"/>
      <c r="R118" s="228"/>
      <c r="S118" s="228"/>
      <c r="T118" s="22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0" t="s">
        <v>158</v>
      </c>
      <c r="AU118" s="230" t="s">
        <v>87</v>
      </c>
      <c r="AV118" s="13" t="s">
        <v>85</v>
      </c>
      <c r="AW118" s="13" t="s">
        <v>36</v>
      </c>
      <c r="AX118" s="13" t="s">
        <v>77</v>
      </c>
      <c r="AY118" s="230" t="s">
        <v>149</v>
      </c>
    </row>
    <row r="119" s="13" customFormat="1">
      <c r="A119" s="13"/>
      <c r="B119" s="220"/>
      <c r="C119" s="221"/>
      <c r="D119" s="222" t="s">
        <v>158</v>
      </c>
      <c r="E119" s="223" t="s">
        <v>19</v>
      </c>
      <c r="F119" s="224" t="s">
        <v>188</v>
      </c>
      <c r="G119" s="221"/>
      <c r="H119" s="223" t="s">
        <v>19</v>
      </c>
      <c r="I119" s="225"/>
      <c r="J119" s="221"/>
      <c r="K119" s="221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158</v>
      </c>
      <c r="AU119" s="230" t="s">
        <v>87</v>
      </c>
      <c r="AV119" s="13" t="s">
        <v>85</v>
      </c>
      <c r="AW119" s="13" t="s">
        <v>36</v>
      </c>
      <c r="AX119" s="13" t="s">
        <v>77</v>
      </c>
      <c r="AY119" s="230" t="s">
        <v>149</v>
      </c>
    </row>
    <row r="120" s="13" customFormat="1">
      <c r="A120" s="13"/>
      <c r="B120" s="220"/>
      <c r="C120" s="221"/>
      <c r="D120" s="222" t="s">
        <v>158</v>
      </c>
      <c r="E120" s="223" t="s">
        <v>19</v>
      </c>
      <c r="F120" s="224" t="s">
        <v>189</v>
      </c>
      <c r="G120" s="221"/>
      <c r="H120" s="223" t="s">
        <v>19</v>
      </c>
      <c r="I120" s="225"/>
      <c r="J120" s="221"/>
      <c r="K120" s="221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158</v>
      </c>
      <c r="AU120" s="230" t="s">
        <v>87</v>
      </c>
      <c r="AV120" s="13" t="s">
        <v>85</v>
      </c>
      <c r="AW120" s="13" t="s">
        <v>36</v>
      </c>
      <c r="AX120" s="13" t="s">
        <v>77</v>
      </c>
      <c r="AY120" s="230" t="s">
        <v>149</v>
      </c>
    </row>
    <row r="121" s="14" customFormat="1">
      <c r="A121" s="14"/>
      <c r="B121" s="231"/>
      <c r="C121" s="232"/>
      <c r="D121" s="222" t="s">
        <v>158</v>
      </c>
      <c r="E121" s="233" t="s">
        <v>19</v>
      </c>
      <c r="F121" s="234" t="s">
        <v>190</v>
      </c>
      <c r="G121" s="232"/>
      <c r="H121" s="235">
        <v>120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1" t="s">
        <v>158</v>
      </c>
      <c r="AU121" s="241" t="s">
        <v>87</v>
      </c>
      <c r="AV121" s="14" t="s">
        <v>87</v>
      </c>
      <c r="AW121" s="14" t="s">
        <v>36</v>
      </c>
      <c r="AX121" s="14" t="s">
        <v>77</v>
      </c>
      <c r="AY121" s="241" t="s">
        <v>149</v>
      </c>
    </row>
    <row r="122" s="15" customFormat="1">
      <c r="A122" s="15"/>
      <c r="B122" s="242"/>
      <c r="C122" s="243"/>
      <c r="D122" s="222" t="s">
        <v>158</v>
      </c>
      <c r="E122" s="244" t="s">
        <v>19</v>
      </c>
      <c r="F122" s="245" t="s">
        <v>162</v>
      </c>
      <c r="G122" s="243"/>
      <c r="H122" s="246">
        <v>120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2" t="s">
        <v>158</v>
      </c>
      <c r="AU122" s="252" t="s">
        <v>87</v>
      </c>
      <c r="AV122" s="15" t="s">
        <v>156</v>
      </c>
      <c r="AW122" s="15" t="s">
        <v>36</v>
      </c>
      <c r="AX122" s="15" t="s">
        <v>85</v>
      </c>
      <c r="AY122" s="252" t="s">
        <v>149</v>
      </c>
    </row>
    <row r="123" s="2" customFormat="1" ht="37.8" customHeight="1">
      <c r="A123" s="40"/>
      <c r="B123" s="41"/>
      <c r="C123" s="207" t="s">
        <v>167</v>
      </c>
      <c r="D123" s="207" t="s">
        <v>152</v>
      </c>
      <c r="E123" s="208" t="s">
        <v>191</v>
      </c>
      <c r="F123" s="209" t="s">
        <v>192</v>
      </c>
      <c r="G123" s="210" t="s">
        <v>98</v>
      </c>
      <c r="H123" s="211">
        <v>84.299999999999997</v>
      </c>
      <c r="I123" s="212"/>
      <c r="J123" s="213">
        <f>ROUND(I123*H123,2)</f>
        <v>0</v>
      </c>
      <c r="K123" s="209" t="s">
        <v>184</v>
      </c>
      <c r="L123" s="46"/>
      <c r="M123" s="214" t="s">
        <v>19</v>
      </c>
      <c r="N123" s="215" t="s">
        <v>48</v>
      </c>
      <c r="O123" s="86"/>
      <c r="P123" s="216">
        <f>O123*H123</f>
        <v>0</v>
      </c>
      <c r="Q123" s="216">
        <v>0.020930000000000001</v>
      </c>
      <c r="R123" s="216">
        <f>Q123*H123</f>
        <v>1.7643990000000001</v>
      </c>
      <c r="S123" s="216">
        <v>0.02</v>
      </c>
      <c r="T123" s="217">
        <f>S123*H123</f>
        <v>1.6859999999999999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156</v>
      </c>
      <c r="AT123" s="218" t="s">
        <v>152</v>
      </c>
      <c r="AU123" s="218" t="s">
        <v>87</v>
      </c>
      <c r="AY123" s="19" t="s">
        <v>149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85</v>
      </c>
      <c r="BK123" s="219">
        <f>ROUND(I123*H123,2)</f>
        <v>0</v>
      </c>
      <c r="BL123" s="19" t="s">
        <v>156</v>
      </c>
      <c r="BM123" s="218" t="s">
        <v>193</v>
      </c>
    </row>
    <row r="124" s="2" customFormat="1">
      <c r="A124" s="40"/>
      <c r="B124" s="41"/>
      <c r="C124" s="42"/>
      <c r="D124" s="253" t="s">
        <v>186</v>
      </c>
      <c r="E124" s="42"/>
      <c r="F124" s="254" t="s">
        <v>194</v>
      </c>
      <c r="G124" s="42"/>
      <c r="H124" s="42"/>
      <c r="I124" s="255"/>
      <c r="J124" s="42"/>
      <c r="K124" s="42"/>
      <c r="L124" s="46"/>
      <c r="M124" s="256"/>
      <c r="N124" s="257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186</v>
      </c>
      <c r="AU124" s="19" t="s">
        <v>87</v>
      </c>
    </row>
    <row r="125" s="13" customFormat="1">
      <c r="A125" s="13"/>
      <c r="B125" s="220"/>
      <c r="C125" s="221"/>
      <c r="D125" s="222" t="s">
        <v>158</v>
      </c>
      <c r="E125" s="223" t="s">
        <v>19</v>
      </c>
      <c r="F125" s="224" t="s">
        <v>159</v>
      </c>
      <c r="G125" s="221"/>
      <c r="H125" s="223" t="s">
        <v>19</v>
      </c>
      <c r="I125" s="225"/>
      <c r="J125" s="221"/>
      <c r="K125" s="221"/>
      <c r="L125" s="226"/>
      <c r="M125" s="227"/>
      <c r="N125" s="228"/>
      <c r="O125" s="228"/>
      <c r="P125" s="228"/>
      <c r="Q125" s="228"/>
      <c r="R125" s="228"/>
      <c r="S125" s="228"/>
      <c r="T125" s="22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0" t="s">
        <v>158</v>
      </c>
      <c r="AU125" s="230" t="s">
        <v>87</v>
      </c>
      <c r="AV125" s="13" t="s">
        <v>85</v>
      </c>
      <c r="AW125" s="13" t="s">
        <v>36</v>
      </c>
      <c r="AX125" s="13" t="s">
        <v>77</v>
      </c>
      <c r="AY125" s="230" t="s">
        <v>149</v>
      </c>
    </row>
    <row r="126" s="13" customFormat="1">
      <c r="A126" s="13"/>
      <c r="B126" s="220"/>
      <c r="C126" s="221"/>
      <c r="D126" s="222" t="s">
        <v>158</v>
      </c>
      <c r="E126" s="223" t="s">
        <v>19</v>
      </c>
      <c r="F126" s="224" t="s">
        <v>188</v>
      </c>
      <c r="G126" s="221"/>
      <c r="H126" s="223" t="s">
        <v>19</v>
      </c>
      <c r="I126" s="225"/>
      <c r="J126" s="221"/>
      <c r="K126" s="221"/>
      <c r="L126" s="226"/>
      <c r="M126" s="227"/>
      <c r="N126" s="228"/>
      <c r="O126" s="228"/>
      <c r="P126" s="228"/>
      <c r="Q126" s="228"/>
      <c r="R126" s="228"/>
      <c r="S126" s="228"/>
      <c r="T126" s="22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0" t="s">
        <v>158</v>
      </c>
      <c r="AU126" s="230" t="s">
        <v>87</v>
      </c>
      <c r="AV126" s="13" t="s">
        <v>85</v>
      </c>
      <c r="AW126" s="13" t="s">
        <v>36</v>
      </c>
      <c r="AX126" s="13" t="s">
        <v>77</v>
      </c>
      <c r="AY126" s="230" t="s">
        <v>149</v>
      </c>
    </row>
    <row r="127" s="13" customFormat="1">
      <c r="A127" s="13"/>
      <c r="B127" s="220"/>
      <c r="C127" s="221"/>
      <c r="D127" s="222" t="s">
        <v>158</v>
      </c>
      <c r="E127" s="223" t="s">
        <v>19</v>
      </c>
      <c r="F127" s="224" t="s">
        <v>189</v>
      </c>
      <c r="G127" s="221"/>
      <c r="H127" s="223" t="s">
        <v>19</v>
      </c>
      <c r="I127" s="225"/>
      <c r="J127" s="221"/>
      <c r="K127" s="221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158</v>
      </c>
      <c r="AU127" s="230" t="s">
        <v>87</v>
      </c>
      <c r="AV127" s="13" t="s">
        <v>85</v>
      </c>
      <c r="AW127" s="13" t="s">
        <v>36</v>
      </c>
      <c r="AX127" s="13" t="s">
        <v>77</v>
      </c>
      <c r="AY127" s="230" t="s">
        <v>149</v>
      </c>
    </row>
    <row r="128" s="14" customFormat="1">
      <c r="A128" s="14"/>
      <c r="B128" s="231"/>
      <c r="C128" s="232"/>
      <c r="D128" s="222" t="s">
        <v>158</v>
      </c>
      <c r="E128" s="233" t="s">
        <v>19</v>
      </c>
      <c r="F128" s="234" t="s">
        <v>195</v>
      </c>
      <c r="G128" s="232"/>
      <c r="H128" s="235">
        <v>84.299999999999997</v>
      </c>
      <c r="I128" s="236"/>
      <c r="J128" s="232"/>
      <c r="K128" s="232"/>
      <c r="L128" s="237"/>
      <c r="M128" s="238"/>
      <c r="N128" s="239"/>
      <c r="O128" s="239"/>
      <c r="P128" s="239"/>
      <c r="Q128" s="239"/>
      <c r="R128" s="239"/>
      <c r="S128" s="239"/>
      <c r="T128" s="24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1" t="s">
        <v>158</v>
      </c>
      <c r="AU128" s="241" t="s">
        <v>87</v>
      </c>
      <c r="AV128" s="14" t="s">
        <v>87</v>
      </c>
      <c r="AW128" s="14" t="s">
        <v>36</v>
      </c>
      <c r="AX128" s="14" t="s">
        <v>77</v>
      </c>
      <c r="AY128" s="241" t="s">
        <v>149</v>
      </c>
    </row>
    <row r="129" s="15" customFormat="1">
      <c r="A129" s="15"/>
      <c r="B129" s="242"/>
      <c r="C129" s="243"/>
      <c r="D129" s="222" t="s">
        <v>158</v>
      </c>
      <c r="E129" s="244" t="s">
        <v>19</v>
      </c>
      <c r="F129" s="245" t="s">
        <v>162</v>
      </c>
      <c r="G129" s="243"/>
      <c r="H129" s="246">
        <v>84.299999999999997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2" t="s">
        <v>158</v>
      </c>
      <c r="AU129" s="252" t="s">
        <v>87</v>
      </c>
      <c r="AV129" s="15" t="s">
        <v>156</v>
      </c>
      <c r="AW129" s="15" t="s">
        <v>36</v>
      </c>
      <c r="AX129" s="15" t="s">
        <v>85</v>
      </c>
      <c r="AY129" s="252" t="s">
        <v>149</v>
      </c>
    </row>
    <row r="130" s="2" customFormat="1" ht="37.8" customHeight="1">
      <c r="A130" s="40"/>
      <c r="B130" s="41"/>
      <c r="C130" s="207" t="s">
        <v>196</v>
      </c>
      <c r="D130" s="207" t="s">
        <v>152</v>
      </c>
      <c r="E130" s="208" t="s">
        <v>197</v>
      </c>
      <c r="F130" s="209" t="s">
        <v>198</v>
      </c>
      <c r="G130" s="210" t="s">
        <v>98</v>
      </c>
      <c r="H130" s="211">
        <v>200</v>
      </c>
      <c r="I130" s="212"/>
      <c r="J130" s="213">
        <f>ROUND(I130*H130,2)</f>
        <v>0</v>
      </c>
      <c r="K130" s="209" t="s">
        <v>184</v>
      </c>
      <c r="L130" s="46"/>
      <c r="M130" s="214" t="s">
        <v>19</v>
      </c>
      <c r="N130" s="215" t="s">
        <v>48</v>
      </c>
      <c r="O130" s="86"/>
      <c r="P130" s="216">
        <f>O130*H130</f>
        <v>0</v>
      </c>
      <c r="Q130" s="216">
        <v>0.00022000000000000001</v>
      </c>
      <c r="R130" s="216">
        <f>Q130*H130</f>
        <v>0.044000000000000004</v>
      </c>
      <c r="S130" s="216">
        <v>0.002</v>
      </c>
      <c r="T130" s="217">
        <f>S130*H130</f>
        <v>0.40000000000000002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156</v>
      </c>
      <c r="AT130" s="218" t="s">
        <v>152</v>
      </c>
      <c r="AU130" s="218" t="s">
        <v>87</v>
      </c>
      <c r="AY130" s="19" t="s">
        <v>149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85</v>
      </c>
      <c r="BK130" s="219">
        <f>ROUND(I130*H130,2)</f>
        <v>0</v>
      </c>
      <c r="BL130" s="19" t="s">
        <v>156</v>
      </c>
      <c r="BM130" s="218" t="s">
        <v>199</v>
      </c>
    </row>
    <row r="131" s="2" customFormat="1">
      <c r="A131" s="40"/>
      <c r="B131" s="41"/>
      <c r="C131" s="42"/>
      <c r="D131" s="253" t="s">
        <v>186</v>
      </c>
      <c r="E131" s="42"/>
      <c r="F131" s="254" t="s">
        <v>200</v>
      </c>
      <c r="G131" s="42"/>
      <c r="H131" s="42"/>
      <c r="I131" s="255"/>
      <c r="J131" s="42"/>
      <c r="K131" s="42"/>
      <c r="L131" s="46"/>
      <c r="M131" s="256"/>
      <c r="N131" s="257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186</v>
      </c>
      <c r="AU131" s="19" t="s">
        <v>87</v>
      </c>
    </row>
    <row r="132" s="2" customFormat="1" ht="44.25" customHeight="1">
      <c r="A132" s="40"/>
      <c r="B132" s="41"/>
      <c r="C132" s="207" t="s">
        <v>201</v>
      </c>
      <c r="D132" s="207" t="s">
        <v>152</v>
      </c>
      <c r="E132" s="208" t="s">
        <v>202</v>
      </c>
      <c r="F132" s="209" t="s">
        <v>203</v>
      </c>
      <c r="G132" s="210" t="s">
        <v>98</v>
      </c>
      <c r="H132" s="211">
        <v>73.400000000000006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48</v>
      </c>
      <c r="O132" s="86"/>
      <c r="P132" s="216">
        <f>O132*H132</f>
        <v>0</v>
      </c>
      <c r="Q132" s="216">
        <v>0.0064999999999999997</v>
      </c>
      <c r="R132" s="216">
        <f>Q132*H132</f>
        <v>0.47710000000000002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156</v>
      </c>
      <c r="AT132" s="218" t="s">
        <v>152</v>
      </c>
      <c r="AU132" s="218" t="s">
        <v>87</v>
      </c>
      <c r="AY132" s="19" t="s">
        <v>149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85</v>
      </c>
      <c r="BK132" s="219">
        <f>ROUND(I132*H132,2)</f>
        <v>0</v>
      </c>
      <c r="BL132" s="19" t="s">
        <v>156</v>
      </c>
      <c r="BM132" s="218" t="s">
        <v>204</v>
      </c>
    </row>
    <row r="133" s="13" customFormat="1">
      <c r="A133" s="13"/>
      <c r="B133" s="220"/>
      <c r="C133" s="221"/>
      <c r="D133" s="222" t="s">
        <v>158</v>
      </c>
      <c r="E133" s="223" t="s">
        <v>19</v>
      </c>
      <c r="F133" s="224" t="s">
        <v>159</v>
      </c>
      <c r="G133" s="221"/>
      <c r="H133" s="223" t="s">
        <v>19</v>
      </c>
      <c r="I133" s="225"/>
      <c r="J133" s="221"/>
      <c r="K133" s="221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158</v>
      </c>
      <c r="AU133" s="230" t="s">
        <v>87</v>
      </c>
      <c r="AV133" s="13" t="s">
        <v>85</v>
      </c>
      <c r="AW133" s="13" t="s">
        <v>36</v>
      </c>
      <c r="AX133" s="13" t="s">
        <v>77</v>
      </c>
      <c r="AY133" s="230" t="s">
        <v>149</v>
      </c>
    </row>
    <row r="134" s="13" customFormat="1">
      <c r="A134" s="13"/>
      <c r="B134" s="220"/>
      <c r="C134" s="221"/>
      <c r="D134" s="222" t="s">
        <v>158</v>
      </c>
      <c r="E134" s="223" t="s">
        <v>19</v>
      </c>
      <c r="F134" s="224" t="s">
        <v>172</v>
      </c>
      <c r="G134" s="221"/>
      <c r="H134" s="223" t="s">
        <v>19</v>
      </c>
      <c r="I134" s="225"/>
      <c r="J134" s="221"/>
      <c r="K134" s="221"/>
      <c r="L134" s="226"/>
      <c r="M134" s="227"/>
      <c r="N134" s="228"/>
      <c r="O134" s="228"/>
      <c r="P134" s="228"/>
      <c r="Q134" s="228"/>
      <c r="R134" s="228"/>
      <c r="S134" s="228"/>
      <c r="T134" s="22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0" t="s">
        <v>158</v>
      </c>
      <c r="AU134" s="230" t="s">
        <v>87</v>
      </c>
      <c r="AV134" s="13" t="s">
        <v>85</v>
      </c>
      <c r="AW134" s="13" t="s">
        <v>36</v>
      </c>
      <c r="AX134" s="13" t="s">
        <v>77</v>
      </c>
      <c r="AY134" s="230" t="s">
        <v>149</v>
      </c>
    </row>
    <row r="135" s="13" customFormat="1">
      <c r="A135" s="13"/>
      <c r="B135" s="220"/>
      <c r="C135" s="221"/>
      <c r="D135" s="222" t="s">
        <v>158</v>
      </c>
      <c r="E135" s="223" t="s">
        <v>19</v>
      </c>
      <c r="F135" s="224" t="s">
        <v>173</v>
      </c>
      <c r="G135" s="221"/>
      <c r="H135" s="223" t="s">
        <v>19</v>
      </c>
      <c r="I135" s="225"/>
      <c r="J135" s="221"/>
      <c r="K135" s="221"/>
      <c r="L135" s="226"/>
      <c r="M135" s="227"/>
      <c r="N135" s="228"/>
      <c r="O135" s="228"/>
      <c r="P135" s="228"/>
      <c r="Q135" s="228"/>
      <c r="R135" s="228"/>
      <c r="S135" s="228"/>
      <c r="T135" s="22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0" t="s">
        <v>158</v>
      </c>
      <c r="AU135" s="230" t="s">
        <v>87</v>
      </c>
      <c r="AV135" s="13" t="s">
        <v>85</v>
      </c>
      <c r="AW135" s="13" t="s">
        <v>36</v>
      </c>
      <c r="AX135" s="13" t="s">
        <v>77</v>
      </c>
      <c r="AY135" s="230" t="s">
        <v>149</v>
      </c>
    </row>
    <row r="136" s="13" customFormat="1">
      <c r="A136" s="13"/>
      <c r="B136" s="220"/>
      <c r="C136" s="221"/>
      <c r="D136" s="222" t="s">
        <v>158</v>
      </c>
      <c r="E136" s="223" t="s">
        <v>19</v>
      </c>
      <c r="F136" s="224" t="s">
        <v>174</v>
      </c>
      <c r="G136" s="221"/>
      <c r="H136" s="223" t="s">
        <v>19</v>
      </c>
      <c r="I136" s="225"/>
      <c r="J136" s="221"/>
      <c r="K136" s="221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158</v>
      </c>
      <c r="AU136" s="230" t="s">
        <v>87</v>
      </c>
      <c r="AV136" s="13" t="s">
        <v>85</v>
      </c>
      <c r="AW136" s="13" t="s">
        <v>36</v>
      </c>
      <c r="AX136" s="13" t="s">
        <v>77</v>
      </c>
      <c r="AY136" s="230" t="s">
        <v>149</v>
      </c>
    </row>
    <row r="137" s="14" customFormat="1">
      <c r="A137" s="14"/>
      <c r="B137" s="231"/>
      <c r="C137" s="232"/>
      <c r="D137" s="222" t="s">
        <v>158</v>
      </c>
      <c r="E137" s="233" t="s">
        <v>19</v>
      </c>
      <c r="F137" s="234" t="s">
        <v>100</v>
      </c>
      <c r="G137" s="232"/>
      <c r="H137" s="235">
        <v>73.400000000000006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1" t="s">
        <v>158</v>
      </c>
      <c r="AU137" s="241" t="s">
        <v>87</v>
      </c>
      <c r="AV137" s="14" t="s">
        <v>87</v>
      </c>
      <c r="AW137" s="14" t="s">
        <v>36</v>
      </c>
      <c r="AX137" s="14" t="s">
        <v>77</v>
      </c>
      <c r="AY137" s="241" t="s">
        <v>149</v>
      </c>
    </row>
    <row r="138" s="15" customFormat="1">
      <c r="A138" s="15"/>
      <c r="B138" s="242"/>
      <c r="C138" s="243"/>
      <c r="D138" s="222" t="s">
        <v>158</v>
      </c>
      <c r="E138" s="244" t="s">
        <v>19</v>
      </c>
      <c r="F138" s="245" t="s">
        <v>162</v>
      </c>
      <c r="G138" s="243"/>
      <c r="H138" s="246">
        <v>73.400000000000006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2" t="s">
        <v>158</v>
      </c>
      <c r="AU138" s="252" t="s">
        <v>87</v>
      </c>
      <c r="AV138" s="15" t="s">
        <v>156</v>
      </c>
      <c r="AW138" s="15" t="s">
        <v>36</v>
      </c>
      <c r="AX138" s="15" t="s">
        <v>85</v>
      </c>
      <c r="AY138" s="252" t="s">
        <v>149</v>
      </c>
    </row>
    <row r="139" s="2" customFormat="1" ht="37.8" customHeight="1">
      <c r="A139" s="40"/>
      <c r="B139" s="41"/>
      <c r="C139" s="207" t="s">
        <v>205</v>
      </c>
      <c r="D139" s="207" t="s">
        <v>152</v>
      </c>
      <c r="E139" s="208" t="s">
        <v>206</v>
      </c>
      <c r="F139" s="209" t="s">
        <v>207</v>
      </c>
      <c r="G139" s="210" t="s">
        <v>98</v>
      </c>
      <c r="H139" s="211">
        <v>73.400000000000006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48</v>
      </c>
      <c r="O139" s="86"/>
      <c r="P139" s="216">
        <f>O139*H139</f>
        <v>0</v>
      </c>
      <c r="Q139" s="216">
        <v>0.021000000000000001</v>
      </c>
      <c r="R139" s="216">
        <f>Q139*H139</f>
        <v>1.5414000000000003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156</v>
      </c>
      <c r="AT139" s="218" t="s">
        <v>152</v>
      </c>
      <c r="AU139" s="218" t="s">
        <v>87</v>
      </c>
      <c r="AY139" s="19" t="s">
        <v>149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85</v>
      </c>
      <c r="BK139" s="219">
        <f>ROUND(I139*H139,2)</f>
        <v>0</v>
      </c>
      <c r="BL139" s="19" t="s">
        <v>156</v>
      </c>
      <c r="BM139" s="218" t="s">
        <v>208</v>
      </c>
    </row>
    <row r="140" s="14" customFormat="1">
      <c r="A140" s="14"/>
      <c r="B140" s="231"/>
      <c r="C140" s="232"/>
      <c r="D140" s="222" t="s">
        <v>158</v>
      </c>
      <c r="E140" s="233" t="s">
        <v>19</v>
      </c>
      <c r="F140" s="234" t="s">
        <v>100</v>
      </c>
      <c r="G140" s="232"/>
      <c r="H140" s="235">
        <v>73.400000000000006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1" t="s">
        <v>158</v>
      </c>
      <c r="AU140" s="241" t="s">
        <v>87</v>
      </c>
      <c r="AV140" s="14" t="s">
        <v>87</v>
      </c>
      <c r="AW140" s="14" t="s">
        <v>36</v>
      </c>
      <c r="AX140" s="14" t="s">
        <v>77</v>
      </c>
      <c r="AY140" s="241" t="s">
        <v>149</v>
      </c>
    </row>
    <row r="141" s="15" customFormat="1">
      <c r="A141" s="15"/>
      <c r="B141" s="242"/>
      <c r="C141" s="243"/>
      <c r="D141" s="222" t="s">
        <v>158</v>
      </c>
      <c r="E141" s="244" t="s">
        <v>19</v>
      </c>
      <c r="F141" s="245" t="s">
        <v>162</v>
      </c>
      <c r="G141" s="243"/>
      <c r="H141" s="246">
        <v>73.400000000000006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2" t="s">
        <v>158</v>
      </c>
      <c r="AU141" s="252" t="s">
        <v>87</v>
      </c>
      <c r="AV141" s="15" t="s">
        <v>156</v>
      </c>
      <c r="AW141" s="15" t="s">
        <v>36</v>
      </c>
      <c r="AX141" s="15" t="s">
        <v>85</v>
      </c>
      <c r="AY141" s="252" t="s">
        <v>149</v>
      </c>
    </row>
    <row r="142" s="2" customFormat="1" ht="24.15" customHeight="1">
      <c r="A142" s="40"/>
      <c r="B142" s="41"/>
      <c r="C142" s="207" t="s">
        <v>209</v>
      </c>
      <c r="D142" s="207" t="s">
        <v>152</v>
      </c>
      <c r="E142" s="208" t="s">
        <v>210</v>
      </c>
      <c r="F142" s="209" t="s">
        <v>211</v>
      </c>
      <c r="G142" s="210" t="s">
        <v>98</v>
      </c>
      <c r="H142" s="211">
        <v>73.400000000000006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48</v>
      </c>
      <c r="O142" s="86"/>
      <c r="P142" s="216">
        <f>O142*H142</f>
        <v>0</v>
      </c>
      <c r="Q142" s="216">
        <v>0.0040000000000000001</v>
      </c>
      <c r="R142" s="216">
        <f>Q142*H142</f>
        <v>0.29360000000000003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156</v>
      </c>
      <c r="AT142" s="218" t="s">
        <v>152</v>
      </c>
      <c r="AU142" s="218" t="s">
        <v>87</v>
      </c>
      <c r="AY142" s="19" t="s">
        <v>149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85</v>
      </c>
      <c r="BK142" s="219">
        <f>ROUND(I142*H142,2)</f>
        <v>0</v>
      </c>
      <c r="BL142" s="19" t="s">
        <v>156</v>
      </c>
      <c r="BM142" s="218" t="s">
        <v>212</v>
      </c>
    </row>
    <row r="143" s="14" customFormat="1">
      <c r="A143" s="14"/>
      <c r="B143" s="231"/>
      <c r="C143" s="232"/>
      <c r="D143" s="222" t="s">
        <v>158</v>
      </c>
      <c r="E143" s="233" t="s">
        <v>19</v>
      </c>
      <c r="F143" s="234" t="s">
        <v>100</v>
      </c>
      <c r="G143" s="232"/>
      <c r="H143" s="235">
        <v>73.400000000000006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1" t="s">
        <v>158</v>
      </c>
      <c r="AU143" s="241" t="s">
        <v>87</v>
      </c>
      <c r="AV143" s="14" t="s">
        <v>87</v>
      </c>
      <c r="AW143" s="14" t="s">
        <v>36</v>
      </c>
      <c r="AX143" s="14" t="s">
        <v>77</v>
      </c>
      <c r="AY143" s="241" t="s">
        <v>149</v>
      </c>
    </row>
    <row r="144" s="15" customFormat="1">
      <c r="A144" s="15"/>
      <c r="B144" s="242"/>
      <c r="C144" s="243"/>
      <c r="D144" s="222" t="s">
        <v>158</v>
      </c>
      <c r="E144" s="244" t="s">
        <v>19</v>
      </c>
      <c r="F144" s="245" t="s">
        <v>162</v>
      </c>
      <c r="G144" s="243"/>
      <c r="H144" s="246">
        <v>73.400000000000006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2" t="s">
        <v>158</v>
      </c>
      <c r="AU144" s="252" t="s">
        <v>87</v>
      </c>
      <c r="AV144" s="15" t="s">
        <v>156</v>
      </c>
      <c r="AW144" s="15" t="s">
        <v>36</v>
      </c>
      <c r="AX144" s="15" t="s">
        <v>85</v>
      </c>
      <c r="AY144" s="252" t="s">
        <v>149</v>
      </c>
    </row>
    <row r="145" s="2" customFormat="1" ht="55.5" customHeight="1">
      <c r="A145" s="40"/>
      <c r="B145" s="41"/>
      <c r="C145" s="207" t="s">
        <v>213</v>
      </c>
      <c r="D145" s="207" t="s">
        <v>152</v>
      </c>
      <c r="E145" s="208" t="s">
        <v>214</v>
      </c>
      <c r="F145" s="209" t="s">
        <v>215</v>
      </c>
      <c r="G145" s="210" t="s">
        <v>98</v>
      </c>
      <c r="H145" s="211">
        <v>220.19999999999999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48</v>
      </c>
      <c r="O145" s="86"/>
      <c r="P145" s="216">
        <f>O145*H145</f>
        <v>0</v>
      </c>
      <c r="Q145" s="216">
        <v>0.0070000000000000001</v>
      </c>
      <c r="R145" s="216">
        <f>Q145*H145</f>
        <v>1.5413999999999999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156</v>
      </c>
      <c r="AT145" s="218" t="s">
        <v>152</v>
      </c>
      <c r="AU145" s="218" t="s">
        <v>87</v>
      </c>
      <c r="AY145" s="19" t="s">
        <v>149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85</v>
      </c>
      <c r="BK145" s="219">
        <f>ROUND(I145*H145,2)</f>
        <v>0</v>
      </c>
      <c r="BL145" s="19" t="s">
        <v>156</v>
      </c>
      <c r="BM145" s="218" t="s">
        <v>216</v>
      </c>
    </row>
    <row r="146" s="14" customFormat="1">
      <c r="A146" s="14"/>
      <c r="B146" s="231"/>
      <c r="C146" s="232"/>
      <c r="D146" s="222" t="s">
        <v>158</v>
      </c>
      <c r="E146" s="233" t="s">
        <v>19</v>
      </c>
      <c r="F146" s="234" t="s">
        <v>100</v>
      </c>
      <c r="G146" s="232"/>
      <c r="H146" s="235">
        <v>73.400000000000006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1" t="s">
        <v>158</v>
      </c>
      <c r="AU146" s="241" t="s">
        <v>87</v>
      </c>
      <c r="AV146" s="14" t="s">
        <v>87</v>
      </c>
      <c r="AW146" s="14" t="s">
        <v>36</v>
      </c>
      <c r="AX146" s="14" t="s">
        <v>77</v>
      </c>
      <c r="AY146" s="241" t="s">
        <v>149</v>
      </c>
    </row>
    <row r="147" s="15" customFormat="1">
      <c r="A147" s="15"/>
      <c r="B147" s="242"/>
      <c r="C147" s="243"/>
      <c r="D147" s="222" t="s">
        <v>158</v>
      </c>
      <c r="E147" s="244" t="s">
        <v>19</v>
      </c>
      <c r="F147" s="245" t="s">
        <v>162</v>
      </c>
      <c r="G147" s="243"/>
      <c r="H147" s="246">
        <v>73.400000000000006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2" t="s">
        <v>158</v>
      </c>
      <c r="AU147" s="252" t="s">
        <v>87</v>
      </c>
      <c r="AV147" s="15" t="s">
        <v>156</v>
      </c>
      <c r="AW147" s="15" t="s">
        <v>36</v>
      </c>
      <c r="AX147" s="15" t="s">
        <v>85</v>
      </c>
      <c r="AY147" s="252" t="s">
        <v>149</v>
      </c>
    </row>
    <row r="148" s="14" customFormat="1">
      <c r="A148" s="14"/>
      <c r="B148" s="231"/>
      <c r="C148" s="232"/>
      <c r="D148" s="222" t="s">
        <v>158</v>
      </c>
      <c r="E148" s="232"/>
      <c r="F148" s="234" t="s">
        <v>217</v>
      </c>
      <c r="G148" s="232"/>
      <c r="H148" s="235">
        <v>220.19999999999999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1" t="s">
        <v>158</v>
      </c>
      <c r="AU148" s="241" t="s">
        <v>87</v>
      </c>
      <c r="AV148" s="14" t="s">
        <v>87</v>
      </c>
      <c r="AW148" s="14" t="s">
        <v>4</v>
      </c>
      <c r="AX148" s="14" t="s">
        <v>85</v>
      </c>
      <c r="AY148" s="241" t="s">
        <v>149</v>
      </c>
    </row>
    <row r="149" s="2" customFormat="1" ht="55.5" customHeight="1">
      <c r="A149" s="40"/>
      <c r="B149" s="41"/>
      <c r="C149" s="207" t="s">
        <v>8</v>
      </c>
      <c r="D149" s="207" t="s">
        <v>152</v>
      </c>
      <c r="E149" s="208" t="s">
        <v>218</v>
      </c>
      <c r="F149" s="209" t="s">
        <v>219</v>
      </c>
      <c r="G149" s="210" t="s">
        <v>98</v>
      </c>
      <c r="H149" s="211">
        <v>59.299999999999997</v>
      </c>
      <c r="I149" s="212"/>
      <c r="J149" s="213">
        <f>ROUND(I149*H149,2)</f>
        <v>0</v>
      </c>
      <c r="K149" s="209" t="s">
        <v>19</v>
      </c>
      <c r="L149" s="46"/>
      <c r="M149" s="214" t="s">
        <v>19</v>
      </c>
      <c r="N149" s="215" t="s">
        <v>48</v>
      </c>
      <c r="O149" s="86"/>
      <c r="P149" s="216">
        <f>O149*H149</f>
        <v>0</v>
      </c>
      <c r="Q149" s="216">
        <v>0.019890000000000001</v>
      </c>
      <c r="R149" s="216">
        <f>Q149*H149</f>
        <v>1.1794770000000001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156</v>
      </c>
      <c r="AT149" s="218" t="s">
        <v>152</v>
      </c>
      <c r="AU149" s="218" t="s">
        <v>87</v>
      </c>
      <c r="AY149" s="19" t="s">
        <v>149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85</v>
      </c>
      <c r="BK149" s="219">
        <f>ROUND(I149*H149,2)</f>
        <v>0</v>
      </c>
      <c r="BL149" s="19" t="s">
        <v>156</v>
      </c>
      <c r="BM149" s="218" t="s">
        <v>220</v>
      </c>
    </row>
    <row r="150" s="13" customFormat="1">
      <c r="A150" s="13"/>
      <c r="B150" s="220"/>
      <c r="C150" s="221"/>
      <c r="D150" s="222" t="s">
        <v>158</v>
      </c>
      <c r="E150" s="223" t="s">
        <v>19</v>
      </c>
      <c r="F150" s="224" t="s">
        <v>159</v>
      </c>
      <c r="G150" s="221"/>
      <c r="H150" s="223" t="s">
        <v>19</v>
      </c>
      <c r="I150" s="225"/>
      <c r="J150" s="221"/>
      <c r="K150" s="221"/>
      <c r="L150" s="226"/>
      <c r="M150" s="227"/>
      <c r="N150" s="228"/>
      <c r="O150" s="228"/>
      <c r="P150" s="228"/>
      <c r="Q150" s="228"/>
      <c r="R150" s="228"/>
      <c r="S150" s="228"/>
      <c r="T150" s="22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0" t="s">
        <v>158</v>
      </c>
      <c r="AU150" s="230" t="s">
        <v>87</v>
      </c>
      <c r="AV150" s="13" t="s">
        <v>85</v>
      </c>
      <c r="AW150" s="13" t="s">
        <v>36</v>
      </c>
      <c r="AX150" s="13" t="s">
        <v>77</v>
      </c>
      <c r="AY150" s="230" t="s">
        <v>149</v>
      </c>
    </row>
    <row r="151" s="13" customFormat="1">
      <c r="A151" s="13"/>
      <c r="B151" s="220"/>
      <c r="C151" s="221"/>
      <c r="D151" s="222" t="s">
        <v>158</v>
      </c>
      <c r="E151" s="223" t="s">
        <v>19</v>
      </c>
      <c r="F151" s="224" t="s">
        <v>172</v>
      </c>
      <c r="G151" s="221"/>
      <c r="H151" s="223" t="s">
        <v>19</v>
      </c>
      <c r="I151" s="225"/>
      <c r="J151" s="221"/>
      <c r="K151" s="221"/>
      <c r="L151" s="226"/>
      <c r="M151" s="227"/>
      <c r="N151" s="228"/>
      <c r="O151" s="228"/>
      <c r="P151" s="228"/>
      <c r="Q151" s="228"/>
      <c r="R151" s="228"/>
      <c r="S151" s="228"/>
      <c r="T151" s="22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0" t="s">
        <v>158</v>
      </c>
      <c r="AU151" s="230" t="s">
        <v>87</v>
      </c>
      <c r="AV151" s="13" t="s">
        <v>85</v>
      </c>
      <c r="AW151" s="13" t="s">
        <v>36</v>
      </c>
      <c r="AX151" s="13" t="s">
        <v>77</v>
      </c>
      <c r="AY151" s="230" t="s">
        <v>149</v>
      </c>
    </row>
    <row r="152" s="13" customFormat="1">
      <c r="A152" s="13"/>
      <c r="B152" s="220"/>
      <c r="C152" s="221"/>
      <c r="D152" s="222" t="s">
        <v>158</v>
      </c>
      <c r="E152" s="223" t="s">
        <v>19</v>
      </c>
      <c r="F152" s="224" t="s">
        <v>173</v>
      </c>
      <c r="G152" s="221"/>
      <c r="H152" s="223" t="s">
        <v>19</v>
      </c>
      <c r="I152" s="225"/>
      <c r="J152" s="221"/>
      <c r="K152" s="221"/>
      <c r="L152" s="226"/>
      <c r="M152" s="227"/>
      <c r="N152" s="228"/>
      <c r="O152" s="228"/>
      <c r="P152" s="228"/>
      <c r="Q152" s="228"/>
      <c r="R152" s="228"/>
      <c r="S152" s="228"/>
      <c r="T152" s="22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0" t="s">
        <v>158</v>
      </c>
      <c r="AU152" s="230" t="s">
        <v>87</v>
      </c>
      <c r="AV152" s="13" t="s">
        <v>85</v>
      </c>
      <c r="AW152" s="13" t="s">
        <v>36</v>
      </c>
      <c r="AX152" s="13" t="s">
        <v>77</v>
      </c>
      <c r="AY152" s="230" t="s">
        <v>149</v>
      </c>
    </row>
    <row r="153" s="13" customFormat="1">
      <c r="A153" s="13"/>
      <c r="B153" s="220"/>
      <c r="C153" s="221"/>
      <c r="D153" s="222" t="s">
        <v>158</v>
      </c>
      <c r="E153" s="223" t="s">
        <v>19</v>
      </c>
      <c r="F153" s="224" t="s">
        <v>174</v>
      </c>
      <c r="G153" s="221"/>
      <c r="H153" s="223" t="s">
        <v>19</v>
      </c>
      <c r="I153" s="225"/>
      <c r="J153" s="221"/>
      <c r="K153" s="221"/>
      <c r="L153" s="226"/>
      <c r="M153" s="227"/>
      <c r="N153" s="228"/>
      <c r="O153" s="228"/>
      <c r="P153" s="228"/>
      <c r="Q153" s="228"/>
      <c r="R153" s="228"/>
      <c r="S153" s="228"/>
      <c r="T153" s="22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0" t="s">
        <v>158</v>
      </c>
      <c r="AU153" s="230" t="s">
        <v>87</v>
      </c>
      <c r="AV153" s="13" t="s">
        <v>85</v>
      </c>
      <c r="AW153" s="13" t="s">
        <v>36</v>
      </c>
      <c r="AX153" s="13" t="s">
        <v>77</v>
      </c>
      <c r="AY153" s="230" t="s">
        <v>149</v>
      </c>
    </row>
    <row r="154" s="14" customFormat="1">
      <c r="A154" s="14"/>
      <c r="B154" s="231"/>
      <c r="C154" s="232"/>
      <c r="D154" s="222" t="s">
        <v>158</v>
      </c>
      <c r="E154" s="233" t="s">
        <v>19</v>
      </c>
      <c r="F154" s="234" t="s">
        <v>104</v>
      </c>
      <c r="G154" s="232"/>
      <c r="H154" s="235">
        <v>59.299999999999997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1" t="s">
        <v>158</v>
      </c>
      <c r="AU154" s="241" t="s">
        <v>87</v>
      </c>
      <c r="AV154" s="14" t="s">
        <v>87</v>
      </c>
      <c r="AW154" s="14" t="s">
        <v>36</v>
      </c>
      <c r="AX154" s="14" t="s">
        <v>77</v>
      </c>
      <c r="AY154" s="241" t="s">
        <v>149</v>
      </c>
    </row>
    <row r="155" s="15" customFormat="1">
      <c r="A155" s="15"/>
      <c r="B155" s="242"/>
      <c r="C155" s="243"/>
      <c r="D155" s="222" t="s">
        <v>158</v>
      </c>
      <c r="E155" s="244" t="s">
        <v>19</v>
      </c>
      <c r="F155" s="245" t="s">
        <v>162</v>
      </c>
      <c r="G155" s="243"/>
      <c r="H155" s="246">
        <v>59.299999999999997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2" t="s">
        <v>158</v>
      </c>
      <c r="AU155" s="252" t="s">
        <v>87</v>
      </c>
      <c r="AV155" s="15" t="s">
        <v>156</v>
      </c>
      <c r="AW155" s="15" t="s">
        <v>36</v>
      </c>
      <c r="AX155" s="15" t="s">
        <v>85</v>
      </c>
      <c r="AY155" s="252" t="s">
        <v>149</v>
      </c>
    </row>
    <row r="156" s="2" customFormat="1" ht="24.15" customHeight="1">
      <c r="A156" s="40"/>
      <c r="B156" s="41"/>
      <c r="C156" s="207" t="s">
        <v>221</v>
      </c>
      <c r="D156" s="207" t="s">
        <v>152</v>
      </c>
      <c r="E156" s="208" t="s">
        <v>222</v>
      </c>
      <c r="F156" s="209" t="s">
        <v>223</v>
      </c>
      <c r="G156" s="210" t="s">
        <v>98</v>
      </c>
      <c r="H156" s="211">
        <v>46.850000000000001</v>
      </c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48</v>
      </c>
      <c r="O156" s="86"/>
      <c r="P156" s="216">
        <f>O156*H156</f>
        <v>0</v>
      </c>
      <c r="Q156" s="216">
        <v>0.0027000000000000001</v>
      </c>
      <c r="R156" s="216">
        <f>Q156*H156</f>
        <v>0.12649500000000002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156</v>
      </c>
      <c r="AT156" s="218" t="s">
        <v>152</v>
      </c>
      <c r="AU156" s="218" t="s">
        <v>87</v>
      </c>
      <c r="AY156" s="19" t="s">
        <v>149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85</v>
      </c>
      <c r="BK156" s="219">
        <f>ROUND(I156*H156,2)</f>
        <v>0</v>
      </c>
      <c r="BL156" s="19" t="s">
        <v>156</v>
      </c>
      <c r="BM156" s="218" t="s">
        <v>224</v>
      </c>
    </row>
    <row r="157" s="14" customFormat="1">
      <c r="A157" s="14"/>
      <c r="B157" s="231"/>
      <c r="C157" s="232"/>
      <c r="D157" s="222" t="s">
        <v>158</v>
      </c>
      <c r="E157" s="233" t="s">
        <v>19</v>
      </c>
      <c r="F157" s="234" t="s">
        <v>112</v>
      </c>
      <c r="G157" s="232"/>
      <c r="H157" s="235">
        <v>46.850000000000001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1" t="s">
        <v>158</v>
      </c>
      <c r="AU157" s="241" t="s">
        <v>87</v>
      </c>
      <c r="AV157" s="14" t="s">
        <v>87</v>
      </c>
      <c r="AW157" s="14" t="s">
        <v>36</v>
      </c>
      <c r="AX157" s="14" t="s">
        <v>77</v>
      </c>
      <c r="AY157" s="241" t="s">
        <v>149</v>
      </c>
    </row>
    <row r="158" s="15" customFormat="1">
      <c r="A158" s="15"/>
      <c r="B158" s="242"/>
      <c r="C158" s="243"/>
      <c r="D158" s="222" t="s">
        <v>158</v>
      </c>
      <c r="E158" s="244" t="s">
        <v>19</v>
      </c>
      <c r="F158" s="245" t="s">
        <v>162</v>
      </c>
      <c r="G158" s="243"/>
      <c r="H158" s="246">
        <v>46.850000000000001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2" t="s">
        <v>158</v>
      </c>
      <c r="AU158" s="252" t="s">
        <v>87</v>
      </c>
      <c r="AV158" s="15" t="s">
        <v>156</v>
      </c>
      <c r="AW158" s="15" t="s">
        <v>36</v>
      </c>
      <c r="AX158" s="15" t="s">
        <v>85</v>
      </c>
      <c r="AY158" s="252" t="s">
        <v>149</v>
      </c>
    </row>
    <row r="159" s="2" customFormat="1" ht="44.25" customHeight="1">
      <c r="A159" s="40"/>
      <c r="B159" s="41"/>
      <c r="C159" s="207" t="s">
        <v>225</v>
      </c>
      <c r="D159" s="207" t="s">
        <v>152</v>
      </c>
      <c r="E159" s="208" t="s">
        <v>226</v>
      </c>
      <c r="F159" s="209" t="s">
        <v>227</v>
      </c>
      <c r="G159" s="210" t="s">
        <v>98</v>
      </c>
      <c r="H159" s="211">
        <v>9.5399999999999991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48</v>
      </c>
      <c r="O159" s="86"/>
      <c r="P159" s="216">
        <f>O159*H159</f>
        <v>0</v>
      </c>
      <c r="Q159" s="216">
        <v>0.0014</v>
      </c>
      <c r="R159" s="216">
        <f>Q159*H159</f>
        <v>0.013355999999999998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156</v>
      </c>
      <c r="AT159" s="218" t="s">
        <v>152</v>
      </c>
      <c r="AU159" s="218" t="s">
        <v>87</v>
      </c>
      <c r="AY159" s="19" t="s">
        <v>149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85</v>
      </c>
      <c r="BK159" s="219">
        <f>ROUND(I159*H159,2)</f>
        <v>0</v>
      </c>
      <c r="BL159" s="19" t="s">
        <v>156</v>
      </c>
      <c r="BM159" s="218" t="s">
        <v>228</v>
      </c>
    </row>
    <row r="160" s="14" customFormat="1">
      <c r="A160" s="14"/>
      <c r="B160" s="231"/>
      <c r="C160" s="232"/>
      <c r="D160" s="222" t="s">
        <v>158</v>
      </c>
      <c r="E160" s="233" t="s">
        <v>19</v>
      </c>
      <c r="F160" s="234" t="s">
        <v>229</v>
      </c>
      <c r="G160" s="232"/>
      <c r="H160" s="235">
        <v>9.5399999999999991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1" t="s">
        <v>158</v>
      </c>
      <c r="AU160" s="241" t="s">
        <v>87</v>
      </c>
      <c r="AV160" s="14" t="s">
        <v>87</v>
      </c>
      <c r="AW160" s="14" t="s">
        <v>36</v>
      </c>
      <c r="AX160" s="14" t="s">
        <v>77</v>
      </c>
      <c r="AY160" s="241" t="s">
        <v>149</v>
      </c>
    </row>
    <row r="161" s="15" customFormat="1">
      <c r="A161" s="15"/>
      <c r="B161" s="242"/>
      <c r="C161" s="243"/>
      <c r="D161" s="222" t="s">
        <v>158</v>
      </c>
      <c r="E161" s="244" t="s">
        <v>19</v>
      </c>
      <c r="F161" s="245" t="s">
        <v>162</v>
      </c>
      <c r="G161" s="243"/>
      <c r="H161" s="246">
        <v>9.5399999999999991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2" t="s">
        <v>158</v>
      </c>
      <c r="AU161" s="252" t="s">
        <v>87</v>
      </c>
      <c r="AV161" s="15" t="s">
        <v>156</v>
      </c>
      <c r="AW161" s="15" t="s">
        <v>36</v>
      </c>
      <c r="AX161" s="15" t="s">
        <v>85</v>
      </c>
      <c r="AY161" s="252" t="s">
        <v>149</v>
      </c>
    </row>
    <row r="162" s="2" customFormat="1" ht="24.15" customHeight="1">
      <c r="A162" s="40"/>
      <c r="B162" s="41"/>
      <c r="C162" s="207" t="s">
        <v>230</v>
      </c>
      <c r="D162" s="207" t="s">
        <v>152</v>
      </c>
      <c r="E162" s="208" t="s">
        <v>231</v>
      </c>
      <c r="F162" s="209" t="s">
        <v>232</v>
      </c>
      <c r="G162" s="210" t="s">
        <v>98</v>
      </c>
      <c r="H162" s="211">
        <v>46.850000000000001</v>
      </c>
      <c r="I162" s="212"/>
      <c r="J162" s="213">
        <f>ROUND(I162*H162,2)</f>
        <v>0</v>
      </c>
      <c r="K162" s="209" t="s">
        <v>19</v>
      </c>
      <c r="L162" s="46"/>
      <c r="M162" s="214" t="s">
        <v>19</v>
      </c>
      <c r="N162" s="215" t="s">
        <v>48</v>
      </c>
      <c r="O162" s="86"/>
      <c r="P162" s="216">
        <f>O162*H162</f>
        <v>0</v>
      </c>
      <c r="Q162" s="216">
        <v>0.0044600000000000004</v>
      </c>
      <c r="R162" s="216">
        <f>Q162*H162</f>
        <v>0.20895100000000003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156</v>
      </c>
      <c r="AT162" s="218" t="s">
        <v>152</v>
      </c>
      <c r="AU162" s="218" t="s">
        <v>87</v>
      </c>
      <c r="AY162" s="19" t="s">
        <v>149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85</v>
      </c>
      <c r="BK162" s="219">
        <f>ROUND(I162*H162,2)</f>
        <v>0</v>
      </c>
      <c r="BL162" s="19" t="s">
        <v>156</v>
      </c>
      <c r="BM162" s="218" t="s">
        <v>233</v>
      </c>
    </row>
    <row r="163" s="13" customFormat="1">
      <c r="A163" s="13"/>
      <c r="B163" s="220"/>
      <c r="C163" s="221"/>
      <c r="D163" s="222" t="s">
        <v>158</v>
      </c>
      <c r="E163" s="223" t="s">
        <v>19</v>
      </c>
      <c r="F163" s="224" t="s">
        <v>159</v>
      </c>
      <c r="G163" s="221"/>
      <c r="H163" s="223" t="s">
        <v>19</v>
      </c>
      <c r="I163" s="225"/>
      <c r="J163" s="221"/>
      <c r="K163" s="221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158</v>
      </c>
      <c r="AU163" s="230" t="s">
        <v>87</v>
      </c>
      <c r="AV163" s="13" t="s">
        <v>85</v>
      </c>
      <c r="AW163" s="13" t="s">
        <v>36</v>
      </c>
      <c r="AX163" s="13" t="s">
        <v>77</v>
      </c>
      <c r="AY163" s="230" t="s">
        <v>149</v>
      </c>
    </row>
    <row r="164" s="13" customFormat="1">
      <c r="A164" s="13"/>
      <c r="B164" s="220"/>
      <c r="C164" s="221"/>
      <c r="D164" s="222" t="s">
        <v>158</v>
      </c>
      <c r="E164" s="223" t="s">
        <v>19</v>
      </c>
      <c r="F164" s="224" t="s">
        <v>160</v>
      </c>
      <c r="G164" s="221"/>
      <c r="H164" s="223" t="s">
        <v>19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0" t="s">
        <v>158</v>
      </c>
      <c r="AU164" s="230" t="s">
        <v>87</v>
      </c>
      <c r="AV164" s="13" t="s">
        <v>85</v>
      </c>
      <c r="AW164" s="13" t="s">
        <v>36</v>
      </c>
      <c r="AX164" s="13" t="s">
        <v>77</v>
      </c>
      <c r="AY164" s="230" t="s">
        <v>149</v>
      </c>
    </row>
    <row r="165" s="13" customFormat="1">
      <c r="A165" s="13"/>
      <c r="B165" s="220"/>
      <c r="C165" s="221"/>
      <c r="D165" s="222" t="s">
        <v>158</v>
      </c>
      <c r="E165" s="223" t="s">
        <v>19</v>
      </c>
      <c r="F165" s="224" t="s">
        <v>173</v>
      </c>
      <c r="G165" s="221"/>
      <c r="H165" s="223" t="s">
        <v>19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0" t="s">
        <v>158</v>
      </c>
      <c r="AU165" s="230" t="s">
        <v>87</v>
      </c>
      <c r="AV165" s="13" t="s">
        <v>85</v>
      </c>
      <c r="AW165" s="13" t="s">
        <v>36</v>
      </c>
      <c r="AX165" s="13" t="s">
        <v>77</v>
      </c>
      <c r="AY165" s="230" t="s">
        <v>149</v>
      </c>
    </row>
    <row r="166" s="13" customFormat="1">
      <c r="A166" s="13"/>
      <c r="B166" s="220"/>
      <c r="C166" s="221"/>
      <c r="D166" s="222" t="s">
        <v>158</v>
      </c>
      <c r="E166" s="223" t="s">
        <v>19</v>
      </c>
      <c r="F166" s="224" t="s">
        <v>174</v>
      </c>
      <c r="G166" s="221"/>
      <c r="H166" s="223" t="s">
        <v>19</v>
      </c>
      <c r="I166" s="225"/>
      <c r="J166" s="221"/>
      <c r="K166" s="221"/>
      <c r="L166" s="226"/>
      <c r="M166" s="227"/>
      <c r="N166" s="228"/>
      <c r="O166" s="228"/>
      <c r="P166" s="228"/>
      <c r="Q166" s="228"/>
      <c r="R166" s="228"/>
      <c r="S166" s="228"/>
      <c r="T166" s="22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0" t="s">
        <v>158</v>
      </c>
      <c r="AU166" s="230" t="s">
        <v>87</v>
      </c>
      <c r="AV166" s="13" t="s">
        <v>85</v>
      </c>
      <c r="AW166" s="13" t="s">
        <v>36</v>
      </c>
      <c r="AX166" s="13" t="s">
        <v>77</v>
      </c>
      <c r="AY166" s="230" t="s">
        <v>149</v>
      </c>
    </row>
    <row r="167" s="14" customFormat="1">
      <c r="A167" s="14"/>
      <c r="B167" s="231"/>
      <c r="C167" s="232"/>
      <c r="D167" s="222" t="s">
        <v>158</v>
      </c>
      <c r="E167" s="233" t="s">
        <v>112</v>
      </c>
      <c r="F167" s="234" t="s">
        <v>234</v>
      </c>
      <c r="G167" s="232"/>
      <c r="H167" s="235">
        <v>46.850000000000001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1" t="s">
        <v>158</v>
      </c>
      <c r="AU167" s="241" t="s">
        <v>87</v>
      </c>
      <c r="AV167" s="14" t="s">
        <v>87</v>
      </c>
      <c r="AW167" s="14" t="s">
        <v>36</v>
      </c>
      <c r="AX167" s="14" t="s">
        <v>77</v>
      </c>
      <c r="AY167" s="241" t="s">
        <v>149</v>
      </c>
    </row>
    <row r="168" s="15" customFormat="1">
      <c r="A168" s="15"/>
      <c r="B168" s="242"/>
      <c r="C168" s="243"/>
      <c r="D168" s="222" t="s">
        <v>158</v>
      </c>
      <c r="E168" s="244" t="s">
        <v>19</v>
      </c>
      <c r="F168" s="245" t="s">
        <v>162</v>
      </c>
      <c r="G168" s="243"/>
      <c r="H168" s="246">
        <v>46.850000000000001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2" t="s">
        <v>158</v>
      </c>
      <c r="AU168" s="252" t="s">
        <v>87</v>
      </c>
      <c r="AV168" s="15" t="s">
        <v>156</v>
      </c>
      <c r="AW168" s="15" t="s">
        <v>36</v>
      </c>
      <c r="AX168" s="15" t="s">
        <v>85</v>
      </c>
      <c r="AY168" s="252" t="s">
        <v>149</v>
      </c>
    </row>
    <row r="169" s="2" customFormat="1" ht="16.5" customHeight="1">
      <c r="A169" s="40"/>
      <c r="B169" s="41"/>
      <c r="C169" s="207" t="s">
        <v>235</v>
      </c>
      <c r="D169" s="207" t="s">
        <v>152</v>
      </c>
      <c r="E169" s="208" t="s">
        <v>236</v>
      </c>
      <c r="F169" s="209" t="s">
        <v>237</v>
      </c>
      <c r="G169" s="210" t="s">
        <v>98</v>
      </c>
      <c r="H169" s="211">
        <v>0.59999999999999998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48</v>
      </c>
      <c r="O169" s="86"/>
      <c r="P169" s="216">
        <f>O169*H169</f>
        <v>0</v>
      </c>
      <c r="Q169" s="216">
        <v>0.00042000000000000002</v>
      </c>
      <c r="R169" s="216">
        <f>Q169*H169</f>
        <v>0.000252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156</v>
      </c>
      <c r="AT169" s="218" t="s">
        <v>152</v>
      </c>
      <c r="AU169" s="218" t="s">
        <v>87</v>
      </c>
      <c r="AY169" s="19" t="s">
        <v>149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85</v>
      </c>
      <c r="BK169" s="219">
        <f>ROUND(I169*H169,2)</f>
        <v>0</v>
      </c>
      <c r="BL169" s="19" t="s">
        <v>156</v>
      </c>
      <c r="BM169" s="218" t="s">
        <v>238</v>
      </c>
    </row>
    <row r="170" s="13" customFormat="1">
      <c r="A170" s="13"/>
      <c r="B170" s="220"/>
      <c r="C170" s="221"/>
      <c r="D170" s="222" t="s">
        <v>158</v>
      </c>
      <c r="E170" s="223" t="s">
        <v>19</v>
      </c>
      <c r="F170" s="224" t="s">
        <v>159</v>
      </c>
      <c r="G170" s="221"/>
      <c r="H170" s="223" t="s">
        <v>19</v>
      </c>
      <c r="I170" s="225"/>
      <c r="J170" s="221"/>
      <c r="K170" s="221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158</v>
      </c>
      <c r="AU170" s="230" t="s">
        <v>87</v>
      </c>
      <c r="AV170" s="13" t="s">
        <v>85</v>
      </c>
      <c r="AW170" s="13" t="s">
        <v>36</v>
      </c>
      <c r="AX170" s="13" t="s">
        <v>77</v>
      </c>
      <c r="AY170" s="230" t="s">
        <v>149</v>
      </c>
    </row>
    <row r="171" s="13" customFormat="1">
      <c r="A171" s="13"/>
      <c r="B171" s="220"/>
      <c r="C171" s="221"/>
      <c r="D171" s="222" t="s">
        <v>158</v>
      </c>
      <c r="E171" s="223" t="s">
        <v>19</v>
      </c>
      <c r="F171" s="224" t="s">
        <v>239</v>
      </c>
      <c r="G171" s="221"/>
      <c r="H171" s="223" t="s">
        <v>19</v>
      </c>
      <c r="I171" s="225"/>
      <c r="J171" s="221"/>
      <c r="K171" s="221"/>
      <c r="L171" s="226"/>
      <c r="M171" s="227"/>
      <c r="N171" s="228"/>
      <c r="O171" s="228"/>
      <c r="P171" s="228"/>
      <c r="Q171" s="228"/>
      <c r="R171" s="228"/>
      <c r="S171" s="228"/>
      <c r="T171" s="22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0" t="s">
        <v>158</v>
      </c>
      <c r="AU171" s="230" t="s">
        <v>87</v>
      </c>
      <c r="AV171" s="13" t="s">
        <v>85</v>
      </c>
      <c r="AW171" s="13" t="s">
        <v>36</v>
      </c>
      <c r="AX171" s="13" t="s">
        <v>77</v>
      </c>
      <c r="AY171" s="230" t="s">
        <v>149</v>
      </c>
    </row>
    <row r="172" s="13" customFormat="1">
      <c r="A172" s="13"/>
      <c r="B172" s="220"/>
      <c r="C172" s="221"/>
      <c r="D172" s="222" t="s">
        <v>158</v>
      </c>
      <c r="E172" s="223" t="s">
        <v>19</v>
      </c>
      <c r="F172" s="224" t="s">
        <v>189</v>
      </c>
      <c r="G172" s="221"/>
      <c r="H172" s="223" t="s">
        <v>19</v>
      </c>
      <c r="I172" s="225"/>
      <c r="J172" s="221"/>
      <c r="K172" s="221"/>
      <c r="L172" s="226"/>
      <c r="M172" s="227"/>
      <c r="N172" s="228"/>
      <c r="O172" s="228"/>
      <c r="P172" s="228"/>
      <c r="Q172" s="228"/>
      <c r="R172" s="228"/>
      <c r="S172" s="228"/>
      <c r="T172" s="22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0" t="s">
        <v>158</v>
      </c>
      <c r="AU172" s="230" t="s">
        <v>87</v>
      </c>
      <c r="AV172" s="13" t="s">
        <v>85</v>
      </c>
      <c r="AW172" s="13" t="s">
        <v>36</v>
      </c>
      <c r="AX172" s="13" t="s">
        <v>77</v>
      </c>
      <c r="AY172" s="230" t="s">
        <v>149</v>
      </c>
    </row>
    <row r="173" s="14" customFormat="1">
      <c r="A173" s="14"/>
      <c r="B173" s="231"/>
      <c r="C173" s="232"/>
      <c r="D173" s="222" t="s">
        <v>158</v>
      </c>
      <c r="E173" s="233" t="s">
        <v>19</v>
      </c>
      <c r="F173" s="234" t="s">
        <v>240</v>
      </c>
      <c r="G173" s="232"/>
      <c r="H173" s="235">
        <v>0.59999999999999998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1" t="s">
        <v>158</v>
      </c>
      <c r="AU173" s="241" t="s">
        <v>87</v>
      </c>
      <c r="AV173" s="14" t="s">
        <v>87</v>
      </c>
      <c r="AW173" s="14" t="s">
        <v>36</v>
      </c>
      <c r="AX173" s="14" t="s">
        <v>77</v>
      </c>
      <c r="AY173" s="241" t="s">
        <v>149</v>
      </c>
    </row>
    <row r="174" s="15" customFormat="1">
      <c r="A174" s="15"/>
      <c r="B174" s="242"/>
      <c r="C174" s="243"/>
      <c r="D174" s="222" t="s">
        <v>158</v>
      </c>
      <c r="E174" s="244" t="s">
        <v>19</v>
      </c>
      <c r="F174" s="245" t="s">
        <v>162</v>
      </c>
      <c r="G174" s="243"/>
      <c r="H174" s="246">
        <v>0.59999999999999998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2" t="s">
        <v>158</v>
      </c>
      <c r="AU174" s="252" t="s">
        <v>87</v>
      </c>
      <c r="AV174" s="15" t="s">
        <v>156</v>
      </c>
      <c r="AW174" s="15" t="s">
        <v>36</v>
      </c>
      <c r="AX174" s="15" t="s">
        <v>85</v>
      </c>
      <c r="AY174" s="252" t="s">
        <v>149</v>
      </c>
    </row>
    <row r="175" s="2" customFormat="1" ht="62.7" customHeight="1">
      <c r="A175" s="40"/>
      <c r="B175" s="41"/>
      <c r="C175" s="207" t="s">
        <v>241</v>
      </c>
      <c r="D175" s="207" t="s">
        <v>152</v>
      </c>
      <c r="E175" s="208" t="s">
        <v>242</v>
      </c>
      <c r="F175" s="209" t="s">
        <v>243</v>
      </c>
      <c r="G175" s="210" t="s">
        <v>98</v>
      </c>
      <c r="H175" s="211">
        <v>0.59999999999999998</v>
      </c>
      <c r="I175" s="212"/>
      <c r="J175" s="213">
        <f>ROUND(I175*H175,2)</f>
        <v>0</v>
      </c>
      <c r="K175" s="209" t="s">
        <v>184</v>
      </c>
      <c r="L175" s="46"/>
      <c r="M175" s="214" t="s">
        <v>19</v>
      </c>
      <c r="N175" s="215" t="s">
        <v>48</v>
      </c>
      <c r="O175" s="86"/>
      <c r="P175" s="216">
        <f>O175*H175</f>
        <v>0</v>
      </c>
      <c r="Q175" s="216">
        <v>0.00042000000000000002</v>
      </c>
      <c r="R175" s="216">
        <f>Q175*H175</f>
        <v>0.000252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156</v>
      </c>
      <c r="AT175" s="218" t="s">
        <v>152</v>
      </c>
      <c r="AU175" s="218" t="s">
        <v>87</v>
      </c>
      <c r="AY175" s="19" t="s">
        <v>149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85</v>
      </c>
      <c r="BK175" s="219">
        <f>ROUND(I175*H175,2)</f>
        <v>0</v>
      </c>
      <c r="BL175" s="19" t="s">
        <v>156</v>
      </c>
      <c r="BM175" s="218" t="s">
        <v>244</v>
      </c>
    </row>
    <row r="176" s="2" customFormat="1">
      <c r="A176" s="40"/>
      <c r="B176" s="41"/>
      <c r="C176" s="42"/>
      <c r="D176" s="253" t="s">
        <v>186</v>
      </c>
      <c r="E176" s="42"/>
      <c r="F176" s="254" t="s">
        <v>245</v>
      </c>
      <c r="G176" s="42"/>
      <c r="H176" s="42"/>
      <c r="I176" s="255"/>
      <c r="J176" s="42"/>
      <c r="K176" s="42"/>
      <c r="L176" s="46"/>
      <c r="M176" s="256"/>
      <c r="N176" s="257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186</v>
      </c>
      <c r="AU176" s="19" t="s">
        <v>87</v>
      </c>
    </row>
    <row r="177" s="13" customFormat="1">
      <c r="A177" s="13"/>
      <c r="B177" s="220"/>
      <c r="C177" s="221"/>
      <c r="D177" s="222" t="s">
        <v>158</v>
      </c>
      <c r="E177" s="223" t="s">
        <v>19</v>
      </c>
      <c r="F177" s="224" t="s">
        <v>159</v>
      </c>
      <c r="G177" s="221"/>
      <c r="H177" s="223" t="s">
        <v>19</v>
      </c>
      <c r="I177" s="225"/>
      <c r="J177" s="221"/>
      <c r="K177" s="221"/>
      <c r="L177" s="226"/>
      <c r="M177" s="227"/>
      <c r="N177" s="228"/>
      <c r="O177" s="228"/>
      <c r="P177" s="228"/>
      <c r="Q177" s="228"/>
      <c r="R177" s="228"/>
      <c r="S177" s="228"/>
      <c r="T177" s="22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0" t="s">
        <v>158</v>
      </c>
      <c r="AU177" s="230" t="s">
        <v>87</v>
      </c>
      <c r="AV177" s="13" t="s">
        <v>85</v>
      </c>
      <c r="AW177" s="13" t="s">
        <v>36</v>
      </c>
      <c r="AX177" s="13" t="s">
        <v>77</v>
      </c>
      <c r="AY177" s="230" t="s">
        <v>149</v>
      </c>
    </row>
    <row r="178" s="13" customFormat="1">
      <c r="A178" s="13"/>
      <c r="B178" s="220"/>
      <c r="C178" s="221"/>
      <c r="D178" s="222" t="s">
        <v>158</v>
      </c>
      <c r="E178" s="223" t="s">
        <v>19</v>
      </c>
      <c r="F178" s="224" t="s">
        <v>239</v>
      </c>
      <c r="G178" s="221"/>
      <c r="H178" s="223" t="s">
        <v>19</v>
      </c>
      <c r="I178" s="225"/>
      <c r="J178" s="221"/>
      <c r="K178" s="221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158</v>
      </c>
      <c r="AU178" s="230" t="s">
        <v>87</v>
      </c>
      <c r="AV178" s="13" t="s">
        <v>85</v>
      </c>
      <c r="AW178" s="13" t="s">
        <v>36</v>
      </c>
      <c r="AX178" s="13" t="s">
        <v>77</v>
      </c>
      <c r="AY178" s="230" t="s">
        <v>149</v>
      </c>
    </row>
    <row r="179" s="13" customFormat="1">
      <c r="A179" s="13"/>
      <c r="B179" s="220"/>
      <c r="C179" s="221"/>
      <c r="D179" s="222" t="s">
        <v>158</v>
      </c>
      <c r="E179" s="223" t="s">
        <v>19</v>
      </c>
      <c r="F179" s="224" t="s">
        <v>189</v>
      </c>
      <c r="G179" s="221"/>
      <c r="H179" s="223" t="s">
        <v>19</v>
      </c>
      <c r="I179" s="225"/>
      <c r="J179" s="221"/>
      <c r="K179" s="221"/>
      <c r="L179" s="226"/>
      <c r="M179" s="227"/>
      <c r="N179" s="228"/>
      <c r="O179" s="228"/>
      <c r="P179" s="228"/>
      <c r="Q179" s="228"/>
      <c r="R179" s="228"/>
      <c r="S179" s="228"/>
      <c r="T179" s="22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0" t="s">
        <v>158</v>
      </c>
      <c r="AU179" s="230" t="s">
        <v>87</v>
      </c>
      <c r="AV179" s="13" t="s">
        <v>85</v>
      </c>
      <c r="AW179" s="13" t="s">
        <v>36</v>
      </c>
      <c r="AX179" s="13" t="s">
        <v>77</v>
      </c>
      <c r="AY179" s="230" t="s">
        <v>149</v>
      </c>
    </row>
    <row r="180" s="14" customFormat="1">
      <c r="A180" s="14"/>
      <c r="B180" s="231"/>
      <c r="C180" s="232"/>
      <c r="D180" s="222" t="s">
        <v>158</v>
      </c>
      <c r="E180" s="233" t="s">
        <v>19</v>
      </c>
      <c r="F180" s="234" t="s">
        <v>240</v>
      </c>
      <c r="G180" s="232"/>
      <c r="H180" s="235">
        <v>0.59999999999999998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1" t="s">
        <v>158</v>
      </c>
      <c r="AU180" s="241" t="s">
        <v>87</v>
      </c>
      <c r="AV180" s="14" t="s">
        <v>87</v>
      </c>
      <c r="AW180" s="14" t="s">
        <v>36</v>
      </c>
      <c r="AX180" s="14" t="s">
        <v>77</v>
      </c>
      <c r="AY180" s="241" t="s">
        <v>149</v>
      </c>
    </row>
    <row r="181" s="15" customFormat="1">
      <c r="A181" s="15"/>
      <c r="B181" s="242"/>
      <c r="C181" s="243"/>
      <c r="D181" s="222" t="s">
        <v>158</v>
      </c>
      <c r="E181" s="244" t="s">
        <v>19</v>
      </c>
      <c r="F181" s="245" t="s">
        <v>162</v>
      </c>
      <c r="G181" s="243"/>
      <c r="H181" s="246">
        <v>0.59999999999999998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2" t="s">
        <v>158</v>
      </c>
      <c r="AU181" s="252" t="s">
        <v>87</v>
      </c>
      <c r="AV181" s="15" t="s">
        <v>156</v>
      </c>
      <c r="AW181" s="15" t="s">
        <v>36</v>
      </c>
      <c r="AX181" s="15" t="s">
        <v>85</v>
      </c>
      <c r="AY181" s="252" t="s">
        <v>149</v>
      </c>
    </row>
    <row r="182" s="2" customFormat="1" ht="24.15" customHeight="1">
      <c r="A182" s="40"/>
      <c r="B182" s="41"/>
      <c r="C182" s="207" t="s">
        <v>246</v>
      </c>
      <c r="D182" s="207" t="s">
        <v>152</v>
      </c>
      <c r="E182" s="208" t="s">
        <v>247</v>
      </c>
      <c r="F182" s="209" t="s">
        <v>248</v>
      </c>
      <c r="G182" s="210" t="s">
        <v>98</v>
      </c>
      <c r="H182" s="211">
        <v>227.25</v>
      </c>
      <c r="I182" s="212"/>
      <c r="J182" s="213">
        <f>ROUND(I182*H182,2)</f>
        <v>0</v>
      </c>
      <c r="K182" s="209" t="s">
        <v>19</v>
      </c>
      <c r="L182" s="46"/>
      <c r="M182" s="214" t="s">
        <v>19</v>
      </c>
      <c r="N182" s="215" t="s">
        <v>48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156</v>
      </c>
      <c r="AT182" s="218" t="s">
        <v>152</v>
      </c>
      <c r="AU182" s="218" t="s">
        <v>87</v>
      </c>
      <c r="AY182" s="19" t="s">
        <v>149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85</v>
      </c>
      <c r="BK182" s="219">
        <f>ROUND(I182*H182,2)</f>
        <v>0</v>
      </c>
      <c r="BL182" s="19" t="s">
        <v>156</v>
      </c>
      <c r="BM182" s="218" t="s">
        <v>249</v>
      </c>
    </row>
    <row r="183" s="14" customFormat="1">
      <c r="A183" s="14"/>
      <c r="B183" s="231"/>
      <c r="C183" s="232"/>
      <c r="D183" s="222" t="s">
        <v>158</v>
      </c>
      <c r="E183" s="233" t="s">
        <v>19</v>
      </c>
      <c r="F183" s="234" t="s">
        <v>100</v>
      </c>
      <c r="G183" s="232"/>
      <c r="H183" s="235">
        <v>73.400000000000006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1" t="s">
        <v>158</v>
      </c>
      <c r="AU183" s="241" t="s">
        <v>87</v>
      </c>
      <c r="AV183" s="14" t="s">
        <v>87</v>
      </c>
      <c r="AW183" s="14" t="s">
        <v>36</v>
      </c>
      <c r="AX183" s="14" t="s">
        <v>77</v>
      </c>
      <c r="AY183" s="241" t="s">
        <v>149</v>
      </c>
    </row>
    <row r="184" s="14" customFormat="1">
      <c r="A184" s="14"/>
      <c r="B184" s="231"/>
      <c r="C184" s="232"/>
      <c r="D184" s="222" t="s">
        <v>158</v>
      </c>
      <c r="E184" s="233" t="s">
        <v>19</v>
      </c>
      <c r="F184" s="234" t="s">
        <v>104</v>
      </c>
      <c r="G184" s="232"/>
      <c r="H184" s="235">
        <v>59.299999999999997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1" t="s">
        <v>158</v>
      </c>
      <c r="AU184" s="241" t="s">
        <v>87</v>
      </c>
      <c r="AV184" s="14" t="s">
        <v>87</v>
      </c>
      <c r="AW184" s="14" t="s">
        <v>36</v>
      </c>
      <c r="AX184" s="14" t="s">
        <v>77</v>
      </c>
      <c r="AY184" s="241" t="s">
        <v>149</v>
      </c>
    </row>
    <row r="185" s="14" customFormat="1">
      <c r="A185" s="14"/>
      <c r="B185" s="231"/>
      <c r="C185" s="232"/>
      <c r="D185" s="222" t="s">
        <v>158</v>
      </c>
      <c r="E185" s="233" t="s">
        <v>19</v>
      </c>
      <c r="F185" s="234" t="s">
        <v>250</v>
      </c>
      <c r="G185" s="232"/>
      <c r="H185" s="235">
        <v>47.700000000000003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1" t="s">
        <v>158</v>
      </c>
      <c r="AU185" s="241" t="s">
        <v>87</v>
      </c>
      <c r="AV185" s="14" t="s">
        <v>87</v>
      </c>
      <c r="AW185" s="14" t="s">
        <v>36</v>
      </c>
      <c r="AX185" s="14" t="s">
        <v>77</v>
      </c>
      <c r="AY185" s="241" t="s">
        <v>149</v>
      </c>
    </row>
    <row r="186" s="14" customFormat="1">
      <c r="A186" s="14"/>
      <c r="B186" s="231"/>
      <c r="C186" s="232"/>
      <c r="D186" s="222" t="s">
        <v>158</v>
      </c>
      <c r="E186" s="233" t="s">
        <v>19</v>
      </c>
      <c r="F186" s="234" t="s">
        <v>112</v>
      </c>
      <c r="G186" s="232"/>
      <c r="H186" s="235">
        <v>46.850000000000001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1" t="s">
        <v>158</v>
      </c>
      <c r="AU186" s="241" t="s">
        <v>87</v>
      </c>
      <c r="AV186" s="14" t="s">
        <v>87</v>
      </c>
      <c r="AW186" s="14" t="s">
        <v>36</v>
      </c>
      <c r="AX186" s="14" t="s">
        <v>77</v>
      </c>
      <c r="AY186" s="241" t="s">
        <v>149</v>
      </c>
    </row>
    <row r="187" s="15" customFormat="1">
      <c r="A187" s="15"/>
      <c r="B187" s="242"/>
      <c r="C187" s="243"/>
      <c r="D187" s="222" t="s">
        <v>158</v>
      </c>
      <c r="E187" s="244" t="s">
        <v>19</v>
      </c>
      <c r="F187" s="245" t="s">
        <v>162</v>
      </c>
      <c r="G187" s="243"/>
      <c r="H187" s="246">
        <v>227.25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2" t="s">
        <v>158</v>
      </c>
      <c r="AU187" s="252" t="s">
        <v>87</v>
      </c>
      <c r="AV187" s="15" t="s">
        <v>156</v>
      </c>
      <c r="AW187" s="15" t="s">
        <v>36</v>
      </c>
      <c r="AX187" s="15" t="s">
        <v>85</v>
      </c>
      <c r="AY187" s="252" t="s">
        <v>149</v>
      </c>
    </row>
    <row r="188" s="12" customFormat="1" ht="22.8" customHeight="1">
      <c r="A188" s="12"/>
      <c r="B188" s="191"/>
      <c r="C188" s="192"/>
      <c r="D188" s="193" t="s">
        <v>76</v>
      </c>
      <c r="E188" s="205" t="s">
        <v>251</v>
      </c>
      <c r="F188" s="205" t="s">
        <v>252</v>
      </c>
      <c r="G188" s="192"/>
      <c r="H188" s="192"/>
      <c r="I188" s="195"/>
      <c r="J188" s="206">
        <f>BK188</f>
        <v>0</v>
      </c>
      <c r="K188" s="192"/>
      <c r="L188" s="197"/>
      <c r="M188" s="198"/>
      <c r="N188" s="199"/>
      <c r="O188" s="199"/>
      <c r="P188" s="200">
        <f>P189</f>
        <v>0</v>
      </c>
      <c r="Q188" s="199"/>
      <c r="R188" s="200">
        <f>R189</f>
        <v>0</v>
      </c>
      <c r="S188" s="199"/>
      <c r="T188" s="201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2" t="s">
        <v>85</v>
      </c>
      <c r="AT188" s="203" t="s">
        <v>76</v>
      </c>
      <c r="AU188" s="203" t="s">
        <v>85</v>
      </c>
      <c r="AY188" s="202" t="s">
        <v>149</v>
      </c>
      <c r="BK188" s="204">
        <f>BK189</f>
        <v>0</v>
      </c>
    </row>
    <row r="189" s="12" customFormat="1" ht="20.88" customHeight="1">
      <c r="A189" s="12"/>
      <c r="B189" s="191"/>
      <c r="C189" s="192"/>
      <c r="D189" s="193" t="s">
        <v>76</v>
      </c>
      <c r="E189" s="205" t="s">
        <v>253</v>
      </c>
      <c r="F189" s="205" t="s">
        <v>254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SUM(P190:P216)</f>
        <v>0</v>
      </c>
      <c r="Q189" s="199"/>
      <c r="R189" s="200">
        <f>SUM(R190:R216)</f>
        <v>0</v>
      </c>
      <c r="S189" s="199"/>
      <c r="T189" s="201">
        <f>SUM(T190:T216)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85</v>
      </c>
      <c r="AT189" s="203" t="s">
        <v>76</v>
      </c>
      <c r="AU189" s="203" t="s">
        <v>87</v>
      </c>
      <c r="AY189" s="202" t="s">
        <v>149</v>
      </c>
      <c r="BK189" s="204">
        <f>SUM(BK190:BK216)</f>
        <v>0</v>
      </c>
    </row>
    <row r="190" s="2" customFormat="1" ht="16.5" customHeight="1">
      <c r="A190" s="40"/>
      <c r="B190" s="41"/>
      <c r="C190" s="207" t="s">
        <v>255</v>
      </c>
      <c r="D190" s="207" t="s">
        <v>152</v>
      </c>
      <c r="E190" s="208" t="s">
        <v>256</v>
      </c>
      <c r="F190" s="209" t="s">
        <v>257</v>
      </c>
      <c r="G190" s="210" t="s">
        <v>179</v>
      </c>
      <c r="H190" s="211">
        <v>1</v>
      </c>
      <c r="I190" s="212"/>
      <c r="J190" s="213">
        <f>ROUND(I190*H190,2)</f>
        <v>0</v>
      </c>
      <c r="K190" s="209" t="s">
        <v>19</v>
      </c>
      <c r="L190" s="46"/>
      <c r="M190" s="214" t="s">
        <v>19</v>
      </c>
      <c r="N190" s="215" t="s">
        <v>48</v>
      </c>
      <c r="O190" s="86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156</v>
      </c>
      <c r="AT190" s="218" t="s">
        <v>152</v>
      </c>
      <c r="AU190" s="218" t="s">
        <v>150</v>
      </c>
      <c r="AY190" s="19" t="s">
        <v>149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85</v>
      </c>
      <c r="BK190" s="219">
        <f>ROUND(I190*H190,2)</f>
        <v>0</v>
      </c>
      <c r="BL190" s="19" t="s">
        <v>156</v>
      </c>
      <c r="BM190" s="218" t="s">
        <v>258</v>
      </c>
    </row>
    <row r="191" s="13" customFormat="1">
      <c r="A191" s="13"/>
      <c r="B191" s="220"/>
      <c r="C191" s="221"/>
      <c r="D191" s="222" t="s">
        <v>158</v>
      </c>
      <c r="E191" s="223" t="s">
        <v>19</v>
      </c>
      <c r="F191" s="224" t="s">
        <v>159</v>
      </c>
      <c r="G191" s="221"/>
      <c r="H191" s="223" t="s">
        <v>19</v>
      </c>
      <c r="I191" s="225"/>
      <c r="J191" s="221"/>
      <c r="K191" s="221"/>
      <c r="L191" s="226"/>
      <c r="M191" s="227"/>
      <c r="N191" s="228"/>
      <c r="O191" s="228"/>
      <c r="P191" s="228"/>
      <c r="Q191" s="228"/>
      <c r="R191" s="228"/>
      <c r="S191" s="228"/>
      <c r="T191" s="22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0" t="s">
        <v>158</v>
      </c>
      <c r="AU191" s="230" t="s">
        <v>150</v>
      </c>
      <c r="AV191" s="13" t="s">
        <v>85</v>
      </c>
      <c r="AW191" s="13" t="s">
        <v>36</v>
      </c>
      <c r="AX191" s="13" t="s">
        <v>77</v>
      </c>
      <c r="AY191" s="230" t="s">
        <v>149</v>
      </c>
    </row>
    <row r="192" s="13" customFormat="1">
      <c r="A192" s="13"/>
      <c r="B192" s="220"/>
      <c r="C192" s="221"/>
      <c r="D192" s="222" t="s">
        <v>158</v>
      </c>
      <c r="E192" s="223" t="s">
        <v>19</v>
      </c>
      <c r="F192" s="224" t="s">
        <v>259</v>
      </c>
      <c r="G192" s="221"/>
      <c r="H192" s="223" t="s">
        <v>19</v>
      </c>
      <c r="I192" s="225"/>
      <c r="J192" s="221"/>
      <c r="K192" s="221"/>
      <c r="L192" s="226"/>
      <c r="M192" s="227"/>
      <c r="N192" s="228"/>
      <c r="O192" s="228"/>
      <c r="P192" s="228"/>
      <c r="Q192" s="228"/>
      <c r="R192" s="228"/>
      <c r="S192" s="228"/>
      <c r="T192" s="22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0" t="s">
        <v>158</v>
      </c>
      <c r="AU192" s="230" t="s">
        <v>150</v>
      </c>
      <c r="AV192" s="13" t="s">
        <v>85</v>
      </c>
      <c r="AW192" s="13" t="s">
        <v>36</v>
      </c>
      <c r="AX192" s="13" t="s">
        <v>77</v>
      </c>
      <c r="AY192" s="230" t="s">
        <v>149</v>
      </c>
    </row>
    <row r="193" s="14" customFormat="1">
      <c r="A193" s="14"/>
      <c r="B193" s="231"/>
      <c r="C193" s="232"/>
      <c r="D193" s="222" t="s">
        <v>158</v>
      </c>
      <c r="E193" s="233" t="s">
        <v>19</v>
      </c>
      <c r="F193" s="234" t="s">
        <v>85</v>
      </c>
      <c r="G193" s="232"/>
      <c r="H193" s="235">
        <v>1</v>
      </c>
      <c r="I193" s="236"/>
      <c r="J193" s="232"/>
      <c r="K193" s="232"/>
      <c r="L193" s="237"/>
      <c r="M193" s="238"/>
      <c r="N193" s="239"/>
      <c r="O193" s="239"/>
      <c r="P193" s="239"/>
      <c r="Q193" s="239"/>
      <c r="R193" s="239"/>
      <c r="S193" s="239"/>
      <c r="T193" s="24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1" t="s">
        <v>158</v>
      </c>
      <c r="AU193" s="241" t="s">
        <v>150</v>
      </c>
      <c r="AV193" s="14" t="s">
        <v>87</v>
      </c>
      <c r="AW193" s="14" t="s">
        <v>36</v>
      </c>
      <c r="AX193" s="14" t="s">
        <v>77</v>
      </c>
      <c r="AY193" s="241" t="s">
        <v>149</v>
      </c>
    </row>
    <row r="194" s="15" customFormat="1">
      <c r="A194" s="15"/>
      <c r="B194" s="242"/>
      <c r="C194" s="243"/>
      <c r="D194" s="222" t="s">
        <v>158</v>
      </c>
      <c r="E194" s="244" t="s">
        <v>19</v>
      </c>
      <c r="F194" s="245" t="s">
        <v>162</v>
      </c>
      <c r="G194" s="243"/>
      <c r="H194" s="246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2" t="s">
        <v>158</v>
      </c>
      <c r="AU194" s="252" t="s">
        <v>150</v>
      </c>
      <c r="AV194" s="15" t="s">
        <v>156</v>
      </c>
      <c r="AW194" s="15" t="s">
        <v>36</v>
      </c>
      <c r="AX194" s="15" t="s">
        <v>85</v>
      </c>
      <c r="AY194" s="252" t="s">
        <v>149</v>
      </c>
    </row>
    <row r="195" s="2" customFormat="1" ht="16.5" customHeight="1">
      <c r="A195" s="40"/>
      <c r="B195" s="41"/>
      <c r="C195" s="207" t="s">
        <v>260</v>
      </c>
      <c r="D195" s="207" t="s">
        <v>152</v>
      </c>
      <c r="E195" s="208" t="s">
        <v>261</v>
      </c>
      <c r="F195" s="209" t="s">
        <v>262</v>
      </c>
      <c r="G195" s="210" t="s">
        <v>98</v>
      </c>
      <c r="H195" s="211">
        <v>25.800000000000001</v>
      </c>
      <c r="I195" s="212"/>
      <c r="J195" s="213">
        <f>ROUND(I195*H195,2)</f>
        <v>0</v>
      </c>
      <c r="K195" s="209" t="s">
        <v>19</v>
      </c>
      <c r="L195" s="46"/>
      <c r="M195" s="214" t="s">
        <v>19</v>
      </c>
      <c r="N195" s="215" t="s">
        <v>48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156</v>
      </c>
      <c r="AT195" s="218" t="s">
        <v>152</v>
      </c>
      <c r="AU195" s="218" t="s">
        <v>150</v>
      </c>
      <c r="AY195" s="19" t="s">
        <v>149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85</v>
      </c>
      <c r="BK195" s="219">
        <f>ROUND(I195*H195,2)</f>
        <v>0</v>
      </c>
      <c r="BL195" s="19" t="s">
        <v>156</v>
      </c>
      <c r="BM195" s="218" t="s">
        <v>263</v>
      </c>
    </row>
    <row r="196" s="13" customFormat="1">
      <c r="A196" s="13"/>
      <c r="B196" s="220"/>
      <c r="C196" s="221"/>
      <c r="D196" s="222" t="s">
        <v>158</v>
      </c>
      <c r="E196" s="223" t="s">
        <v>19</v>
      </c>
      <c r="F196" s="224" t="s">
        <v>159</v>
      </c>
      <c r="G196" s="221"/>
      <c r="H196" s="223" t="s">
        <v>19</v>
      </c>
      <c r="I196" s="225"/>
      <c r="J196" s="221"/>
      <c r="K196" s="221"/>
      <c r="L196" s="226"/>
      <c r="M196" s="227"/>
      <c r="N196" s="228"/>
      <c r="O196" s="228"/>
      <c r="P196" s="228"/>
      <c r="Q196" s="228"/>
      <c r="R196" s="228"/>
      <c r="S196" s="228"/>
      <c r="T196" s="22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0" t="s">
        <v>158</v>
      </c>
      <c r="AU196" s="230" t="s">
        <v>150</v>
      </c>
      <c r="AV196" s="13" t="s">
        <v>85</v>
      </c>
      <c r="AW196" s="13" t="s">
        <v>36</v>
      </c>
      <c r="AX196" s="13" t="s">
        <v>77</v>
      </c>
      <c r="AY196" s="230" t="s">
        <v>149</v>
      </c>
    </row>
    <row r="197" s="13" customFormat="1">
      <c r="A197" s="13"/>
      <c r="B197" s="220"/>
      <c r="C197" s="221"/>
      <c r="D197" s="222" t="s">
        <v>158</v>
      </c>
      <c r="E197" s="223" t="s">
        <v>19</v>
      </c>
      <c r="F197" s="224" t="s">
        <v>259</v>
      </c>
      <c r="G197" s="221"/>
      <c r="H197" s="223" t="s">
        <v>19</v>
      </c>
      <c r="I197" s="225"/>
      <c r="J197" s="221"/>
      <c r="K197" s="221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158</v>
      </c>
      <c r="AU197" s="230" t="s">
        <v>150</v>
      </c>
      <c r="AV197" s="13" t="s">
        <v>85</v>
      </c>
      <c r="AW197" s="13" t="s">
        <v>36</v>
      </c>
      <c r="AX197" s="13" t="s">
        <v>77</v>
      </c>
      <c r="AY197" s="230" t="s">
        <v>149</v>
      </c>
    </row>
    <row r="198" s="13" customFormat="1">
      <c r="A198" s="13"/>
      <c r="B198" s="220"/>
      <c r="C198" s="221"/>
      <c r="D198" s="222" t="s">
        <v>158</v>
      </c>
      <c r="E198" s="223" t="s">
        <v>19</v>
      </c>
      <c r="F198" s="224" t="s">
        <v>189</v>
      </c>
      <c r="G198" s="221"/>
      <c r="H198" s="223" t="s">
        <v>19</v>
      </c>
      <c r="I198" s="225"/>
      <c r="J198" s="221"/>
      <c r="K198" s="221"/>
      <c r="L198" s="226"/>
      <c r="M198" s="227"/>
      <c r="N198" s="228"/>
      <c r="O198" s="228"/>
      <c r="P198" s="228"/>
      <c r="Q198" s="228"/>
      <c r="R198" s="228"/>
      <c r="S198" s="228"/>
      <c r="T198" s="22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0" t="s">
        <v>158</v>
      </c>
      <c r="AU198" s="230" t="s">
        <v>150</v>
      </c>
      <c r="AV198" s="13" t="s">
        <v>85</v>
      </c>
      <c r="AW198" s="13" t="s">
        <v>36</v>
      </c>
      <c r="AX198" s="13" t="s">
        <v>77</v>
      </c>
      <c r="AY198" s="230" t="s">
        <v>149</v>
      </c>
    </row>
    <row r="199" s="13" customFormat="1">
      <c r="A199" s="13"/>
      <c r="B199" s="220"/>
      <c r="C199" s="221"/>
      <c r="D199" s="222" t="s">
        <v>158</v>
      </c>
      <c r="E199" s="223" t="s">
        <v>19</v>
      </c>
      <c r="F199" s="224" t="s">
        <v>174</v>
      </c>
      <c r="G199" s="221"/>
      <c r="H199" s="223" t="s">
        <v>19</v>
      </c>
      <c r="I199" s="225"/>
      <c r="J199" s="221"/>
      <c r="K199" s="221"/>
      <c r="L199" s="226"/>
      <c r="M199" s="227"/>
      <c r="N199" s="228"/>
      <c r="O199" s="228"/>
      <c r="P199" s="228"/>
      <c r="Q199" s="228"/>
      <c r="R199" s="228"/>
      <c r="S199" s="228"/>
      <c r="T199" s="22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0" t="s">
        <v>158</v>
      </c>
      <c r="AU199" s="230" t="s">
        <v>150</v>
      </c>
      <c r="AV199" s="13" t="s">
        <v>85</v>
      </c>
      <c r="AW199" s="13" t="s">
        <v>36</v>
      </c>
      <c r="AX199" s="13" t="s">
        <v>77</v>
      </c>
      <c r="AY199" s="230" t="s">
        <v>149</v>
      </c>
    </row>
    <row r="200" s="14" customFormat="1">
      <c r="A200" s="14"/>
      <c r="B200" s="231"/>
      <c r="C200" s="232"/>
      <c r="D200" s="222" t="s">
        <v>158</v>
      </c>
      <c r="E200" s="233" t="s">
        <v>19</v>
      </c>
      <c r="F200" s="234" t="s">
        <v>264</v>
      </c>
      <c r="G200" s="232"/>
      <c r="H200" s="235">
        <v>25.800000000000001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1" t="s">
        <v>158</v>
      </c>
      <c r="AU200" s="241" t="s">
        <v>150</v>
      </c>
      <c r="AV200" s="14" t="s">
        <v>87</v>
      </c>
      <c r="AW200" s="14" t="s">
        <v>36</v>
      </c>
      <c r="AX200" s="14" t="s">
        <v>77</v>
      </c>
      <c r="AY200" s="241" t="s">
        <v>149</v>
      </c>
    </row>
    <row r="201" s="15" customFormat="1">
      <c r="A201" s="15"/>
      <c r="B201" s="242"/>
      <c r="C201" s="243"/>
      <c r="D201" s="222" t="s">
        <v>158</v>
      </c>
      <c r="E201" s="244" t="s">
        <v>110</v>
      </c>
      <c r="F201" s="245" t="s">
        <v>162</v>
      </c>
      <c r="G201" s="243"/>
      <c r="H201" s="246">
        <v>25.800000000000001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2" t="s">
        <v>158</v>
      </c>
      <c r="AU201" s="252" t="s">
        <v>150</v>
      </c>
      <c r="AV201" s="15" t="s">
        <v>156</v>
      </c>
      <c r="AW201" s="15" t="s">
        <v>36</v>
      </c>
      <c r="AX201" s="15" t="s">
        <v>85</v>
      </c>
      <c r="AY201" s="252" t="s">
        <v>149</v>
      </c>
    </row>
    <row r="202" s="2" customFormat="1" ht="24.15" customHeight="1">
      <c r="A202" s="40"/>
      <c r="B202" s="41"/>
      <c r="C202" s="207" t="s">
        <v>7</v>
      </c>
      <c r="D202" s="207" t="s">
        <v>152</v>
      </c>
      <c r="E202" s="208" t="s">
        <v>265</v>
      </c>
      <c r="F202" s="209" t="s">
        <v>266</v>
      </c>
      <c r="G202" s="210" t="s">
        <v>98</v>
      </c>
      <c r="H202" s="211">
        <v>25.800000000000001</v>
      </c>
      <c r="I202" s="212"/>
      <c r="J202" s="213">
        <f>ROUND(I202*H202,2)</f>
        <v>0</v>
      </c>
      <c r="K202" s="209" t="s">
        <v>19</v>
      </c>
      <c r="L202" s="46"/>
      <c r="M202" s="214" t="s">
        <v>19</v>
      </c>
      <c r="N202" s="215" t="s">
        <v>48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156</v>
      </c>
      <c r="AT202" s="218" t="s">
        <v>152</v>
      </c>
      <c r="AU202" s="218" t="s">
        <v>150</v>
      </c>
      <c r="AY202" s="19" t="s">
        <v>149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85</v>
      </c>
      <c r="BK202" s="219">
        <f>ROUND(I202*H202,2)</f>
        <v>0</v>
      </c>
      <c r="BL202" s="19" t="s">
        <v>156</v>
      </c>
      <c r="BM202" s="218" t="s">
        <v>267</v>
      </c>
    </row>
    <row r="203" s="14" customFormat="1">
      <c r="A203" s="14"/>
      <c r="B203" s="231"/>
      <c r="C203" s="232"/>
      <c r="D203" s="222" t="s">
        <v>158</v>
      </c>
      <c r="E203" s="233" t="s">
        <v>19</v>
      </c>
      <c r="F203" s="234" t="s">
        <v>110</v>
      </c>
      <c r="G203" s="232"/>
      <c r="H203" s="235">
        <v>25.800000000000001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1" t="s">
        <v>158</v>
      </c>
      <c r="AU203" s="241" t="s">
        <v>150</v>
      </c>
      <c r="AV203" s="14" t="s">
        <v>87</v>
      </c>
      <c r="AW203" s="14" t="s">
        <v>36</v>
      </c>
      <c r="AX203" s="14" t="s">
        <v>77</v>
      </c>
      <c r="AY203" s="241" t="s">
        <v>149</v>
      </c>
    </row>
    <row r="204" s="15" customFormat="1">
      <c r="A204" s="15"/>
      <c r="B204" s="242"/>
      <c r="C204" s="243"/>
      <c r="D204" s="222" t="s">
        <v>158</v>
      </c>
      <c r="E204" s="244" t="s">
        <v>19</v>
      </c>
      <c r="F204" s="245" t="s">
        <v>162</v>
      </c>
      <c r="G204" s="243"/>
      <c r="H204" s="246">
        <v>25.800000000000001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2" t="s">
        <v>158</v>
      </c>
      <c r="AU204" s="252" t="s">
        <v>150</v>
      </c>
      <c r="AV204" s="15" t="s">
        <v>156</v>
      </c>
      <c r="AW204" s="15" t="s">
        <v>36</v>
      </c>
      <c r="AX204" s="15" t="s">
        <v>85</v>
      </c>
      <c r="AY204" s="252" t="s">
        <v>149</v>
      </c>
    </row>
    <row r="205" s="2" customFormat="1" ht="24.15" customHeight="1">
      <c r="A205" s="40"/>
      <c r="B205" s="41"/>
      <c r="C205" s="207" t="s">
        <v>268</v>
      </c>
      <c r="D205" s="207" t="s">
        <v>152</v>
      </c>
      <c r="E205" s="208" t="s">
        <v>269</v>
      </c>
      <c r="F205" s="209" t="s">
        <v>270</v>
      </c>
      <c r="G205" s="210" t="s">
        <v>98</v>
      </c>
      <c r="H205" s="211">
        <v>25.800000000000001</v>
      </c>
      <c r="I205" s="212"/>
      <c r="J205" s="213">
        <f>ROUND(I205*H205,2)</f>
        <v>0</v>
      </c>
      <c r="K205" s="209" t="s">
        <v>19</v>
      </c>
      <c r="L205" s="46"/>
      <c r="M205" s="214" t="s">
        <v>19</v>
      </c>
      <c r="N205" s="215" t="s">
        <v>48</v>
      </c>
      <c r="O205" s="86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8" t="s">
        <v>156</v>
      </c>
      <c r="AT205" s="218" t="s">
        <v>152</v>
      </c>
      <c r="AU205" s="218" t="s">
        <v>150</v>
      </c>
      <c r="AY205" s="19" t="s">
        <v>149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85</v>
      </c>
      <c r="BK205" s="219">
        <f>ROUND(I205*H205,2)</f>
        <v>0</v>
      </c>
      <c r="BL205" s="19" t="s">
        <v>156</v>
      </c>
      <c r="BM205" s="218" t="s">
        <v>271</v>
      </c>
    </row>
    <row r="206" s="14" customFormat="1">
      <c r="A206" s="14"/>
      <c r="B206" s="231"/>
      <c r="C206" s="232"/>
      <c r="D206" s="222" t="s">
        <v>158</v>
      </c>
      <c r="E206" s="233" t="s">
        <v>19</v>
      </c>
      <c r="F206" s="234" t="s">
        <v>110</v>
      </c>
      <c r="G206" s="232"/>
      <c r="H206" s="235">
        <v>25.800000000000001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158</v>
      </c>
      <c r="AU206" s="241" t="s">
        <v>150</v>
      </c>
      <c r="AV206" s="14" t="s">
        <v>87</v>
      </c>
      <c r="AW206" s="14" t="s">
        <v>36</v>
      </c>
      <c r="AX206" s="14" t="s">
        <v>77</v>
      </c>
      <c r="AY206" s="241" t="s">
        <v>149</v>
      </c>
    </row>
    <row r="207" s="15" customFormat="1">
      <c r="A207" s="15"/>
      <c r="B207" s="242"/>
      <c r="C207" s="243"/>
      <c r="D207" s="222" t="s">
        <v>158</v>
      </c>
      <c r="E207" s="244" t="s">
        <v>19</v>
      </c>
      <c r="F207" s="245" t="s">
        <v>162</v>
      </c>
      <c r="G207" s="243"/>
      <c r="H207" s="246">
        <v>25.800000000000001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2" t="s">
        <v>158</v>
      </c>
      <c r="AU207" s="252" t="s">
        <v>150</v>
      </c>
      <c r="AV207" s="15" t="s">
        <v>156</v>
      </c>
      <c r="AW207" s="15" t="s">
        <v>36</v>
      </c>
      <c r="AX207" s="15" t="s">
        <v>85</v>
      </c>
      <c r="AY207" s="252" t="s">
        <v>149</v>
      </c>
    </row>
    <row r="208" s="2" customFormat="1" ht="16.5" customHeight="1">
      <c r="A208" s="40"/>
      <c r="B208" s="41"/>
      <c r="C208" s="207" t="s">
        <v>272</v>
      </c>
      <c r="D208" s="207" t="s">
        <v>152</v>
      </c>
      <c r="E208" s="208" t="s">
        <v>273</v>
      </c>
      <c r="F208" s="209" t="s">
        <v>274</v>
      </c>
      <c r="G208" s="210" t="s">
        <v>98</v>
      </c>
      <c r="H208" s="211">
        <v>25.800000000000001</v>
      </c>
      <c r="I208" s="212"/>
      <c r="J208" s="213">
        <f>ROUND(I208*H208,2)</f>
        <v>0</v>
      </c>
      <c r="K208" s="209" t="s">
        <v>19</v>
      </c>
      <c r="L208" s="46"/>
      <c r="M208" s="214" t="s">
        <v>19</v>
      </c>
      <c r="N208" s="215" t="s">
        <v>48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156</v>
      </c>
      <c r="AT208" s="218" t="s">
        <v>152</v>
      </c>
      <c r="AU208" s="218" t="s">
        <v>150</v>
      </c>
      <c r="AY208" s="19" t="s">
        <v>149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85</v>
      </c>
      <c r="BK208" s="219">
        <f>ROUND(I208*H208,2)</f>
        <v>0</v>
      </c>
      <c r="BL208" s="19" t="s">
        <v>156</v>
      </c>
      <c r="BM208" s="218" t="s">
        <v>275</v>
      </c>
    </row>
    <row r="209" s="14" customFormat="1">
      <c r="A209" s="14"/>
      <c r="B209" s="231"/>
      <c r="C209" s="232"/>
      <c r="D209" s="222" t="s">
        <v>158</v>
      </c>
      <c r="E209" s="233" t="s">
        <v>19</v>
      </c>
      <c r="F209" s="234" t="s">
        <v>110</v>
      </c>
      <c r="G209" s="232"/>
      <c r="H209" s="235">
        <v>25.800000000000001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1" t="s">
        <v>158</v>
      </c>
      <c r="AU209" s="241" t="s">
        <v>150</v>
      </c>
      <c r="AV209" s="14" t="s">
        <v>87</v>
      </c>
      <c r="AW209" s="14" t="s">
        <v>36</v>
      </c>
      <c r="AX209" s="14" t="s">
        <v>77</v>
      </c>
      <c r="AY209" s="241" t="s">
        <v>149</v>
      </c>
    </row>
    <row r="210" s="15" customFormat="1">
      <c r="A210" s="15"/>
      <c r="B210" s="242"/>
      <c r="C210" s="243"/>
      <c r="D210" s="222" t="s">
        <v>158</v>
      </c>
      <c r="E210" s="244" t="s">
        <v>19</v>
      </c>
      <c r="F210" s="245" t="s">
        <v>162</v>
      </c>
      <c r="G210" s="243"/>
      <c r="H210" s="246">
        <v>25.800000000000001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2" t="s">
        <v>158</v>
      </c>
      <c r="AU210" s="252" t="s">
        <v>150</v>
      </c>
      <c r="AV210" s="15" t="s">
        <v>156</v>
      </c>
      <c r="AW210" s="15" t="s">
        <v>36</v>
      </c>
      <c r="AX210" s="15" t="s">
        <v>85</v>
      </c>
      <c r="AY210" s="252" t="s">
        <v>149</v>
      </c>
    </row>
    <row r="211" s="2" customFormat="1" ht="16.5" customHeight="1">
      <c r="A211" s="40"/>
      <c r="B211" s="41"/>
      <c r="C211" s="207" t="s">
        <v>276</v>
      </c>
      <c r="D211" s="207" t="s">
        <v>152</v>
      </c>
      <c r="E211" s="208" t="s">
        <v>277</v>
      </c>
      <c r="F211" s="209" t="s">
        <v>278</v>
      </c>
      <c r="G211" s="210" t="s">
        <v>98</v>
      </c>
      <c r="H211" s="211">
        <v>25.800000000000001</v>
      </c>
      <c r="I211" s="212"/>
      <c r="J211" s="213">
        <f>ROUND(I211*H211,2)</f>
        <v>0</v>
      </c>
      <c r="K211" s="209" t="s">
        <v>19</v>
      </c>
      <c r="L211" s="46"/>
      <c r="M211" s="214" t="s">
        <v>19</v>
      </c>
      <c r="N211" s="215" t="s">
        <v>48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156</v>
      </c>
      <c r="AT211" s="218" t="s">
        <v>152</v>
      </c>
      <c r="AU211" s="218" t="s">
        <v>150</v>
      </c>
      <c r="AY211" s="19" t="s">
        <v>149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85</v>
      </c>
      <c r="BK211" s="219">
        <f>ROUND(I211*H211,2)</f>
        <v>0</v>
      </c>
      <c r="BL211" s="19" t="s">
        <v>156</v>
      </c>
      <c r="BM211" s="218" t="s">
        <v>279</v>
      </c>
    </row>
    <row r="212" s="14" customFormat="1">
      <c r="A212" s="14"/>
      <c r="B212" s="231"/>
      <c r="C212" s="232"/>
      <c r="D212" s="222" t="s">
        <v>158</v>
      </c>
      <c r="E212" s="233" t="s">
        <v>19</v>
      </c>
      <c r="F212" s="234" t="s">
        <v>110</v>
      </c>
      <c r="G212" s="232"/>
      <c r="H212" s="235">
        <v>25.800000000000001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1" t="s">
        <v>158</v>
      </c>
      <c r="AU212" s="241" t="s">
        <v>150</v>
      </c>
      <c r="AV212" s="14" t="s">
        <v>87</v>
      </c>
      <c r="AW212" s="14" t="s">
        <v>36</v>
      </c>
      <c r="AX212" s="14" t="s">
        <v>77</v>
      </c>
      <c r="AY212" s="241" t="s">
        <v>149</v>
      </c>
    </row>
    <row r="213" s="15" customFormat="1">
      <c r="A213" s="15"/>
      <c r="B213" s="242"/>
      <c r="C213" s="243"/>
      <c r="D213" s="222" t="s">
        <v>158</v>
      </c>
      <c r="E213" s="244" t="s">
        <v>19</v>
      </c>
      <c r="F213" s="245" t="s">
        <v>162</v>
      </c>
      <c r="G213" s="243"/>
      <c r="H213" s="246">
        <v>25.800000000000001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2" t="s">
        <v>158</v>
      </c>
      <c r="AU213" s="252" t="s">
        <v>150</v>
      </c>
      <c r="AV213" s="15" t="s">
        <v>156</v>
      </c>
      <c r="AW213" s="15" t="s">
        <v>36</v>
      </c>
      <c r="AX213" s="15" t="s">
        <v>85</v>
      </c>
      <c r="AY213" s="252" t="s">
        <v>149</v>
      </c>
    </row>
    <row r="214" s="2" customFormat="1" ht="16.5" customHeight="1">
      <c r="A214" s="40"/>
      <c r="B214" s="41"/>
      <c r="C214" s="207" t="s">
        <v>280</v>
      </c>
      <c r="D214" s="207" t="s">
        <v>152</v>
      </c>
      <c r="E214" s="208" t="s">
        <v>281</v>
      </c>
      <c r="F214" s="209" t="s">
        <v>282</v>
      </c>
      <c r="G214" s="210" t="s">
        <v>98</v>
      </c>
      <c r="H214" s="211">
        <v>25.800000000000001</v>
      </c>
      <c r="I214" s="212"/>
      <c r="J214" s="213">
        <f>ROUND(I214*H214,2)</f>
        <v>0</v>
      </c>
      <c r="K214" s="209" t="s">
        <v>19</v>
      </c>
      <c r="L214" s="46"/>
      <c r="M214" s="214" t="s">
        <v>19</v>
      </c>
      <c r="N214" s="215" t="s">
        <v>48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156</v>
      </c>
      <c r="AT214" s="218" t="s">
        <v>152</v>
      </c>
      <c r="AU214" s="218" t="s">
        <v>150</v>
      </c>
      <c r="AY214" s="19" t="s">
        <v>149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85</v>
      </c>
      <c r="BK214" s="219">
        <f>ROUND(I214*H214,2)</f>
        <v>0</v>
      </c>
      <c r="BL214" s="19" t="s">
        <v>156</v>
      </c>
      <c r="BM214" s="218" t="s">
        <v>283</v>
      </c>
    </row>
    <row r="215" s="14" customFormat="1">
      <c r="A215" s="14"/>
      <c r="B215" s="231"/>
      <c r="C215" s="232"/>
      <c r="D215" s="222" t="s">
        <v>158</v>
      </c>
      <c r="E215" s="233" t="s">
        <v>19</v>
      </c>
      <c r="F215" s="234" t="s">
        <v>110</v>
      </c>
      <c r="G215" s="232"/>
      <c r="H215" s="235">
        <v>25.800000000000001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1" t="s">
        <v>158</v>
      </c>
      <c r="AU215" s="241" t="s">
        <v>150</v>
      </c>
      <c r="AV215" s="14" t="s">
        <v>87</v>
      </c>
      <c r="AW215" s="14" t="s">
        <v>36</v>
      </c>
      <c r="AX215" s="14" t="s">
        <v>77</v>
      </c>
      <c r="AY215" s="241" t="s">
        <v>149</v>
      </c>
    </row>
    <row r="216" s="15" customFormat="1">
      <c r="A216" s="15"/>
      <c r="B216" s="242"/>
      <c r="C216" s="243"/>
      <c r="D216" s="222" t="s">
        <v>158</v>
      </c>
      <c r="E216" s="244" t="s">
        <v>19</v>
      </c>
      <c r="F216" s="245" t="s">
        <v>162</v>
      </c>
      <c r="G216" s="243"/>
      <c r="H216" s="246">
        <v>25.800000000000001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2" t="s">
        <v>158</v>
      </c>
      <c r="AU216" s="252" t="s">
        <v>150</v>
      </c>
      <c r="AV216" s="15" t="s">
        <v>156</v>
      </c>
      <c r="AW216" s="15" t="s">
        <v>36</v>
      </c>
      <c r="AX216" s="15" t="s">
        <v>85</v>
      </c>
      <c r="AY216" s="252" t="s">
        <v>149</v>
      </c>
    </row>
    <row r="217" s="12" customFormat="1" ht="22.8" customHeight="1">
      <c r="A217" s="12"/>
      <c r="B217" s="191"/>
      <c r="C217" s="192"/>
      <c r="D217" s="193" t="s">
        <v>76</v>
      </c>
      <c r="E217" s="205" t="s">
        <v>205</v>
      </c>
      <c r="F217" s="205" t="s">
        <v>284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SUM(P218:P270)</f>
        <v>0</v>
      </c>
      <c r="Q217" s="199"/>
      <c r="R217" s="200">
        <f>SUM(R218:R270)</f>
        <v>0.5</v>
      </c>
      <c r="S217" s="199"/>
      <c r="T217" s="201">
        <f>SUM(T218:T270)</f>
        <v>13.752759999999999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85</v>
      </c>
      <c r="AT217" s="203" t="s">
        <v>76</v>
      </c>
      <c r="AU217" s="203" t="s">
        <v>85</v>
      </c>
      <c r="AY217" s="202" t="s">
        <v>149</v>
      </c>
      <c r="BK217" s="204">
        <f>SUM(BK218:BK270)</f>
        <v>0</v>
      </c>
    </row>
    <row r="218" s="2" customFormat="1" ht="55.5" customHeight="1">
      <c r="A218" s="40"/>
      <c r="B218" s="41"/>
      <c r="C218" s="207" t="s">
        <v>285</v>
      </c>
      <c r="D218" s="207" t="s">
        <v>152</v>
      </c>
      <c r="E218" s="208" t="s">
        <v>286</v>
      </c>
      <c r="F218" s="209" t="s">
        <v>287</v>
      </c>
      <c r="G218" s="210" t="s">
        <v>98</v>
      </c>
      <c r="H218" s="211">
        <v>467.69999999999999</v>
      </c>
      <c r="I218" s="212"/>
      <c r="J218" s="213">
        <f>ROUND(I218*H218,2)</f>
        <v>0</v>
      </c>
      <c r="K218" s="209" t="s">
        <v>184</v>
      </c>
      <c r="L218" s="46"/>
      <c r="M218" s="214" t="s">
        <v>19</v>
      </c>
      <c r="N218" s="215" t="s">
        <v>48</v>
      </c>
      <c r="O218" s="86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156</v>
      </c>
      <c r="AT218" s="218" t="s">
        <v>152</v>
      </c>
      <c r="AU218" s="218" t="s">
        <v>87</v>
      </c>
      <c r="AY218" s="19" t="s">
        <v>149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85</v>
      </c>
      <c r="BK218" s="219">
        <f>ROUND(I218*H218,2)</f>
        <v>0</v>
      </c>
      <c r="BL218" s="19" t="s">
        <v>156</v>
      </c>
      <c r="BM218" s="218" t="s">
        <v>288</v>
      </c>
    </row>
    <row r="219" s="2" customFormat="1">
      <c r="A219" s="40"/>
      <c r="B219" s="41"/>
      <c r="C219" s="42"/>
      <c r="D219" s="253" t="s">
        <v>186</v>
      </c>
      <c r="E219" s="42"/>
      <c r="F219" s="254" t="s">
        <v>289</v>
      </c>
      <c r="G219" s="42"/>
      <c r="H219" s="42"/>
      <c r="I219" s="255"/>
      <c r="J219" s="42"/>
      <c r="K219" s="42"/>
      <c r="L219" s="46"/>
      <c r="M219" s="256"/>
      <c r="N219" s="257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186</v>
      </c>
      <c r="AU219" s="19" t="s">
        <v>87</v>
      </c>
    </row>
    <row r="220" s="13" customFormat="1">
      <c r="A220" s="13"/>
      <c r="B220" s="220"/>
      <c r="C220" s="221"/>
      <c r="D220" s="222" t="s">
        <v>158</v>
      </c>
      <c r="E220" s="223" t="s">
        <v>19</v>
      </c>
      <c r="F220" s="224" t="s">
        <v>159</v>
      </c>
      <c r="G220" s="221"/>
      <c r="H220" s="223" t="s">
        <v>19</v>
      </c>
      <c r="I220" s="225"/>
      <c r="J220" s="221"/>
      <c r="K220" s="221"/>
      <c r="L220" s="226"/>
      <c r="M220" s="227"/>
      <c r="N220" s="228"/>
      <c r="O220" s="228"/>
      <c r="P220" s="228"/>
      <c r="Q220" s="228"/>
      <c r="R220" s="228"/>
      <c r="S220" s="228"/>
      <c r="T220" s="22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0" t="s">
        <v>158</v>
      </c>
      <c r="AU220" s="230" t="s">
        <v>87</v>
      </c>
      <c r="AV220" s="13" t="s">
        <v>85</v>
      </c>
      <c r="AW220" s="13" t="s">
        <v>36</v>
      </c>
      <c r="AX220" s="13" t="s">
        <v>77</v>
      </c>
      <c r="AY220" s="230" t="s">
        <v>149</v>
      </c>
    </row>
    <row r="221" s="13" customFormat="1">
      <c r="A221" s="13"/>
      <c r="B221" s="220"/>
      <c r="C221" s="221"/>
      <c r="D221" s="222" t="s">
        <v>158</v>
      </c>
      <c r="E221" s="223" t="s">
        <v>19</v>
      </c>
      <c r="F221" s="224" t="s">
        <v>290</v>
      </c>
      <c r="G221" s="221"/>
      <c r="H221" s="223" t="s">
        <v>19</v>
      </c>
      <c r="I221" s="225"/>
      <c r="J221" s="221"/>
      <c r="K221" s="221"/>
      <c r="L221" s="226"/>
      <c r="M221" s="227"/>
      <c r="N221" s="228"/>
      <c r="O221" s="228"/>
      <c r="P221" s="228"/>
      <c r="Q221" s="228"/>
      <c r="R221" s="228"/>
      <c r="S221" s="228"/>
      <c r="T221" s="22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0" t="s">
        <v>158</v>
      </c>
      <c r="AU221" s="230" t="s">
        <v>87</v>
      </c>
      <c r="AV221" s="13" t="s">
        <v>85</v>
      </c>
      <c r="AW221" s="13" t="s">
        <v>36</v>
      </c>
      <c r="AX221" s="13" t="s">
        <v>77</v>
      </c>
      <c r="AY221" s="230" t="s">
        <v>149</v>
      </c>
    </row>
    <row r="222" s="14" customFormat="1">
      <c r="A222" s="14"/>
      <c r="B222" s="231"/>
      <c r="C222" s="232"/>
      <c r="D222" s="222" t="s">
        <v>158</v>
      </c>
      <c r="E222" s="233" t="s">
        <v>19</v>
      </c>
      <c r="F222" s="234" t="s">
        <v>291</v>
      </c>
      <c r="G222" s="232"/>
      <c r="H222" s="235">
        <v>467.69999999999999</v>
      </c>
      <c r="I222" s="236"/>
      <c r="J222" s="232"/>
      <c r="K222" s="232"/>
      <c r="L222" s="237"/>
      <c r="M222" s="238"/>
      <c r="N222" s="239"/>
      <c r="O222" s="239"/>
      <c r="P222" s="239"/>
      <c r="Q222" s="239"/>
      <c r="R222" s="239"/>
      <c r="S222" s="239"/>
      <c r="T222" s="24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1" t="s">
        <v>158</v>
      </c>
      <c r="AU222" s="241" t="s">
        <v>87</v>
      </c>
      <c r="AV222" s="14" t="s">
        <v>87</v>
      </c>
      <c r="AW222" s="14" t="s">
        <v>36</v>
      </c>
      <c r="AX222" s="14" t="s">
        <v>77</v>
      </c>
      <c r="AY222" s="241" t="s">
        <v>149</v>
      </c>
    </row>
    <row r="223" s="13" customFormat="1">
      <c r="A223" s="13"/>
      <c r="B223" s="220"/>
      <c r="C223" s="221"/>
      <c r="D223" s="222" t="s">
        <v>158</v>
      </c>
      <c r="E223" s="223" t="s">
        <v>19</v>
      </c>
      <c r="F223" s="224" t="s">
        <v>292</v>
      </c>
      <c r="G223" s="221"/>
      <c r="H223" s="223" t="s">
        <v>19</v>
      </c>
      <c r="I223" s="225"/>
      <c r="J223" s="221"/>
      <c r="K223" s="221"/>
      <c r="L223" s="226"/>
      <c r="M223" s="227"/>
      <c r="N223" s="228"/>
      <c r="O223" s="228"/>
      <c r="P223" s="228"/>
      <c r="Q223" s="228"/>
      <c r="R223" s="228"/>
      <c r="S223" s="228"/>
      <c r="T223" s="22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0" t="s">
        <v>158</v>
      </c>
      <c r="AU223" s="230" t="s">
        <v>87</v>
      </c>
      <c r="AV223" s="13" t="s">
        <v>85</v>
      </c>
      <c r="AW223" s="13" t="s">
        <v>36</v>
      </c>
      <c r="AX223" s="13" t="s">
        <v>77</v>
      </c>
      <c r="AY223" s="230" t="s">
        <v>149</v>
      </c>
    </row>
    <row r="224" s="15" customFormat="1">
      <c r="A224" s="15"/>
      <c r="B224" s="242"/>
      <c r="C224" s="243"/>
      <c r="D224" s="222" t="s">
        <v>158</v>
      </c>
      <c r="E224" s="244" t="s">
        <v>97</v>
      </c>
      <c r="F224" s="245" t="s">
        <v>162</v>
      </c>
      <c r="G224" s="243"/>
      <c r="H224" s="246">
        <v>467.69999999999999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2" t="s">
        <v>158</v>
      </c>
      <c r="AU224" s="252" t="s">
        <v>87</v>
      </c>
      <c r="AV224" s="15" t="s">
        <v>156</v>
      </c>
      <c r="AW224" s="15" t="s">
        <v>36</v>
      </c>
      <c r="AX224" s="15" t="s">
        <v>85</v>
      </c>
      <c r="AY224" s="252" t="s">
        <v>149</v>
      </c>
    </row>
    <row r="225" s="2" customFormat="1" ht="55.5" customHeight="1">
      <c r="A225" s="40"/>
      <c r="B225" s="41"/>
      <c r="C225" s="207" t="s">
        <v>293</v>
      </c>
      <c r="D225" s="207" t="s">
        <v>152</v>
      </c>
      <c r="E225" s="208" t="s">
        <v>294</v>
      </c>
      <c r="F225" s="209" t="s">
        <v>295</v>
      </c>
      <c r="G225" s="210" t="s">
        <v>98</v>
      </c>
      <c r="H225" s="211">
        <v>467.69999999999999</v>
      </c>
      <c r="I225" s="212"/>
      <c r="J225" s="213">
        <f>ROUND(I225*H225,2)</f>
        <v>0</v>
      </c>
      <c r="K225" s="209" t="s">
        <v>184</v>
      </c>
      <c r="L225" s="46"/>
      <c r="M225" s="214" t="s">
        <v>19</v>
      </c>
      <c r="N225" s="215" t="s">
        <v>48</v>
      </c>
      <c r="O225" s="86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8" t="s">
        <v>156</v>
      </c>
      <c r="AT225" s="218" t="s">
        <v>152</v>
      </c>
      <c r="AU225" s="218" t="s">
        <v>87</v>
      </c>
      <c r="AY225" s="19" t="s">
        <v>149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85</v>
      </c>
      <c r="BK225" s="219">
        <f>ROUND(I225*H225,2)</f>
        <v>0</v>
      </c>
      <c r="BL225" s="19" t="s">
        <v>156</v>
      </c>
      <c r="BM225" s="218" t="s">
        <v>296</v>
      </c>
    </row>
    <row r="226" s="2" customFormat="1">
      <c r="A226" s="40"/>
      <c r="B226" s="41"/>
      <c r="C226" s="42"/>
      <c r="D226" s="253" t="s">
        <v>186</v>
      </c>
      <c r="E226" s="42"/>
      <c r="F226" s="254" t="s">
        <v>297</v>
      </c>
      <c r="G226" s="42"/>
      <c r="H226" s="42"/>
      <c r="I226" s="255"/>
      <c r="J226" s="42"/>
      <c r="K226" s="42"/>
      <c r="L226" s="46"/>
      <c r="M226" s="256"/>
      <c r="N226" s="257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186</v>
      </c>
      <c r="AU226" s="19" t="s">
        <v>87</v>
      </c>
    </row>
    <row r="227" s="14" customFormat="1">
      <c r="A227" s="14"/>
      <c r="B227" s="231"/>
      <c r="C227" s="232"/>
      <c r="D227" s="222" t="s">
        <v>158</v>
      </c>
      <c r="E227" s="233" t="s">
        <v>19</v>
      </c>
      <c r="F227" s="234" t="s">
        <v>97</v>
      </c>
      <c r="G227" s="232"/>
      <c r="H227" s="235">
        <v>467.69999999999999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1" t="s">
        <v>158</v>
      </c>
      <c r="AU227" s="241" t="s">
        <v>87</v>
      </c>
      <c r="AV227" s="14" t="s">
        <v>87</v>
      </c>
      <c r="AW227" s="14" t="s">
        <v>36</v>
      </c>
      <c r="AX227" s="14" t="s">
        <v>77</v>
      </c>
      <c r="AY227" s="241" t="s">
        <v>149</v>
      </c>
    </row>
    <row r="228" s="13" customFormat="1">
      <c r="A228" s="13"/>
      <c r="B228" s="220"/>
      <c r="C228" s="221"/>
      <c r="D228" s="222" t="s">
        <v>158</v>
      </c>
      <c r="E228" s="223" t="s">
        <v>19</v>
      </c>
      <c r="F228" s="224" t="s">
        <v>292</v>
      </c>
      <c r="G228" s="221"/>
      <c r="H228" s="223" t="s">
        <v>19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0" t="s">
        <v>158</v>
      </c>
      <c r="AU228" s="230" t="s">
        <v>87</v>
      </c>
      <c r="AV228" s="13" t="s">
        <v>85</v>
      </c>
      <c r="AW228" s="13" t="s">
        <v>36</v>
      </c>
      <c r="AX228" s="13" t="s">
        <v>77</v>
      </c>
      <c r="AY228" s="230" t="s">
        <v>149</v>
      </c>
    </row>
    <row r="229" s="15" customFormat="1">
      <c r="A229" s="15"/>
      <c r="B229" s="242"/>
      <c r="C229" s="243"/>
      <c r="D229" s="222" t="s">
        <v>158</v>
      </c>
      <c r="E229" s="244" t="s">
        <v>19</v>
      </c>
      <c r="F229" s="245" t="s">
        <v>162</v>
      </c>
      <c r="G229" s="243"/>
      <c r="H229" s="246">
        <v>467.69999999999999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2" t="s">
        <v>158</v>
      </c>
      <c r="AU229" s="252" t="s">
        <v>87</v>
      </c>
      <c r="AV229" s="15" t="s">
        <v>156</v>
      </c>
      <c r="AW229" s="15" t="s">
        <v>36</v>
      </c>
      <c r="AX229" s="15" t="s">
        <v>85</v>
      </c>
      <c r="AY229" s="252" t="s">
        <v>149</v>
      </c>
    </row>
    <row r="230" s="2" customFormat="1" ht="55.5" customHeight="1">
      <c r="A230" s="40"/>
      <c r="B230" s="41"/>
      <c r="C230" s="207" t="s">
        <v>298</v>
      </c>
      <c r="D230" s="207" t="s">
        <v>152</v>
      </c>
      <c r="E230" s="208" t="s">
        <v>299</v>
      </c>
      <c r="F230" s="209" t="s">
        <v>300</v>
      </c>
      <c r="G230" s="210" t="s">
        <v>179</v>
      </c>
      <c r="H230" s="211">
        <v>3</v>
      </c>
      <c r="I230" s="212"/>
      <c r="J230" s="213">
        <f>ROUND(I230*H230,2)</f>
        <v>0</v>
      </c>
      <c r="K230" s="209" t="s">
        <v>184</v>
      </c>
      <c r="L230" s="46"/>
      <c r="M230" s="214" t="s">
        <v>19</v>
      </c>
      <c r="N230" s="215" t="s">
        <v>48</v>
      </c>
      <c r="O230" s="86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156</v>
      </c>
      <c r="AT230" s="218" t="s">
        <v>152</v>
      </c>
      <c r="AU230" s="218" t="s">
        <v>87</v>
      </c>
      <c r="AY230" s="19" t="s">
        <v>149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85</v>
      </c>
      <c r="BK230" s="219">
        <f>ROUND(I230*H230,2)</f>
        <v>0</v>
      </c>
      <c r="BL230" s="19" t="s">
        <v>156</v>
      </c>
      <c r="BM230" s="218" t="s">
        <v>301</v>
      </c>
    </row>
    <row r="231" s="2" customFormat="1">
      <c r="A231" s="40"/>
      <c r="B231" s="41"/>
      <c r="C231" s="42"/>
      <c r="D231" s="253" t="s">
        <v>186</v>
      </c>
      <c r="E231" s="42"/>
      <c r="F231" s="254" t="s">
        <v>302</v>
      </c>
      <c r="G231" s="42"/>
      <c r="H231" s="42"/>
      <c r="I231" s="255"/>
      <c r="J231" s="42"/>
      <c r="K231" s="42"/>
      <c r="L231" s="46"/>
      <c r="M231" s="256"/>
      <c r="N231" s="257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186</v>
      </c>
      <c r="AU231" s="19" t="s">
        <v>87</v>
      </c>
    </row>
    <row r="232" s="2" customFormat="1" ht="16.5" customHeight="1">
      <c r="A232" s="40"/>
      <c r="B232" s="41"/>
      <c r="C232" s="207" t="s">
        <v>303</v>
      </c>
      <c r="D232" s="207" t="s">
        <v>152</v>
      </c>
      <c r="E232" s="208" t="s">
        <v>304</v>
      </c>
      <c r="F232" s="209" t="s">
        <v>305</v>
      </c>
      <c r="G232" s="210" t="s">
        <v>179</v>
      </c>
      <c r="H232" s="211">
        <v>1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48</v>
      </c>
      <c r="O232" s="86"/>
      <c r="P232" s="216">
        <f>O232*H232</f>
        <v>0</v>
      </c>
      <c r="Q232" s="216">
        <v>0.5</v>
      </c>
      <c r="R232" s="216">
        <f>Q232*H232</f>
        <v>0.5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156</v>
      </c>
      <c r="AT232" s="218" t="s">
        <v>152</v>
      </c>
      <c r="AU232" s="218" t="s">
        <v>87</v>
      </c>
      <c r="AY232" s="19" t="s">
        <v>149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85</v>
      </c>
      <c r="BK232" s="219">
        <f>ROUND(I232*H232,2)</f>
        <v>0</v>
      </c>
      <c r="BL232" s="19" t="s">
        <v>156</v>
      </c>
      <c r="BM232" s="218" t="s">
        <v>306</v>
      </c>
    </row>
    <row r="233" s="2" customFormat="1" ht="16.5" customHeight="1">
      <c r="A233" s="40"/>
      <c r="B233" s="41"/>
      <c r="C233" s="207" t="s">
        <v>307</v>
      </c>
      <c r="D233" s="207" t="s">
        <v>152</v>
      </c>
      <c r="E233" s="208" t="s">
        <v>308</v>
      </c>
      <c r="F233" s="209" t="s">
        <v>309</v>
      </c>
      <c r="G233" s="210" t="s">
        <v>310</v>
      </c>
      <c r="H233" s="211">
        <v>6</v>
      </c>
      <c r="I233" s="212"/>
      <c r="J233" s="213">
        <f>ROUND(I233*H233,2)</f>
        <v>0</v>
      </c>
      <c r="K233" s="209" t="s">
        <v>19</v>
      </c>
      <c r="L233" s="46"/>
      <c r="M233" s="214" t="s">
        <v>19</v>
      </c>
      <c r="N233" s="215" t="s">
        <v>48</v>
      </c>
      <c r="O233" s="86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156</v>
      </c>
      <c r="AT233" s="218" t="s">
        <v>152</v>
      </c>
      <c r="AU233" s="218" t="s">
        <v>87</v>
      </c>
      <c r="AY233" s="19" t="s">
        <v>149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9" t="s">
        <v>85</v>
      </c>
      <c r="BK233" s="219">
        <f>ROUND(I233*H233,2)</f>
        <v>0</v>
      </c>
      <c r="BL233" s="19" t="s">
        <v>156</v>
      </c>
      <c r="BM233" s="218" t="s">
        <v>311</v>
      </c>
    </row>
    <row r="234" s="2" customFormat="1" ht="16.5" customHeight="1">
      <c r="A234" s="40"/>
      <c r="B234" s="41"/>
      <c r="C234" s="207" t="s">
        <v>312</v>
      </c>
      <c r="D234" s="207" t="s">
        <v>152</v>
      </c>
      <c r="E234" s="208" t="s">
        <v>313</v>
      </c>
      <c r="F234" s="209" t="s">
        <v>314</v>
      </c>
      <c r="G234" s="210" t="s">
        <v>179</v>
      </c>
      <c r="H234" s="211">
        <v>1</v>
      </c>
      <c r="I234" s="212"/>
      <c r="J234" s="213">
        <f>ROUND(I234*H234,2)</f>
        <v>0</v>
      </c>
      <c r="K234" s="209" t="s">
        <v>19</v>
      </c>
      <c r="L234" s="46"/>
      <c r="M234" s="214" t="s">
        <v>19</v>
      </c>
      <c r="N234" s="215" t="s">
        <v>48</v>
      </c>
      <c r="O234" s="86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156</v>
      </c>
      <c r="AT234" s="218" t="s">
        <v>152</v>
      </c>
      <c r="AU234" s="218" t="s">
        <v>87</v>
      </c>
      <c r="AY234" s="19" t="s">
        <v>149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85</v>
      </c>
      <c r="BK234" s="219">
        <f>ROUND(I234*H234,2)</f>
        <v>0</v>
      </c>
      <c r="BL234" s="19" t="s">
        <v>156</v>
      </c>
      <c r="BM234" s="218" t="s">
        <v>315</v>
      </c>
    </row>
    <row r="235" s="2" customFormat="1" ht="33" customHeight="1">
      <c r="A235" s="40"/>
      <c r="B235" s="41"/>
      <c r="C235" s="207" t="s">
        <v>316</v>
      </c>
      <c r="D235" s="207" t="s">
        <v>152</v>
      </c>
      <c r="E235" s="208" t="s">
        <v>317</v>
      </c>
      <c r="F235" s="209" t="s">
        <v>318</v>
      </c>
      <c r="G235" s="210" t="s">
        <v>98</v>
      </c>
      <c r="H235" s="211">
        <v>467.69999999999999</v>
      </c>
      <c r="I235" s="212"/>
      <c r="J235" s="213">
        <f>ROUND(I235*H235,2)</f>
        <v>0</v>
      </c>
      <c r="K235" s="209" t="s">
        <v>19</v>
      </c>
      <c r="L235" s="46"/>
      <c r="M235" s="214" t="s">
        <v>19</v>
      </c>
      <c r="N235" s="215" t="s">
        <v>48</v>
      </c>
      <c r="O235" s="86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8" t="s">
        <v>156</v>
      </c>
      <c r="AT235" s="218" t="s">
        <v>152</v>
      </c>
      <c r="AU235" s="218" t="s">
        <v>87</v>
      </c>
      <c r="AY235" s="19" t="s">
        <v>149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9" t="s">
        <v>85</v>
      </c>
      <c r="BK235" s="219">
        <f>ROUND(I235*H235,2)</f>
        <v>0</v>
      </c>
      <c r="BL235" s="19" t="s">
        <v>156</v>
      </c>
      <c r="BM235" s="218" t="s">
        <v>319</v>
      </c>
    </row>
    <row r="236" s="14" customFormat="1">
      <c r="A236" s="14"/>
      <c r="B236" s="231"/>
      <c r="C236" s="232"/>
      <c r="D236" s="222" t="s">
        <v>158</v>
      </c>
      <c r="E236" s="233" t="s">
        <v>19</v>
      </c>
      <c r="F236" s="234" t="s">
        <v>320</v>
      </c>
      <c r="G236" s="232"/>
      <c r="H236" s="235">
        <v>467.69999999999999</v>
      </c>
      <c r="I236" s="236"/>
      <c r="J236" s="232"/>
      <c r="K236" s="232"/>
      <c r="L236" s="237"/>
      <c r="M236" s="238"/>
      <c r="N236" s="239"/>
      <c r="O236" s="239"/>
      <c r="P236" s="239"/>
      <c r="Q236" s="239"/>
      <c r="R236" s="239"/>
      <c r="S236" s="239"/>
      <c r="T236" s="24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1" t="s">
        <v>158</v>
      </c>
      <c r="AU236" s="241" t="s">
        <v>87</v>
      </c>
      <c r="AV236" s="14" t="s">
        <v>87</v>
      </c>
      <c r="AW236" s="14" t="s">
        <v>36</v>
      </c>
      <c r="AX236" s="14" t="s">
        <v>77</v>
      </c>
      <c r="AY236" s="241" t="s">
        <v>149</v>
      </c>
    </row>
    <row r="237" s="13" customFormat="1">
      <c r="A237" s="13"/>
      <c r="B237" s="220"/>
      <c r="C237" s="221"/>
      <c r="D237" s="222" t="s">
        <v>158</v>
      </c>
      <c r="E237" s="223" t="s">
        <v>19</v>
      </c>
      <c r="F237" s="224" t="s">
        <v>321</v>
      </c>
      <c r="G237" s="221"/>
      <c r="H237" s="223" t="s">
        <v>19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0" t="s">
        <v>158</v>
      </c>
      <c r="AU237" s="230" t="s">
        <v>87</v>
      </c>
      <c r="AV237" s="13" t="s">
        <v>85</v>
      </c>
      <c r="AW237" s="13" t="s">
        <v>36</v>
      </c>
      <c r="AX237" s="13" t="s">
        <v>77</v>
      </c>
      <c r="AY237" s="230" t="s">
        <v>149</v>
      </c>
    </row>
    <row r="238" s="15" customFormat="1">
      <c r="A238" s="15"/>
      <c r="B238" s="242"/>
      <c r="C238" s="243"/>
      <c r="D238" s="222" t="s">
        <v>158</v>
      </c>
      <c r="E238" s="244" t="s">
        <v>19</v>
      </c>
      <c r="F238" s="245" t="s">
        <v>162</v>
      </c>
      <c r="G238" s="243"/>
      <c r="H238" s="246">
        <v>467.69999999999999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2" t="s">
        <v>158</v>
      </c>
      <c r="AU238" s="252" t="s">
        <v>87</v>
      </c>
      <c r="AV238" s="15" t="s">
        <v>156</v>
      </c>
      <c r="AW238" s="15" t="s">
        <v>36</v>
      </c>
      <c r="AX238" s="15" t="s">
        <v>85</v>
      </c>
      <c r="AY238" s="252" t="s">
        <v>149</v>
      </c>
    </row>
    <row r="239" s="2" customFormat="1" ht="33" customHeight="1">
      <c r="A239" s="40"/>
      <c r="B239" s="41"/>
      <c r="C239" s="207" t="s">
        <v>322</v>
      </c>
      <c r="D239" s="207" t="s">
        <v>152</v>
      </c>
      <c r="E239" s="208" t="s">
        <v>323</v>
      </c>
      <c r="F239" s="209" t="s">
        <v>324</v>
      </c>
      <c r="G239" s="210" t="s">
        <v>98</v>
      </c>
      <c r="H239" s="211">
        <v>467.69999999999999</v>
      </c>
      <c r="I239" s="212"/>
      <c r="J239" s="213">
        <f>ROUND(I239*H239,2)</f>
        <v>0</v>
      </c>
      <c r="K239" s="209" t="s">
        <v>19</v>
      </c>
      <c r="L239" s="46"/>
      <c r="M239" s="214" t="s">
        <v>19</v>
      </c>
      <c r="N239" s="215" t="s">
        <v>48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156</v>
      </c>
      <c r="AT239" s="218" t="s">
        <v>152</v>
      </c>
      <c r="AU239" s="218" t="s">
        <v>87</v>
      </c>
      <c r="AY239" s="19" t="s">
        <v>149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85</v>
      </c>
      <c r="BK239" s="219">
        <f>ROUND(I239*H239,2)</f>
        <v>0</v>
      </c>
      <c r="BL239" s="19" t="s">
        <v>156</v>
      </c>
      <c r="BM239" s="218" t="s">
        <v>325</v>
      </c>
    </row>
    <row r="240" s="14" customFormat="1">
      <c r="A240" s="14"/>
      <c r="B240" s="231"/>
      <c r="C240" s="232"/>
      <c r="D240" s="222" t="s">
        <v>158</v>
      </c>
      <c r="E240" s="233" t="s">
        <v>19</v>
      </c>
      <c r="F240" s="234" t="s">
        <v>320</v>
      </c>
      <c r="G240" s="232"/>
      <c r="H240" s="235">
        <v>467.69999999999999</v>
      </c>
      <c r="I240" s="236"/>
      <c r="J240" s="232"/>
      <c r="K240" s="232"/>
      <c r="L240" s="237"/>
      <c r="M240" s="238"/>
      <c r="N240" s="239"/>
      <c r="O240" s="239"/>
      <c r="P240" s="239"/>
      <c r="Q240" s="239"/>
      <c r="R240" s="239"/>
      <c r="S240" s="239"/>
      <c r="T240" s="24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1" t="s">
        <v>158</v>
      </c>
      <c r="AU240" s="241" t="s">
        <v>87</v>
      </c>
      <c r="AV240" s="14" t="s">
        <v>87</v>
      </c>
      <c r="AW240" s="14" t="s">
        <v>36</v>
      </c>
      <c r="AX240" s="14" t="s">
        <v>77</v>
      </c>
      <c r="AY240" s="241" t="s">
        <v>149</v>
      </c>
    </row>
    <row r="241" s="13" customFormat="1">
      <c r="A241" s="13"/>
      <c r="B241" s="220"/>
      <c r="C241" s="221"/>
      <c r="D241" s="222" t="s">
        <v>158</v>
      </c>
      <c r="E241" s="223" t="s">
        <v>19</v>
      </c>
      <c r="F241" s="224" t="s">
        <v>321</v>
      </c>
      <c r="G241" s="221"/>
      <c r="H241" s="223" t="s">
        <v>19</v>
      </c>
      <c r="I241" s="225"/>
      <c r="J241" s="221"/>
      <c r="K241" s="221"/>
      <c r="L241" s="226"/>
      <c r="M241" s="227"/>
      <c r="N241" s="228"/>
      <c r="O241" s="228"/>
      <c r="P241" s="228"/>
      <c r="Q241" s="228"/>
      <c r="R241" s="228"/>
      <c r="S241" s="228"/>
      <c r="T241" s="22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0" t="s">
        <v>158</v>
      </c>
      <c r="AU241" s="230" t="s">
        <v>87</v>
      </c>
      <c r="AV241" s="13" t="s">
        <v>85</v>
      </c>
      <c r="AW241" s="13" t="s">
        <v>36</v>
      </c>
      <c r="AX241" s="13" t="s">
        <v>77</v>
      </c>
      <c r="AY241" s="230" t="s">
        <v>149</v>
      </c>
    </row>
    <row r="242" s="15" customFormat="1">
      <c r="A242" s="15"/>
      <c r="B242" s="242"/>
      <c r="C242" s="243"/>
      <c r="D242" s="222" t="s">
        <v>158</v>
      </c>
      <c r="E242" s="244" t="s">
        <v>19</v>
      </c>
      <c r="F242" s="245" t="s">
        <v>162</v>
      </c>
      <c r="G242" s="243"/>
      <c r="H242" s="246">
        <v>467.69999999999999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2" t="s">
        <v>158</v>
      </c>
      <c r="AU242" s="252" t="s">
        <v>87</v>
      </c>
      <c r="AV242" s="15" t="s">
        <v>156</v>
      </c>
      <c r="AW242" s="15" t="s">
        <v>36</v>
      </c>
      <c r="AX242" s="15" t="s">
        <v>85</v>
      </c>
      <c r="AY242" s="252" t="s">
        <v>149</v>
      </c>
    </row>
    <row r="243" s="2" customFormat="1" ht="55.5" customHeight="1">
      <c r="A243" s="40"/>
      <c r="B243" s="41"/>
      <c r="C243" s="207" t="s">
        <v>326</v>
      </c>
      <c r="D243" s="207" t="s">
        <v>152</v>
      </c>
      <c r="E243" s="208" t="s">
        <v>327</v>
      </c>
      <c r="F243" s="209" t="s">
        <v>328</v>
      </c>
      <c r="G243" s="210" t="s">
        <v>98</v>
      </c>
      <c r="H243" s="211">
        <v>59.299999999999997</v>
      </c>
      <c r="I243" s="212"/>
      <c r="J243" s="213">
        <f>ROUND(I243*H243,2)</f>
        <v>0</v>
      </c>
      <c r="K243" s="209" t="s">
        <v>19</v>
      </c>
      <c r="L243" s="46"/>
      <c r="M243" s="214" t="s">
        <v>19</v>
      </c>
      <c r="N243" s="215" t="s">
        <v>48</v>
      </c>
      <c r="O243" s="86"/>
      <c r="P243" s="216">
        <f>O243*H243</f>
        <v>0</v>
      </c>
      <c r="Q243" s="216">
        <v>0</v>
      </c>
      <c r="R243" s="216">
        <f>Q243*H243</f>
        <v>0</v>
      </c>
      <c r="S243" s="216">
        <v>0.043999999999999997</v>
      </c>
      <c r="T243" s="217">
        <f>S243*H243</f>
        <v>2.6091999999999995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156</v>
      </c>
      <c r="AT243" s="218" t="s">
        <v>152</v>
      </c>
      <c r="AU243" s="218" t="s">
        <v>87</v>
      </c>
      <c r="AY243" s="19" t="s">
        <v>149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85</v>
      </c>
      <c r="BK243" s="219">
        <f>ROUND(I243*H243,2)</f>
        <v>0</v>
      </c>
      <c r="BL243" s="19" t="s">
        <v>156</v>
      </c>
      <c r="BM243" s="218" t="s">
        <v>329</v>
      </c>
    </row>
    <row r="244" s="13" customFormat="1">
      <c r="A244" s="13"/>
      <c r="B244" s="220"/>
      <c r="C244" s="221"/>
      <c r="D244" s="222" t="s">
        <v>158</v>
      </c>
      <c r="E244" s="223" t="s">
        <v>19</v>
      </c>
      <c r="F244" s="224" t="s">
        <v>159</v>
      </c>
      <c r="G244" s="221"/>
      <c r="H244" s="223" t="s">
        <v>19</v>
      </c>
      <c r="I244" s="225"/>
      <c r="J244" s="221"/>
      <c r="K244" s="221"/>
      <c r="L244" s="226"/>
      <c r="M244" s="227"/>
      <c r="N244" s="228"/>
      <c r="O244" s="228"/>
      <c r="P244" s="228"/>
      <c r="Q244" s="228"/>
      <c r="R244" s="228"/>
      <c r="S244" s="228"/>
      <c r="T244" s="22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0" t="s">
        <v>158</v>
      </c>
      <c r="AU244" s="230" t="s">
        <v>87</v>
      </c>
      <c r="AV244" s="13" t="s">
        <v>85</v>
      </c>
      <c r="AW244" s="13" t="s">
        <v>36</v>
      </c>
      <c r="AX244" s="13" t="s">
        <v>77</v>
      </c>
      <c r="AY244" s="230" t="s">
        <v>149</v>
      </c>
    </row>
    <row r="245" s="13" customFormat="1">
      <c r="A245" s="13"/>
      <c r="B245" s="220"/>
      <c r="C245" s="221"/>
      <c r="D245" s="222" t="s">
        <v>158</v>
      </c>
      <c r="E245" s="223" t="s">
        <v>19</v>
      </c>
      <c r="F245" s="224" t="s">
        <v>330</v>
      </c>
      <c r="G245" s="221"/>
      <c r="H245" s="223" t="s">
        <v>19</v>
      </c>
      <c r="I245" s="225"/>
      <c r="J245" s="221"/>
      <c r="K245" s="221"/>
      <c r="L245" s="226"/>
      <c r="M245" s="227"/>
      <c r="N245" s="228"/>
      <c r="O245" s="228"/>
      <c r="P245" s="228"/>
      <c r="Q245" s="228"/>
      <c r="R245" s="228"/>
      <c r="S245" s="228"/>
      <c r="T245" s="22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0" t="s">
        <v>158</v>
      </c>
      <c r="AU245" s="230" t="s">
        <v>87</v>
      </c>
      <c r="AV245" s="13" t="s">
        <v>85</v>
      </c>
      <c r="AW245" s="13" t="s">
        <v>36</v>
      </c>
      <c r="AX245" s="13" t="s">
        <v>77</v>
      </c>
      <c r="AY245" s="230" t="s">
        <v>149</v>
      </c>
    </row>
    <row r="246" s="14" customFormat="1">
      <c r="A246" s="14"/>
      <c r="B246" s="231"/>
      <c r="C246" s="232"/>
      <c r="D246" s="222" t="s">
        <v>158</v>
      </c>
      <c r="E246" s="233" t="s">
        <v>19</v>
      </c>
      <c r="F246" s="234" t="s">
        <v>331</v>
      </c>
      <c r="G246" s="232"/>
      <c r="H246" s="235">
        <v>59.299999999999997</v>
      </c>
      <c r="I246" s="236"/>
      <c r="J246" s="232"/>
      <c r="K246" s="232"/>
      <c r="L246" s="237"/>
      <c r="M246" s="238"/>
      <c r="N246" s="239"/>
      <c r="O246" s="239"/>
      <c r="P246" s="239"/>
      <c r="Q246" s="239"/>
      <c r="R246" s="239"/>
      <c r="S246" s="239"/>
      <c r="T246" s="24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1" t="s">
        <v>158</v>
      </c>
      <c r="AU246" s="241" t="s">
        <v>87</v>
      </c>
      <c r="AV246" s="14" t="s">
        <v>87</v>
      </c>
      <c r="AW246" s="14" t="s">
        <v>36</v>
      </c>
      <c r="AX246" s="14" t="s">
        <v>77</v>
      </c>
      <c r="AY246" s="241" t="s">
        <v>149</v>
      </c>
    </row>
    <row r="247" s="15" customFormat="1">
      <c r="A247" s="15"/>
      <c r="B247" s="242"/>
      <c r="C247" s="243"/>
      <c r="D247" s="222" t="s">
        <v>158</v>
      </c>
      <c r="E247" s="244" t="s">
        <v>104</v>
      </c>
      <c r="F247" s="245" t="s">
        <v>162</v>
      </c>
      <c r="G247" s="243"/>
      <c r="H247" s="246">
        <v>59.299999999999997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2" t="s">
        <v>158</v>
      </c>
      <c r="AU247" s="252" t="s">
        <v>87</v>
      </c>
      <c r="AV247" s="15" t="s">
        <v>156</v>
      </c>
      <c r="AW247" s="15" t="s">
        <v>36</v>
      </c>
      <c r="AX247" s="15" t="s">
        <v>85</v>
      </c>
      <c r="AY247" s="252" t="s">
        <v>149</v>
      </c>
    </row>
    <row r="248" s="2" customFormat="1" ht="55.5" customHeight="1">
      <c r="A248" s="40"/>
      <c r="B248" s="41"/>
      <c r="C248" s="207" t="s">
        <v>332</v>
      </c>
      <c r="D248" s="207" t="s">
        <v>152</v>
      </c>
      <c r="E248" s="208" t="s">
        <v>333</v>
      </c>
      <c r="F248" s="209" t="s">
        <v>334</v>
      </c>
      <c r="G248" s="210" t="s">
        <v>98</v>
      </c>
      <c r="H248" s="211">
        <v>73.400000000000006</v>
      </c>
      <c r="I248" s="212"/>
      <c r="J248" s="213">
        <f>ROUND(I248*H248,2)</f>
        <v>0</v>
      </c>
      <c r="K248" s="209" t="s">
        <v>19</v>
      </c>
      <c r="L248" s="46"/>
      <c r="M248" s="214" t="s">
        <v>19</v>
      </c>
      <c r="N248" s="215" t="s">
        <v>48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0.14999999999999999</v>
      </c>
      <c r="T248" s="217">
        <f>S248*H248</f>
        <v>11.01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156</v>
      </c>
      <c r="AT248" s="218" t="s">
        <v>152</v>
      </c>
      <c r="AU248" s="218" t="s">
        <v>87</v>
      </c>
      <c r="AY248" s="19" t="s">
        <v>149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85</v>
      </c>
      <c r="BK248" s="219">
        <f>ROUND(I248*H248,2)</f>
        <v>0</v>
      </c>
      <c r="BL248" s="19" t="s">
        <v>156</v>
      </c>
      <c r="BM248" s="218" t="s">
        <v>335</v>
      </c>
    </row>
    <row r="249" s="13" customFormat="1">
      <c r="A249" s="13"/>
      <c r="B249" s="220"/>
      <c r="C249" s="221"/>
      <c r="D249" s="222" t="s">
        <v>158</v>
      </c>
      <c r="E249" s="223" t="s">
        <v>19</v>
      </c>
      <c r="F249" s="224" t="s">
        <v>159</v>
      </c>
      <c r="G249" s="221"/>
      <c r="H249" s="223" t="s">
        <v>19</v>
      </c>
      <c r="I249" s="225"/>
      <c r="J249" s="221"/>
      <c r="K249" s="221"/>
      <c r="L249" s="226"/>
      <c r="M249" s="227"/>
      <c r="N249" s="228"/>
      <c r="O249" s="228"/>
      <c r="P249" s="228"/>
      <c r="Q249" s="228"/>
      <c r="R249" s="228"/>
      <c r="S249" s="228"/>
      <c r="T249" s="22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0" t="s">
        <v>158</v>
      </c>
      <c r="AU249" s="230" t="s">
        <v>87</v>
      </c>
      <c r="AV249" s="13" t="s">
        <v>85</v>
      </c>
      <c r="AW249" s="13" t="s">
        <v>36</v>
      </c>
      <c r="AX249" s="13" t="s">
        <v>77</v>
      </c>
      <c r="AY249" s="230" t="s">
        <v>149</v>
      </c>
    </row>
    <row r="250" s="13" customFormat="1">
      <c r="A250" s="13"/>
      <c r="B250" s="220"/>
      <c r="C250" s="221"/>
      <c r="D250" s="222" t="s">
        <v>158</v>
      </c>
      <c r="E250" s="223" t="s">
        <v>19</v>
      </c>
      <c r="F250" s="224" t="s">
        <v>330</v>
      </c>
      <c r="G250" s="221"/>
      <c r="H250" s="223" t="s">
        <v>19</v>
      </c>
      <c r="I250" s="225"/>
      <c r="J250" s="221"/>
      <c r="K250" s="221"/>
      <c r="L250" s="226"/>
      <c r="M250" s="227"/>
      <c r="N250" s="228"/>
      <c r="O250" s="228"/>
      <c r="P250" s="228"/>
      <c r="Q250" s="228"/>
      <c r="R250" s="228"/>
      <c r="S250" s="228"/>
      <c r="T250" s="22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0" t="s">
        <v>158</v>
      </c>
      <c r="AU250" s="230" t="s">
        <v>87</v>
      </c>
      <c r="AV250" s="13" t="s">
        <v>85</v>
      </c>
      <c r="AW250" s="13" t="s">
        <v>36</v>
      </c>
      <c r="AX250" s="13" t="s">
        <v>77</v>
      </c>
      <c r="AY250" s="230" t="s">
        <v>149</v>
      </c>
    </row>
    <row r="251" s="14" customFormat="1">
      <c r="A251" s="14"/>
      <c r="B251" s="231"/>
      <c r="C251" s="232"/>
      <c r="D251" s="222" t="s">
        <v>158</v>
      </c>
      <c r="E251" s="233" t="s">
        <v>19</v>
      </c>
      <c r="F251" s="234" t="s">
        <v>336</v>
      </c>
      <c r="G251" s="232"/>
      <c r="H251" s="235">
        <v>73.400000000000006</v>
      </c>
      <c r="I251" s="236"/>
      <c r="J251" s="232"/>
      <c r="K251" s="232"/>
      <c r="L251" s="237"/>
      <c r="M251" s="238"/>
      <c r="N251" s="239"/>
      <c r="O251" s="239"/>
      <c r="P251" s="239"/>
      <c r="Q251" s="239"/>
      <c r="R251" s="239"/>
      <c r="S251" s="239"/>
      <c r="T251" s="24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1" t="s">
        <v>158</v>
      </c>
      <c r="AU251" s="241" t="s">
        <v>87</v>
      </c>
      <c r="AV251" s="14" t="s">
        <v>87</v>
      </c>
      <c r="AW251" s="14" t="s">
        <v>36</v>
      </c>
      <c r="AX251" s="14" t="s">
        <v>77</v>
      </c>
      <c r="AY251" s="241" t="s">
        <v>149</v>
      </c>
    </row>
    <row r="252" s="15" customFormat="1">
      <c r="A252" s="15"/>
      <c r="B252" s="242"/>
      <c r="C252" s="243"/>
      <c r="D252" s="222" t="s">
        <v>158</v>
      </c>
      <c r="E252" s="244" t="s">
        <v>100</v>
      </c>
      <c r="F252" s="245" t="s">
        <v>162</v>
      </c>
      <c r="G252" s="243"/>
      <c r="H252" s="246">
        <v>73.400000000000006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2" t="s">
        <v>158</v>
      </c>
      <c r="AU252" s="252" t="s">
        <v>87</v>
      </c>
      <c r="AV252" s="15" t="s">
        <v>156</v>
      </c>
      <c r="AW252" s="15" t="s">
        <v>36</v>
      </c>
      <c r="AX252" s="15" t="s">
        <v>85</v>
      </c>
      <c r="AY252" s="252" t="s">
        <v>149</v>
      </c>
    </row>
    <row r="253" s="2" customFormat="1" ht="33" customHeight="1">
      <c r="A253" s="40"/>
      <c r="B253" s="41"/>
      <c r="C253" s="207" t="s">
        <v>337</v>
      </c>
      <c r="D253" s="207" t="s">
        <v>152</v>
      </c>
      <c r="E253" s="208" t="s">
        <v>338</v>
      </c>
      <c r="F253" s="209" t="s">
        <v>339</v>
      </c>
      <c r="G253" s="210" t="s">
        <v>98</v>
      </c>
      <c r="H253" s="211">
        <v>9.5399999999999991</v>
      </c>
      <c r="I253" s="212"/>
      <c r="J253" s="213">
        <f>ROUND(I253*H253,2)</f>
        <v>0</v>
      </c>
      <c r="K253" s="209" t="s">
        <v>19</v>
      </c>
      <c r="L253" s="46"/>
      <c r="M253" s="214" t="s">
        <v>19</v>
      </c>
      <c r="N253" s="215" t="s">
        <v>48</v>
      </c>
      <c r="O253" s="86"/>
      <c r="P253" s="216">
        <f>O253*H253</f>
        <v>0</v>
      </c>
      <c r="Q253" s="216">
        <v>0</v>
      </c>
      <c r="R253" s="216">
        <f>Q253*H253</f>
        <v>0</v>
      </c>
      <c r="S253" s="216">
        <v>0.014</v>
      </c>
      <c r="T253" s="217">
        <f>S253*H253</f>
        <v>0.13355999999999998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156</v>
      </c>
      <c r="AT253" s="218" t="s">
        <v>152</v>
      </c>
      <c r="AU253" s="218" t="s">
        <v>87</v>
      </c>
      <c r="AY253" s="19" t="s">
        <v>149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9" t="s">
        <v>85</v>
      </c>
      <c r="BK253" s="219">
        <f>ROUND(I253*H253,2)</f>
        <v>0</v>
      </c>
      <c r="BL253" s="19" t="s">
        <v>156</v>
      </c>
      <c r="BM253" s="218" t="s">
        <v>340</v>
      </c>
    </row>
    <row r="254" s="13" customFormat="1">
      <c r="A254" s="13"/>
      <c r="B254" s="220"/>
      <c r="C254" s="221"/>
      <c r="D254" s="222" t="s">
        <v>158</v>
      </c>
      <c r="E254" s="223" t="s">
        <v>19</v>
      </c>
      <c r="F254" s="224" t="s">
        <v>159</v>
      </c>
      <c r="G254" s="221"/>
      <c r="H254" s="223" t="s">
        <v>19</v>
      </c>
      <c r="I254" s="225"/>
      <c r="J254" s="221"/>
      <c r="K254" s="221"/>
      <c r="L254" s="226"/>
      <c r="M254" s="227"/>
      <c r="N254" s="228"/>
      <c r="O254" s="228"/>
      <c r="P254" s="228"/>
      <c r="Q254" s="228"/>
      <c r="R254" s="228"/>
      <c r="S254" s="228"/>
      <c r="T254" s="22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0" t="s">
        <v>158</v>
      </c>
      <c r="AU254" s="230" t="s">
        <v>87</v>
      </c>
      <c r="AV254" s="13" t="s">
        <v>85</v>
      </c>
      <c r="AW254" s="13" t="s">
        <v>36</v>
      </c>
      <c r="AX254" s="13" t="s">
        <v>77</v>
      </c>
      <c r="AY254" s="230" t="s">
        <v>149</v>
      </c>
    </row>
    <row r="255" s="13" customFormat="1">
      <c r="A255" s="13"/>
      <c r="B255" s="220"/>
      <c r="C255" s="221"/>
      <c r="D255" s="222" t="s">
        <v>158</v>
      </c>
      <c r="E255" s="223" t="s">
        <v>19</v>
      </c>
      <c r="F255" s="224" t="s">
        <v>341</v>
      </c>
      <c r="G255" s="221"/>
      <c r="H255" s="223" t="s">
        <v>19</v>
      </c>
      <c r="I255" s="225"/>
      <c r="J255" s="221"/>
      <c r="K255" s="221"/>
      <c r="L255" s="226"/>
      <c r="M255" s="227"/>
      <c r="N255" s="228"/>
      <c r="O255" s="228"/>
      <c r="P255" s="228"/>
      <c r="Q255" s="228"/>
      <c r="R255" s="228"/>
      <c r="S255" s="228"/>
      <c r="T255" s="22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0" t="s">
        <v>158</v>
      </c>
      <c r="AU255" s="230" t="s">
        <v>87</v>
      </c>
      <c r="AV255" s="13" t="s">
        <v>85</v>
      </c>
      <c r="AW255" s="13" t="s">
        <v>36</v>
      </c>
      <c r="AX255" s="13" t="s">
        <v>77</v>
      </c>
      <c r="AY255" s="230" t="s">
        <v>149</v>
      </c>
    </row>
    <row r="256" s="13" customFormat="1">
      <c r="A256" s="13"/>
      <c r="B256" s="220"/>
      <c r="C256" s="221"/>
      <c r="D256" s="222" t="s">
        <v>158</v>
      </c>
      <c r="E256" s="223" t="s">
        <v>19</v>
      </c>
      <c r="F256" s="224" t="s">
        <v>160</v>
      </c>
      <c r="G256" s="221"/>
      <c r="H256" s="223" t="s">
        <v>19</v>
      </c>
      <c r="I256" s="225"/>
      <c r="J256" s="221"/>
      <c r="K256" s="221"/>
      <c r="L256" s="226"/>
      <c r="M256" s="227"/>
      <c r="N256" s="228"/>
      <c r="O256" s="228"/>
      <c r="P256" s="228"/>
      <c r="Q256" s="228"/>
      <c r="R256" s="228"/>
      <c r="S256" s="228"/>
      <c r="T256" s="22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0" t="s">
        <v>158</v>
      </c>
      <c r="AU256" s="230" t="s">
        <v>87</v>
      </c>
      <c r="AV256" s="13" t="s">
        <v>85</v>
      </c>
      <c r="AW256" s="13" t="s">
        <v>36</v>
      </c>
      <c r="AX256" s="13" t="s">
        <v>77</v>
      </c>
      <c r="AY256" s="230" t="s">
        <v>149</v>
      </c>
    </row>
    <row r="257" s="13" customFormat="1">
      <c r="A257" s="13"/>
      <c r="B257" s="220"/>
      <c r="C257" s="221"/>
      <c r="D257" s="222" t="s">
        <v>158</v>
      </c>
      <c r="E257" s="223" t="s">
        <v>19</v>
      </c>
      <c r="F257" s="224" t="s">
        <v>174</v>
      </c>
      <c r="G257" s="221"/>
      <c r="H257" s="223" t="s">
        <v>19</v>
      </c>
      <c r="I257" s="225"/>
      <c r="J257" s="221"/>
      <c r="K257" s="221"/>
      <c r="L257" s="226"/>
      <c r="M257" s="227"/>
      <c r="N257" s="228"/>
      <c r="O257" s="228"/>
      <c r="P257" s="228"/>
      <c r="Q257" s="228"/>
      <c r="R257" s="228"/>
      <c r="S257" s="228"/>
      <c r="T257" s="22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0" t="s">
        <v>158</v>
      </c>
      <c r="AU257" s="230" t="s">
        <v>87</v>
      </c>
      <c r="AV257" s="13" t="s">
        <v>85</v>
      </c>
      <c r="AW257" s="13" t="s">
        <v>36</v>
      </c>
      <c r="AX257" s="13" t="s">
        <v>77</v>
      </c>
      <c r="AY257" s="230" t="s">
        <v>149</v>
      </c>
    </row>
    <row r="258" s="14" customFormat="1">
      <c r="A258" s="14"/>
      <c r="B258" s="231"/>
      <c r="C258" s="232"/>
      <c r="D258" s="222" t="s">
        <v>158</v>
      </c>
      <c r="E258" s="233" t="s">
        <v>19</v>
      </c>
      <c r="F258" s="234" t="s">
        <v>342</v>
      </c>
      <c r="G258" s="232"/>
      <c r="H258" s="235">
        <v>47.700000000000003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1" t="s">
        <v>158</v>
      </c>
      <c r="AU258" s="241" t="s">
        <v>87</v>
      </c>
      <c r="AV258" s="14" t="s">
        <v>87</v>
      </c>
      <c r="AW258" s="14" t="s">
        <v>36</v>
      </c>
      <c r="AX258" s="14" t="s">
        <v>77</v>
      </c>
      <c r="AY258" s="241" t="s">
        <v>149</v>
      </c>
    </row>
    <row r="259" s="15" customFormat="1">
      <c r="A259" s="15"/>
      <c r="B259" s="242"/>
      <c r="C259" s="243"/>
      <c r="D259" s="222" t="s">
        <v>158</v>
      </c>
      <c r="E259" s="244" t="s">
        <v>107</v>
      </c>
      <c r="F259" s="245" t="s">
        <v>162</v>
      </c>
      <c r="G259" s="243"/>
      <c r="H259" s="246">
        <v>47.700000000000003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2" t="s">
        <v>158</v>
      </c>
      <c r="AU259" s="252" t="s">
        <v>87</v>
      </c>
      <c r="AV259" s="15" t="s">
        <v>156</v>
      </c>
      <c r="AW259" s="15" t="s">
        <v>36</v>
      </c>
      <c r="AX259" s="15" t="s">
        <v>77</v>
      </c>
      <c r="AY259" s="252" t="s">
        <v>149</v>
      </c>
    </row>
    <row r="260" s="13" customFormat="1">
      <c r="A260" s="13"/>
      <c r="B260" s="220"/>
      <c r="C260" s="221"/>
      <c r="D260" s="222" t="s">
        <v>158</v>
      </c>
      <c r="E260" s="223" t="s">
        <v>19</v>
      </c>
      <c r="F260" s="224" t="s">
        <v>343</v>
      </c>
      <c r="G260" s="221"/>
      <c r="H260" s="223" t="s">
        <v>19</v>
      </c>
      <c r="I260" s="225"/>
      <c r="J260" s="221"/>
      <c r="K260" s="221"/>
      <c r="L260" s="226"/>
      <c r="M260" s="227"/>
      <c r="N260" s="228"/>
      <c r="O260" s="228"/>
      <c r="P260" s="228"/>
      <c r="Q260" s="228"/>
      <c r="R260" s="228"/>
      <c r="S260" s="228"/>
      <c r="T260" s="22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0" t="s">
        <v>158</v>
      </c>
      <c r="AU260" s="230" t="s">
        <v>87</v>
      </c>
      <c r="AV260" s="13" t="s">
        <v>85</v>
      </c>
      <c r="AW260" s="13" t="s">
        <v>36</v>
      </c>
      <c r="AX260" s="13" t="s">
        <v>77</v>
      </c>
      <c r="AY260" s="230" t="s">
        <v>149</v>
      </c>
    </row>
    <row r="261" s="14" customFormat="1">
      <c r="A261" s="14"/>
      <c r="B261" s="231"/>
      <c r="C261" s="232"/>
      <c r="D261" s="222" t="s">
        <v>158</v>
      </c>
      <c r="E261" s="233" t="s">
        <v>19</v>
      </c>
      <c r="F261" s="234" t="s">
        <v>229</v>
      </c>
      <c r="G261" s="232"/>
      <c r="H261" s="235">
        <v>9.5399999999999991</v>
      </c>
      <c r="I261" s="236"/>
      <c r="J261" s="232"/>
      <c r="K261" s="232"/>
      <c r="L261" s="237"/>
      <c r="M261" s="238"/>
      <c r="N261" s="239"/>
      <c r="O261" s="239"/>
      <c r="P261" s="239"/>
      <c r="Q261" s="239"/>
      <c r="R261" s="239"/>
      <c r="S261" s="239"/>
      <c r="T261" s="24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1" t="s">
        <v>158</v>
      </c>
      <c r="AU261" s="241" t="s">
        <v>87</v>
      </c>
      <c r="AV261" s="14" t="s">
        <v>87</v>
      </c>
      <c r="AW261" s="14" t="s">
        <v>36</v>
      </c>
      <c r="AX261" s="14" t="s">
        <v>77</v>
      </c>
      <c r="AY261" s="241" t="s">
        <v>149</v>
      </c>
    </row>
    <row r="262" s="15" customFormat="1">
      <c r="A262" s="15"/>
      <c r="B262" s="242"/>
      <c r="C262" s="243"/>
      <c r="D262" s="222" t="s">
        <v>158</v>
      </c>
      <c r="E262" s="244" t="s">
        <v>19</v>
      </c>
      <c r="F262" s="245" t="s">
        <v>162</v>
      </c>
      <c r="G262" s="243"/>
      <c r="H262" s="246">
        <v>9.5399999999999991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2" t="s">
        <v>158</v>
      </c>
      <c r="AU262" s="252" t="s">
        <v>87</v>
      </c>
      <c r="AV262" s="15" t="s">
        <v>156</v>
      </c>
      <c r="AW262" s="15" t="s">
        <v>36</v>
      </c>
      <c r="AX262" s="15" t="s">
        <v>85</v>
      </c>
      <c r="AY262" s="252" t="s">
        <v>149</v>
      </c>
    </row>
    <row r="263" s="2" customFormat="1" ht="24.15" customHeight="1">
      <c r="A263" s="40"/>
      <c r="B263" s="41"/>
      <c r="C263" s="207" t="s">
        <v>344</v>
      </c>
      <c r="D263" s="207" t="s">
        <v>152</v>
      </c>
      <c r="E263" s="208" t="s">
        <v>345</v>
      </c>
      <c r="F263" s="209" t="s">
        <v>346</v>
      </c>
      <c r="G263" s="210" t="s">
        <v>155</v>
      </c>
      <c r="H263" s="211">
        <v>467.69999999999999</v>
      </c>
      <c r="I263" s="212"/>
      <c r="J263" s="213">
        <f>ROUND(I263*H263,2)</f>
        <v>0</v>
      </c>
      <c r="K263" s="209" t="s">
        <v>184</v>
      </c>
      <c r="L263" s="46"/>
      <c r="M263" s="214" t="s">
        <v>19</v>
      </c>
      <c r="N263" s="215" t="s">
        <v>48</v>
      </c>
      <c r="O263" s="86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8" t="s">
        <v>156</v>
      </c>
      <c r="AT263" s="218" t="s">
        <v>152</v>
      </c>
      <c r="AU263" s="218" t="s">
        <v>87</v>
      </c>
      <c r="AY263" s="19" t="s">
        <v>149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9" t="s">
        <v>85</v>
      </c>
      <c r="BK263" s="219">
        <f>ROUND(I263*H263,2)</f>
        <v>0</v>
      </c>
      <c r="BL263" s="19" t="s">
        <v>156</v>
      </c>
      <c r="BM263" s="218" t="s">
        <v>347</v>
      </c>
    </row>
    <row r="264" s="2" customFormat="1">
      <c r="A264" s="40"/>
      <c r="B264" s="41"/>
      <c r="C264" s="42"/>
      <c r="D264" s="253" t="s">
        <v>186</v>
      </c>
      <c r="E264" s="42"/>
      <c r="F264" s="254" t="s">
        <v>348</v>
      </c>
      <c r="G264" s="42"/>
      <c r="H264" s="42"/>
      <c r="I264" s="255"/>
      <c r="J264" s="42"/>
      <c r="K264" s="42"/>
      <c r="L264" s="46"/>
      <c r="M264" s="256"/>
      <c r="N264" s="257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186</v>
      </c>
      <c r="AU264" s="19" t="s">
        <v>87</v>
      </c>
    </row>
    <row r="265" s="14" customFormat="1">
      <c r="A265" s="14"/>
      <c r="B265" s="231"/>
      <c r="C265" s="232"/>
      <c r="D265" s="222" t="s">
        <v>158</v>
      </c>
      <c r="E265" s="233" t="s">
        <v>19</v>
      </c>
      <c r="F265" s="234" t="s">
        <v>97</v>
      </c>
      <c r="G265" s="232"/>
      <c r="H265" s="235">
        <v>467.69999999999999</v>
      </c>
      <c r="I265" s="236"/>
      <c r="J265" s="232"/>
      <c r="K265" s="232"/>
      <c r="L265" s="237"/>
      <c r="M265" s="238"/>
      <c r="N265" s="239"/>
      <c r="O265" s="239"/>
      <c r="P265" s="239"/>
      <c r="Q265" s="239"/>
      <c r="R265" s="239"/>
      <c r="S265" s="239"/>
      <c r="T265" s="24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1" t="s">
        <v>158</v>
      </c>
      <c r="AU265" s="241" t="s">
        <v>87</v>
      </c>
      <c r="AV265" s="14" t="s">
        <v>87</v>
      </c>
      <c r="AW265" s="14" t="s">
        <v>36</v>
      </c>
      <c r="AX265" s="14" t="s">
        <v>77</v>
      </c>
      <c r="AY265" s="241" t="s">
        <v>149</v>
      </c>
    </row>
    <row r="266" s="15" customFormat="1">
      <c r="A266" s="15"/>
      <c r="B266" s="242"/>
      <c r="C266" s="243"/>
      <c r="D266" s="222" t="s">
        <v>158</v>
      </c>
      <c r="E266" s="244" t="s">
        <v>19</v>
      </c>
      <c r="F266" s="245" t="s">
        <v>162</v>
      </c>
      <c r="G266" s="243"/>
      <c r="H266" s="246">
        <v>467.69999999999999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2" t="s">
        <v>158</v>
      </c>
      <c r="AU266" s="252" t="s">
        <v>87</v>
      </c>
      <c r="AV266" s="15" t="s">
        <v>156</v>
      </c>
      <c r="AW266" s="15" t="s">
        <v>36</v>
      </c>
      <c r="AX266" s="15" t="s">
        <v>85</v>
      </c>
      <c r="AY266" s="252" t="s">
        <v>149</v>
      </c>
    </row>
    <row r="267" s="2" customFormat="1" ht="44.25" customHeight="1">
      <c r="A267" s="40"/>
      <c r="B267" s="41"/>
      <c r="C267" s="207" t="s">
        <v>349</v>
      </c>
      <c r="D267" s="207" t="s">
        <v>152</v>
      </c>
      <c r="E267" s="208" t="s">
        <v>350</v>
      </c>
      <c r="F267" s="209" t="s">
        <v>351</v>
      </c>
      <c r="G267" s="210" t="s">
        <v>155</v>
      </c>
      <c r="H267" s="211">
        <v>2338.5</v>
      </c>
      <c r="I267" s="212"/>
      <c r="J267" s="213">
        <f>ROUND(I267*H267,2)</f>
        <v>0</v>
      </c>
      <c r="K267" s="209" t="s">
        <v>184</v>
      </c>
      <c r="L267" s="46"/>
      <c r="M267" s="214" t="s">
        <v>19</v>
      </c>
      <c r="N267" s="215" t="s">
        <v>48</v>
      </c>
      <c r="O267" s="86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8" t="s">
        <v>156</v>
      </c>
      <c r="AT267" s="218" t="s">
        <v>152</v>
      </c>
      <c r="AU267" s="218" t="s">
        <v>87</v>
      </c>
      <c r="AY267" s="19" t="s">
        <v>149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85</v>
      </c>
      <c r="BK267" s="219">
        <f>ROUND(I267*H267,2)</f>
        <v>0</v>
      </c>
      <c r="BL267" s="19" t="s">
        <v>156</v>
      </c>
      <c r="BM267" s="218" t="s">
        <v>352</v>
      </c>
    </row>
    <row r="268" s="2" customFormat="1">
      <c r="A268" s="40"/>
      <c r="B268" s="41"/>
      <c r="C268" s="42"/>
      <c r="D268" s="253" t="s">
        <v>186</v>
      </c>
      <c r="E268" s="42"/>
      <c r="F268" s="254" t="s">
        <v>353</v>
      </c>
      <c r="G268" s="42"/>
      <c r="H268" s="42"/>
      <c r="I268" s="255"/>
      <c r="J268" s="42"/>
      <c r="K268" s="42"/>
      <c r="L268" s="46"/>
      <c r="M268" s="256"/>
      <c r="N268" s="257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186</v>
      </c>
      <c r="AU268" s="19" t="s">
        <v>87</v>
      </c>
    </row>
    <row r="269" s="14" customFormat="1">
      <c r="A269" s="14"/>
      <c r="B269" s="231"/>
      <c r="C269" s="232"/>
      <c r="D269" s="222" t="s">
        <v>158</v>
      </c>
      <c r="E269" s="233" t="s">
        <v>19</v>
      </c>
      <c r="F269" s="234" t="s">
        <v>354</v>
      </c>
      <c r="G269" s="232"/>
      <c r="H269" s="235">
        <v>2338.5</v>
      </c>
      <c r="I269" s="236"/>
      <c r="J269" s="232"/>
      <c r="K269" s="232"/>
      <c r="L269" s="237"/>
      <c r="M269" s="238"/>
      <c r="N269" s="239"/>
      <c r="O269" s="239"/>
      <c r="P269" s="239"/>
      <c r="Q269" s="239"/>
      <c r="R269" s="239"/>
      <c r="S269" s="239"/>
      <c r="T269" s="24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1" t="s">
        <v>158</v>
      </c>
      <c r="AU269" s="241" t="s">
        <v>87</v>
      </c>
      <c r="AV269" s="14" t="s">
        <v>87</v>
      </c>
      <c r="AW269" s="14" t="s">
        <v>36</v>
      </c>
      <c r="AX269" s="14" t="s">
        <v>77</v>
      </c>
      <c r="AY269" s="241" t="s">
        <v>149</v>
      </c>
    </row>
    <row r="270" s="15" customFormat="1">
      <c r="A270" s="15"/>
      <c r="B270" s="242"/>
      <c r="C270" s="243"/>
      <c r="D270" s="222" t="s">
        <v>158</v>
      </c>
      <c r="E270" s="244" t="s">
        <v>19</v>
      </c>
      <c r="F270" s="245" t="s">
        <v>162</v>
      </c>
      <c r="G270" s="243"/>
      <c r="H270" s="246">
        <v>2338.5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2" t="s">
        <v>158</v>
      </c>
      <c r="AU270" s="252" t="s">
        <v>87</v>
      </c>
      <c r="AV270" s="15" t="s">
        <v>156</v>
      </c>
      <c r="AW270" s="15" t="s">
        <v>36</v>
      </c>
      <c r="AX270" s="15" t="s">
        <v>85</v>
      </c>
      <c r="AY270" s="252" t="s">
        <v>149</v>
      </c>
    </row>
    <row r="271" s="12" customFormat="1" ht="22.8" customHeight="1">
      <c r="A271" s="12"/>
      <c r="B271" s="191"/>
      <c r="C271" s="192"/>
      <c r="D271" s="193" t="s">
        <v>76</v>
      </c>
      <c r="E271" s="205" t="s">
        <v>355</v>
      </c>
      <c r="F271" s="205" t="s">
        <v>356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SUM(P272:P286)</f>
        <v>0</v>
      </c>
      <c r="Q271" s="199"/>
      <c r="R271" s="200">
        <f>SUM(R272:R286)</f>
        <v>0</v>
      </c>
      <c r="S271" s="199"/>
      <c r="T271" s="201">
        <f>SUM(T272:T286)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85</v>
      </c>
      <c r="AT271" s="203" t="s">
        <v>76</v>
      </c>
      <c r="AU271" s="203" t="s">
        <v>85</v>
      </c>
      <c r="AY271" s="202" t="s">
        <v>149</v>
      </c>
      <c r="BK271" s="204">
        <f>SUM(BK272:BK286)</f>
        <v>0</v>
      </c>
    </row>
    <row r="272" s="2" customFormat="1" ht="44.25" customHeight="1">
      <c r="A272" s="40"/>
      <c r="B272" s="41"/>
      <c r="C272" s="207" t="s">
        <v>357</v>
      </c>
      <c r="D272" s="207" t="s">
        <v>152</v>
      </c>
      <c r="E272" s="208" t="s">
        <v>358</v>
      </c>
      <c r="F272" s="209" t="s">
        <v>359</v>
      </c>
      <c r="G272" s="210" t="s">
        <v>360</v>
      </c>
      <c r="H272" s="211">
        <v>23.721</v>
      </c>
      <c r="I272" s="212"/>
      <c r="J272" s="213">
        <f>ROUND(I272*H272,2)</f>
        <v>0</v>
      </c>
      <c r="K272" s="209" t="s">
        <v>184</v>
      </c>
      <c r="L272" s="46"/>
      <c r="M272" s="214" t="s">
        <v>19</v>
      </c>
      <c r="N272" s="215" t="s">
        <v>48</v>
      </c>
      <c r="O272" s="86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8" t="s">
        <v>156</v>
      </c>
      <c r="AT272" s="218" t="s">
        <v>152</v>
      </c>
      <c r="AU272" s="218" t="s">
        <v>87</v>
      </c>
      <c r="AY272" s="19" t="s">
        <v>149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9" t="s">
        <v>85</v>
      </c>
      <c r="BK272" s="219">
        <f>ROUND(I272*H272,2)</f>
        <v>0</v>
      </c>
      <c r="BL272" s="19" t="s">
        <v>156</v>
      </c>
      <c r="BM272" s="218" t="s">
        <v>361</v>
      </c>
    </row>
    <row r="273" s="2" customFormat="1">
      <c r="A273" s="40"/>
      <c r="B273" s="41"/>
      <c r="C273" s="42"/>
      <c r="D273" s="253" t="s">
        <v>186</v>
      </c>
      <c r="E273" s="42"/>
      <c r="F273" s="254" t="s">
        <v>362</v>
      </c>
      <c r="G273" s="42"/>
      <c r="H273" s="42"/>
      <c r="I273" s="255"/>
      <c r="J273" s="42"/>
      <c r="K273" s="42"/>
      <c r="L273" s="46"/>
      <c r="M273" s="256"/>
      <c r="N273" s="257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186</v>
      </c>
      <c r="AU273" s="19" t="s">
        <v>87</v>
      </c>
    </row>
    <row r="274" s="2" customFormat="1" ht="24.15" customHeight="1">
      <c r="A274" s="40"/>
      <c r="B274" s="41"/>
      <c r="C274" s="207" t="s">
        <v>363</v>
      </c>
      <c r="D274" s="207" t="s">
        <v>152</v>
      </c>
      <c r="E274" s="208" t="s">
        <v>364</v>
      </c>
      <c r="F274" s="209" t="s">
        <v>365</v>
      </c>
      <c r="G274" s="210" t="s">
        <v>366</v>
      </c>
      <c r="H274" s="211">
        <v>23</v>
      </c>
      <c r="I274" s="212"/>
      <c r="J274" s="213">
        <f>ROUND(I274*H274,2)</f>
        <v>0</v>
      </c>
      <c r="K274" s="209" t="s">
        <v>184</v>
      </c>
      <c r="L274" s="46"/>
      <c r="M274" s="214" t="s">
        <v>19</v>
      </c>
      <c r="N274" s="215" t="s">
        <v>48</v>
      </c>
      <c r="O274" s="86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8" t="s">
        <v>156</v>
      </c>
      <c r="AT274" s="218" t="s">
        <v>152</v>
      </c>
      <c r="AU274" s="218" t="s">
        <v>87</v>
      </c>
      <c r="AY274" s="19" t="s">
        <v>149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19" t="s">
        <v>85</v>
      </c>
      <c r="BK274" s="219">
        <f>ROUND(I274*H274,2)</f>
        <v>0</v>
      </c>
      <c r="BL274" s="19" t="s">
        <v>156</v>
      </c>
      <c r="BM274" s="218" t="s">
        <v>367</v>
      </c>
    </row>
    <row r="275" s="2" customFormat="1">
      <c r="A275" s="40"/>
      <c r="B275" s="41"/>
      <c r="C275" s="42"/>
      <c r="D275" s="253" t="s">
        <v>186</v>
      </c>
      <c r="E275" s="42"/>
      <c r="F275" s="254" t="s">
        <v>368</v>
      </c>
      <c r="G275" s="42"/>
      <c r="H275" s="42"/>
      <c r="I275" s="255"/>
      <c r="J275" s="42"/>
      <c r="K275" s="42"/>
      <c r="L275" s="46"/>
      <c r="M275" s="256"/>
      <c r="N275" s="257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186</v>
      </c>
      <c r="AU275" s="19" t="s">
        <v>87</v>
      </c>
    </row>
    <row r="276" s="2" customFormat="1" ht="37.8" customHeight="1">
      <c r="A276" s="40"/>
      <c r="B276" s="41"/>
      <c r="C276" s="207" t="s">
        <v>369</v>
      </c>
      <c r="D276" s="207" t="s">
        <v>152</v>
      </c>
      <c r="E276" s="208" t="s">
        <v>370</v>
      </c>
      <c r="F276" s="209" t="s">
        <v>371</v>
      </c>
      <c r="G276" s="210" t="s">
        <v>366</v>
      </c>
      <c r="H276" s="211">
        <v>690</v>
      </c>
      <c r="I276" s="212"/>
      <c r="J276" s="213">
        <f>ROUND(I276*H276,2)</f>
        <v>0</v>
      </c>
      <c r="K276" s="209" t="s">
        <v>184</v>
      </c>
      <c r="L276" s="46"/>
      <c r="M276" s="214" t="s">
        <v>19</v>
      </c>
      <c r="N276" s="215" t="s">
        <v>48</v>
      </c>
      <c r="O276" s="86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156</v>
      </c>
      <c r="AT276" s="218" t="s">
        <v>152</v>
      </c>
      <c r="AU276" s="218" t="s">
        <v>87</v>
      </c>
      <c r="AY276" s="19" t="s">
        <v>149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85</v>
      </c>
      <c r="BK276" s="219">
        <f>ROUND(I276*H276,2)</f>
        <v>0</v>
      </c>
      <c r="BL276" s="19" t="s">
        <v>156</v>
      </c>
      <c r="BM276" s="218" t="s">
        <v>372</v>
      </c>
    </row>
    <row r="277" s="2" customFormat="1">
      <c r="A277" s="40"/>
      <c r="B277" s="41"/>
      <c r="C277" s="42"/>
      <c r="D277" s="253" t="s">
        <v>186</v>
      </c>
      <c r="E277" s="42"/>
      <c r="F277" s="254" t="s">
        <v>373</v>
      </c>
      <c r="G277" s="42"/>
      <c r="H277" s="42"/>
      <c r="I277" s="255"/>
      <c r="J277" s="42"/>
      <c r="K277" s="42"/>
      <c r="L277" s="46"/>
      <c r="M277" s="256"/>
      <c r="N277" s="257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186</v>
      </c>
      <c r="AU277" s="19" t="s">
        <v>87</v>
      </c>
    </row>
    <row r="278" s="13" customFormat="1">
      <c r="A278" s="13"/>
      <c r="B278" s="220"/>
      <c r="C278" s="221"/>
      <c r="D278" s="222" t="s">
        <v>158</v>
      </c>
      <c r="E278" s="223" t="s">
        <v>19</v>
      </c>
      <c r="F278" s="224" t="s">
        <v>374</v>
      </c>
      <c r="G278" s="221"/>
      <c r="H278" s="223" t="s">
        <v>19</v>
      </c>
      <c r="I278" s="225"/>
      <c r="J278" s="221"/>
      <c r="K278" s="221"/>
      <c r="L278" s="226"/>
      <c r="M278" s="227"/>
      <c r="N278" s="228"/>
      <c r="O278" s="228"/>
      <c r="P278" s="228"/>
      <c r="Q278" s="228"/>
      <c r="R278" s="228"/>
      <c r="S278" s="228"/>
      <c r="T278" s="22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0" t="s">
        <v>158</v>
      </c>
      <c r="AU278" s="230" t="s">
        <v>87</v>
      </c>
      <c r="AV278" s="13" t="s">
        <v>85</v>
      </c>
      <c r="AW278" s="13" t="s">
        <v>36</v>
      </c>
      <c r="AX278" s="13" t="s">
        <v>77</v>
      </c>
      <c r="AY278" s="230" t="s">
        <v>149</v>
      </c>
    </row>
    <row r="279" s="14" customFormat="1">
      <c r="A279" s="14"/>
      <c r="B279" s="231"/>
      <c r="C279" s="232"/>
      <c r="D279" s="222" t="s">
        <v>158</v>
      </c>
      <c r="E279" s="233" t="s">
        <v>19</v>
      </c>
      <c r="F279" s="234" t="s">
        <v>375</v>
      </c>
      <c r="G279" s="232"/>
      <c r="H279" s="235">
        <v>690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1" t="s">
        <v>158</v>
      </c>
      <c r="AU279" s="241" t="s">
        <v>87</v>
      </c>
      <c r="AV279" s="14" t="s">
        <v>87</v>
      </c>
      <c r="AW279" s="14" t="s">
        <v>36</v>
      </c>
      <c r="AX279" s="14" t="s">
        <v>85</v>
      </c>
      <c r="AY279" s="241" t="s">
        <v>149</v>
      </c>
    </row>
    <row r="280" s="2" customFormat="1" ht="44.25" customHeight="1">
      <c r="A280" s="40"/>
      <c r="B280" s="41"/>
      <c r="C280" s="207" t="s">
        <v>376</v>
      </c>
      <c r="D280" s="207" t="s">
        <v>152</v>
      </c>
      <c r="E280" s="208" t="s">
        <v>377</v>
      </c>
      <c r="F280" s="209" t="s">
        <v>378</v>
      </c>
      <c r="G280" s="210" t="s">
        <v>360</v>
      </c>
      <c r="H280" s="211">
        <v>355.815</v>
      </c>
      <c r="I280" s="212"/>
      <c r="J280" s="213">
        <f>ROUND(I280*H280,2)</f>
        <v>0</v>
      </c>
      <c r="K280" s="209" t="s">
        <v>184</v>
      </c>
      <c r="L280" s="46"/>
      <c r="M280" s="214" t="s">
        <v>19</v>
      </c>
      <c r="N280" s="215" t="s">
        <v>48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156</v>
      </c>
      <c r="AT280" s="218" t="s">
        <v>152</v>
      </c>
      <c r="AU280" s="218" t="s">
        <v>87</v>
      </c>
      <c r="AY280" s="19" t="s">
        <v>149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85</v>
      </c>
      <c r="BK280" s="219">
        <f>ROUND(I280*H280,2)</f>
        <v>0</v>
      </c>
      <c r="BL280" s="19" t="s">
        <v>156</v>
      </c>
      <c r="BM280" s="218" t="s">
        <v>379</v>
      </c>
    </row>
    <row r="281" s="2" customFormat="1">
      <c r="A281" s="40"/>
      <c r="B281" s="41"/>
      <c r="C281" s="42"/>
      <c r="D281" s="253" t="s">
        <v>186</v>
      </c>
      <c r="E281" s="42"/>
      <c r="F281" s="254" t="s">
        <v>380</v>
      </c>
      <c r="G281" s="42"/>
      <c r="H281" s="42"/>
      <c r="I281" s="255"/>
      <c r="J281" s="42"/>
      <c r="K281" s="42"/>
      <c r="L281" s="46"/>
      <c r="M281" s="256"/>
      <c r="N281" s="257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186</v>
      </c>
      <c r="AU281" s="19" t="s">
        <v>87</v>
      </c>
    </row>
    <row r="282" s="14" customFormat="1">
      <c r="A282" s="14"/>
      <c r="B282" s="231"/>
      <c r="C282" s="232"/>
      <c r="D282" s="222" t="s">
        <v>158</v>
      </c>
      <c r="E282" s="232"/>
      <c r="F282" s="234" t="s">
        <v>381</v>
      </c>
      <c r="G282" s="232"/>
      <c r="H282" s="235">
        <v>355.815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1" t="s">
        <v>158</v>
      </c>
      <c r="AU282" s="241" t="s">
        <v>87</v>
      </c>
      <c r="AV282" s="14" t="s">
        <v>87</v>
      </c>
      <c r="AW282" s="14" t="s">
        <v>4</v>
      </c>
      <c r="AX282" s="14" t="s">
        <v>85</v>
      </c>
      <c r="AY282" s="241" t="s">
        <v>149</v>
      </c>
    </row>
    <row r="283" s="2" customFormat="1" ht="37.8" customHeight="1">
      <c r="A283" s="40"/>
      <c r="B283" s="41"/>
      <c r="C283" s="207" t="s">
        <v>382</v>
      </c>
      <c r="D283" s="207" t="s">
        <v>152</v>
      </c>
      <c r="E283" s="208" t="s">
        <v>383</v>
      </c>
      <c r="F283" s="209" t="s">
        <v>384</v>
      </c>
      <c r="G283" s="210" t="s">
        <v>360</v>
      </c>
      <c r="H283" s="211">
        <v>23.721</v>
      </c>
      <c r="I283" s="212"/>
      <c r="J283" s="213">
        <f>ROUND(I283*H283,2)</f>
        <v>0</v>
      </c>
      <c r="K283" s="209" t="s">
        <v>184</v>
      </c>
      <c r="L283" s="46"/>
      <c r="M283" s="214" t="s">
        <v>19</v>
      </c>
      <c r="N283" s="215" t="s">
        <v>48</v>
      </c>
      <c r="O283" s="86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8" t="s">
        <v>156</v>
      </c>
      <c r="AT283" s="218" t="s">
        <v>152</v>
      </c>
      <c r="AU283" s="218" t="s">
        <v>87</v>
      </c>
      <c r="AY283" s="19" t="s">
        <v>149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9" t="s">
        <v>85</v>
      </c>
      <c r="BK283" s="219">
        <f>ROUND(I283*H283,2)</f>
        <v>0</v>
      </c>
      <c r="BL283" s="19" t="s">
        <v>156</v>
      </c>
      <c r="BM283" s="218" t="s">
        <v>385</v>
      </c>
    </row>
    <row r="284" s="2" customFormat="1">
      <c r="A284" s="40"/>
      <c r="B284" s="41"/>
      <c r="C284" s="42"/>
      <c r="D284" s="253" t="s">
        <v>186</v>
      </c>
      <c r="E284" s="42"/>
      <c r="F284" s="254" t="s">
        <v>386</v>
      </c>
      <c r="G284" s="42"/>
      <c r="H284" s="42"/>
      <c r="I284" s="255"/>
      <c r="J284" s="42"/>
      <c r="K284" s="42"/>
      <c r="L284" s="46"/>
      <c r="M284" s="256"/>
      <c r="N284" s="257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186</v>
      </c>
      <c r="AU284" s="19" t="s">
        <v>87</v>
      </c>
    </row>
    <row r="285" s="2" customFormat="1" ht="44.25" customHeight="1">
      <c r="A285" s="40"/>
      <c r="B285" s="41"/>
      <c r="C285" s="207" t="s">
        <v>387</v>
      </c>
      <c r="D285" s="207" t="s">
        <v>152</v>
      </c>
      <c r="E285" s="208" t="s">
        <v>388</v>
      </c>
      <c r="F285" s="209" t="s">
        <v>389</v>
      </c>
      <c r="G285" s="210" t="s">
        <v>360</v>
      </c>
      <c r="H285" s="211">
        <v>23.721</v>
      </c>
      <c r="I285" s="212"/>
      <c r="J285" s="213">
        <f>ROUND(I285*H285,2)</f>
        <v>0</v>
      </c>
      <c r="K285" s="209" t="s">
        <v>184</v>
      </c>
      <c r="L285" s="46"/>
      <c r="M285" s="214" t="s">
        <v>19</v>
      </c>
      <c r="N285" s="215" t="s">
        <v>48</v>
      </c>
      <c r="O285" s="86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8" t="s">
        <v>156</v>
      </c>
      <c r="AT285" s="218" t="s">
        <v>152</v>
      </c>
      <c r="AU285" s="218" t="s">
        <v>87</v>
      </c>
      <c r="AY285" s="19" t="s">
        <v>149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19" t="s">
        <v>85</v>
      </c>
      <c r="BK285" s="219">
        <f>ROUND(I285*H285,2)</f>
        <v>0</v>
      </c>
      <c r="BL285" s="19" t="s">
        <v>156</v>
      </c>
      <c r="BM285" s="218" t="s">
        <v>390</v>
      </c>
    </row>
    <row r="286" s="2" customFormat="1">
      <c r="A286" s="40"/>
      <c r="B286" s="41"/>
      <c r="C286" s="42"/>
      <c r="D286" s="253" t="s">
        <v>186</v>
      </c>
      <c r="E286" s="42"/>
      <c r="F286" s="254" t="s">
        <v>391</v>
      </c>
      <c r="G286" s="42"/>
      <c r="H286" s="42"/>
      <c r="I286" s="255"/>
      <c r="J286" s="42"/>
      <c r="K286" s="42"/>
      <c r="L286" s="46"/>
      <c r="M286" s="256"/>
      <c r="N286" s="257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186</v>
      </c>
      <c r="AU286" s="19" t="s">
        <v>87</v>
      </c>
    </row>
    <row r="287" s="12" customFormat="1" ht="22.8" customHeight="1">
      <c r="A287" s="12"/>
      <c r="B287" s="191"/>
      <c r="C287" s="192"/>
      <c r="D287" s="193" t="s">
        <v>76</v>
      </c>
      <c r="E287" s="205" t="s">
        <v>392</v>
      </c>
      <c r="F287" s="205" t="s">
        <v>393</v>
      </c>
      <c r="G287" s="192"/>
      <c r="H287" s="192"/>
      <c r="I287" s="195"/>
      <c r="J287" s="206">
        <f>BK287</f>
        <v>0</v>
      </c>
      <c r="K287" s="192"/>
      <c r="L287" s="197"/>
      <c r="M287" s="198"/>
      <c r="N287" s="199"/>
      <c r="O287" s="199"/>
      <c r="P287" s="200">
        <f>SUM(P288:P291)</f>
        <v>0</v>
      </c>
      <c r="Q287" s="199"/>
      <c r="R287" s="200">
        <f>SUM(R288:R291)</f>
        <v>0</v>
      </c>
      <c r="S287" s="199"/>
      <c r="T287" s="201">
        <f>SUM(T288:T291)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2" t="s">
        <v>85</v>
      </c>
      <c r="AT287" s="203" t="s">
        <v>76</v>
      </c>
      <c r="AU287" s="203" t="s">
        <v>85</v>
      </c>
      <c r="AY287" s="202" t="s">
        <v>149</v>
      </c>
      <c r="BK287" s="204">
        <f>SUM(BK288:BK291)</f>
        <v>0</v>
      </c>
    </row>
    <row r="288" s="2" customFormat="1" ht="66.75" customHeight="1">
      <c r="A288" s="40"/>
      <c r="B288" s="41"/>
      <c r="C288" s="207" t="s">
        <v>394</v>
      </c>
      <c r="D288" s="207" t="s">
        <v>152</v>
      </c>
      <c r="E288" s="208" t="s">
        <v>395</v>
      </c>
      <c r="F288" s="209" t="s">
        <v>396</v>
      </c>
      <c r="G288" s="210" t="s">
        <v>360</v>
      </c>
      <c r="H288" s="211">
        <v>10.48</v>
      </c>
      <c r="I288" s="212"/>
      <c r="J288" s="213">
        <f>ROUND(I288*H288,2)</f>
        <v>0</v>
      </c>
      <c r="K288" s="209" t="s">
        <v>184</v>
      </c>
      <c r="L288" s="46"/>
      <c r="M288" s="214" t="s">
        <v>19</v>
      </c>
      <c r="N288" s="215" t="s">
        <v>48</v>
      </c>
      <c r="O288" s="86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8" t="s">
        <v>156</v>
      </c>
      <c r="AT288" s="218" t="s">
        <v>152</v>
      </c>
      <c r="AU288" s="218" t="s">
        <v>87</v>
      </c>
      <c r="AY288" s="19" t="s">
        <v>149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9" t="s">
        <v>85</v>
      </c>
      <c r="BK288" s="219">
        <f>ROUND(I288*H288,2)</f>
        <v>0</v>
      </c>
      <c r="BL288" s="19" t="s">
        <v>156</v>
      </c>
      <c r="BM288" s="218" t="s">
        <v>397</v>
      </c>
    </row>
    <row r="289" s="2" customFormat="1">
      <c r="A289" s="40"/>
      <c r="B289" s="41"/>
      <c r="C289" s="42"/>
      <c r="D289" s="253" t="s">
        <v>186</v>
      </c>
      <c r="E289" s="42"/>
      <c r="F289" s="254" t="s">
        <v>398</v>
      </c>
      <c r="G289" s="42"/>
      <c r="H289" s="42"/>
      <c r="I289" s="255"/>
      <c r="J289" s="42"/>
      <c r="K289" s="42"/>
      <c r="L289" s="46"/>
      <c r="M289" s="256"/>
      <c r="N289" s="257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186</v>
      </c>
      <c r="AU289" s="19" t="s">
        <v>87</v>
      </c>
    </row>
    <row r="290" s="2" customFormat="1" ht="66.75" customHeight="1">
      <c r="A290" s="40"/>
      <c r="B290" s="41"/>
      <c r="C290" s="207" t="s">
        <v>399</v>
      </c>
      <c r="D290" s="207" t="s">
        <v>152</v>
      </c>
      <c r="E290" s="208" t="s">
        <v>400</v>
      </c>
      <c r="F290" s="209" t="s">
        <v>401</v>
      </c>
      <c r="G290" s="210" t="s">
        <v>360</v>
      </c>
      <c r="H290" s="211">
        <v>10.48</v>
      </c>
      <c r="I290" s="212"/>
      <c r="J290" s="213">
        <f>ROUND(I290*H290,2)</f>
        <v>0</v>
      </c>
      <c r="K290" s="209" t="s">
        <v>184</v>
      </c>
      <c r="L290" s="46"/>
      <c r="M290" s="214" t="s">
        <v>19</v>
      </c>
      <c r="N290" s="215" t="s">
        <v>48</v>
      </c>
      <c r="O290" s="86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8" t="s">
        <v>156</v>
      </c>
      <c r="AT290" s="218" t="s">
        <v>152</v>
      </c>
      <c r="AU290" s="218" t="s">
        <v>87</v>
      </c>
      <c r="AY290" s="19" t="s">
        <v>149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9" t="s">
        <v>85</v>
      </c>
      <c r="BK290" s="219">
        <f>ROUND(I290*H290,2)</f>
        <v>0</v>
      </c>
      <c r="BL290" s="19" t="s">
        <v>156</v>
      </c>
      <c r="BM290" s="218" t="s">
        <v>402</v>
      </c>
    </row>
    <row r="291" s="2" customFormat="1">
      <c r="A291" s="40"/>
      <c r="B291" s="41"/>
      <c r="C291" s="42"/>
      <c r="D291" s="253" t="s">
        <v>186</v>
      </c>
      <c r="E291" s="42"/>
      <c r="F291" s="254" t="s">
        <v>403</v>
      </c>
      <c r="G291" s="42"/>
      <c r="H291" s="42"/>
      <c r="I291" s="255"/>
      <c r="J291" s="42"/>
      <c r="K291" s="42"/>
      <c r="L291" s="46"/>
      <c r="M291" s="256"/>
      <c r="N291" s="257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186</v>
      </c>
      <c r="AU291" s="19" t="s">
        <v>87</v>
      </c>
    </row>
    <row r="292" s="12" customFormat="1" ht="25.92" customHeight="1">
      <c r="A292" s="12"/>
      <c r="B292" s="191"/>
      <c r="C292" s="192"/>
      <c r="D292" s="193" t="s">
        <v>76</v>
      </c>
      <c r="E292" s="194" t="s">
        <v>404</v>
      </c>
      <c r="F292" s="194" t="s">
        <v>405</v>
      </c>
      <c r="G292" s="192"/>
      <c r="H292" s="192"/>
      <c r="I292" s="195"/>
      <c r="J292" s="196">
        <f>BK292</f>
        <v>0</v>
      </c>
      <c r="K292" s="192"/>
      <c r="L292" s="197"/>
      <c r="M292" s="198"/>
      <c r="N292" s="199"/>
      <c r="O292" s="199"/>
      <c r="P292" s="200">
        <f>P293+P310</f>
        <v>0</v>
      </c>
      <c r="Q292" s="199"/>
      <c r="R292" s="200">
        <f>R293+R310</f>
        <v>0.23019794999999999</v>
      </c>
      <c r="S292" s="199"/>
      <c r="T292" s="201">
        <f>T293+T310</f>
        <v>7.875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2" t="s">
        <v>87</v>
      </c>
      <c r="AT292" s="203" t="s">
        <v>76</v>
      </c>
      <c r="AU292" s="203" t="s">
        <v>77</v>
      </c>
      <c r="AY292" s="202" t="s">
        <v>149</v>
      </c>
      <c r="BK292" s="204">
        <f>BK293+BK310</f>
        <v>0</v>
      </c>
    </row>
    <row r="293" s="12" customFormat="1" ht="22.8" customHeight="1">
      <c r="A293" s="12"/>
      <c r="B293" s="191"/>
      <c r="C293" s="192"/>
      <c r="D293" s="193" t="s">
        <v>76</v>
      </c>
      <c r="E293" s="205" t="s">
        <v>406</v>
      </c>
      <c r="F293" s="205" t="s">
        <v>407</v>
      </c>
      <c r="G293" s="192"/>
      <c r="H293" s="192"/>
      <c r="I293" s="195"/>
      <c r="J293" s="206">
        <f>BK293</f>
        <v>0</v>
      </c>
      <c r="K293" s="192"/>
      <c r="L293" s="197"/>
      <c r="M293" s="198"/>
      <c r="N293" s="199"/>
      <c r="O293" s="199"/>
      <c r="P293" s="200">
        <f>SUM(P294:P309)</f>
        <v>0</v>
      </c>
      <c r="Q293" s="199"/>
      <c r="R293" s="200">
        <f>SUM(R294:R309)</f>
        <v>0</v>
      </c>
      <c r="S293" s="199"/>
      <c r="T293" s="201">
        <f>SUM(T294:T309)</f>
        <v>7.875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2" t="s">
        <v>87</v>
      </c>
      <c r="AT293" s="203" t="s">
        <v>76</v>
      </c>
      <c r="AU293" s="203" t="s">
        <v>85</v>
      </c>
      <c r="AY293" s="202" t="s">
        <v>149</v>
      </c>
      <c r="BK293" s="204">
        <f>SUM(BK294:BK309)</f>
        <v>0</v>
      </c>
    </row>
    <row r="294" s="2" customFormat="1" ht="24.15" customHeight="1">
      <c r="A294" s="40"/>
      <c r="B294" s="41"/>
      <c r="C294" s="207" t="s">
        <v>408</v>
      </c>
      <c r="D294" s="207" t="s">
        <v>152</v>
      </c>
      <c r="E294" s="208" t="s">
        <v>409</v>
      </c>
      <c r="F294" s="209" t="s">
        <v>410</v>
      </c>
      <c r="G294" s="210" t="s">
        <v>366</v>
      </c>
      <c r="H294" s="211">
        <v>13.5</v>
      </c>
      <c r="I294" s="212"/>
      <c r="J294" s="213">
        <f>ROUND(I294*H294,2)</f>
        <v>0</v>
      </c>
      <c r="K294" s="209" t="s">
        <v>19</v>
      </c>
      <c r="L294" s="46"/>
      <c r="M294" s="214" t="s">
        <v>19</v>
      </c>
      <c r="N294" s="215" t="s">
        <v>48</v>
      </c>
      <c r="O294" s="86"/>
      <c r="P294" s="216">
        <f>O294*H294</f>
        <v>0</v>
      </c>
      <c r="Q294" s="216">
        <v>0</v>
      </c>
      <c r="R294" s="216">
        <f>Q294*H294</f>
        <v>0</v>
      </c>
      <c r="S294" s="216">
        <v>0.25</v>
      </c>
      <c r="T294" s="217">
        <f>S294*H294</f>
        <v>3.375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8" t="s">
        <v>235</v>
      </c>
      <c r="AT294" s="218" t="s">
        <v>152</v>
      </c>
      <c r="AU294" s="218" t="s">
        <v>87</v>
      </c>
      <c r="AY294" s="19" t="s">
        <v>149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9" t="s">
        <v>85</v>
      </c>
      <c r="BK294" s="219">
        <f>ROUND(I294*H294,2)</f>
        <v>0</v>
      </c>
      <c r="BL294" s="19" t="s">
        <v>235</v>
      </c>
      <c r="BM294" s="218" t="s">
        <v>411</v>
      </c>
    </row>
    <row r="295" s="13" customFormat="1">
      <c r="A295" s="13"/>
      <c r="B295" s="220"/>
      <c r="C295" s="221"/>
      <c r="D295" s="222" t="s">
        <v>158</v>
      </c>
      <c r="E295" s="223" t="s">
        <v>19</v>
      </c>
      <c r="F295" s="224" t="s">
        <v>159</v>
      </c>
      <c r="G295" s="221"/>
      <c r="H295" s="223" t="s">
        <v>19</v>
      </c>
      <c r="I295" s="225"/>
      <c r="J295" s="221"/>
      <c r="K295" s="221"/>
      <c r="L295" s="226"/>
      <c r="M295" s="227"/>
      <c r="N295" s="228"/>
      <c r="O295" s="228"/>
      <c r="P295" s="228"/>
      <c r="Q295" s="228"/>
      <c r="R295" s="228"/>
      <c r="S295" s="228"/>
      <c r="T295" s="22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0" t="s">
        <v>158</v>
      </c>
      <c r="AU295" s="230" t="s">
        <v>87</v>
      </c>
      <c r="AV295" s="13" t="s">
        <v>85</v>
      </c>
      <c r="AW295" s="13" t="s">
        <v>36</v>
      </c>
      <c r="AX295" s="13" t="s">
        <v>77</v>
      </c>
      <c r="AY295" s="230" t="s">
        <v>149</v>
      </c>
    </row>
    <row r="296" s="13" customFormat="1">
      <c r="A296" s="13"/>
      <c r="B296" s="220"/>
      <c r="C296" s="221"/>
      <c r="D296" s="222" t="s">
        <v>158</v>
      </c>
      <c r="E296" s="223" t="s">
        <v>19</v>
      </c>
      <c r="F296" s="224" t="s">
        <v>330</v>
      </c>
      <c r="G296" s="221"/>
      <c r="H296" s="223" t="s">
        <v>19</v>
      </c>
      <c r="I296" s="225"/>
      <c r="J296" s="221"/>
      <c r="K296" s="221"/>
      <c r="L296" s="226"/>
      <c r="M296" s="227"/>
      <c r="N296" s="228"/>
      <c r="O296" s="228"/>
      <c r="P296" s="228"/>
      <c r="Q296" s="228"/>
      <c r="R296" s="228"/>
      <c r="S296" s="228"/>
      <c r="T296" s="22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0" t="s">
        <v>158</v>
      </c>
      <c r="AU296" s="230" t="s">
        <v>87</v>
      </c>
      <c r="AV296" s="13" t="s">
        <v>85</v>
      </c>
      <c r="AW296" s="13" t="s">
        <v>36</v>
      </c>
      <c r="AX296" s="13" t="s">
        <v>77</v>
      </c>
      <c r="AY296" s="230" t="s">
        <v>149</v>
      </c>
    </row>
    <row r="297" s="13" customFormat="1">
      <c r="A297" s="13"/>
      <c r="B297" s="220"/>
      <c r="C297" s="221"/>
      <c r="D297" s="222" t="s">
        <v>158</v>
      </c>
      <c r="E297" s="223" t="s">
        <v>19</v>
      </c>
      <c r="F297" s="224" t="s">
        <v>189</v>
      </c>
      <c r="G297" s="221"/>
      <c r="H297" s="223" t="s">
        <v>19</v>
      </c>
      <c r="I297" s="225"/>
      <c r="J297" s="221"/>
      <c r="K297" s="221"/>
      <c r="L297" s="226"/>
      <c r="M297" s="227"/>
      <c r="N297" s="228"/>
      <c r="O297" s="228"/>
      <c r="P297" s="228"/>
      <c r="Q297" s="228"/>
      <c r="R297" s="228"/>
      <c r="S297" s="228"/>
      <c r="T297" s="22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0" t="s">
        <v>158</v>
      </c>
      <c r="AU297" s="230" t="s">
        <v>87</v>
      </c>
      <c r="AV297" s="13" t="s">
        <v>85</v>
      </c>
      <c r="AW297" s="13" t="s">
        <v>36</v>
      </c>
      <c r="AX297" s="13" t="s">
        <v>77</v>
      </c>
      <c r="AY297" s="230" t="s">
        <v>149</v>
      </c>
    </row>
    <row r="298" s="14" customFormat="1">
      <c r="A298" s="14"/>
      <c r="B298" s="231"/>
      <c r="C298" s="232"/>
      <c r="D298" s="222" t="s">
        <v>158</v>
      </c>
      <c r="E298" s="233" t="s">
        <v>19</v>
      </c>
      <c r="F298" s="234" t="s">
        <v>412</v>
      </c>
      <c r="G298" s="232"/>
      <c r="H298" s="235">
        <v>13.5</v>
      </c>
      <c r="I298" s="236"/>
      <c r="J298" s="232"/>
      <c r="K298" s="232"/>
      <c r="L298" s="237"/>
      <c r="M298" s="238"/>
      <c r="N298" s="239"/>
      <c r="O298" s="239"/>
      <c r="P298" s="239"/>
      <c r="Q298" s="239"/>
      <c r="R298" s="239"/>
      <c r="S298" s="239"/>
      <c r="T298" s="24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1" t="s">
        <v>158</v>
      </c>
      <c r="AU298" s="241" t="s">
        <v>87</v>
      </c>
      <c r="AV298" s="14" t="s">
        <v>87</v>
      </c>
      <c r="AW298" s="14" t="s">
        <v>36</v>
      </c>
      <c r="AX298" s="14" t="s">
        <v>77</v>
      </c>
      <c r="AY298" s="241" t="s">
        <v>149</v>
      </c>
    </row>
    <row r="299" s="15" customFormat="1">
      <c r="A299" s="15"/>
      <c r="B299" s="242"/>
      <c r="C299" s="243"/>
      <c r="D299" s="222" t="s">
        <v>158</v>
      </c>
      <c r="E299" s="244" t="s">
        <v>19</v>
      </c>
      <c r="F299" s="245" t="s">
        <v>162</v>
      </c>
      <c r="G299" s="243"/>
      <c r="H299" s="246">
        <v>13.5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2" t="s">
        <v>158</v>
      </c>
      <c r="AU299" s="252" t="s">
        <v>87</v>
      </c>
      <c r="AV299" s="15" t="s">
        <v>156</v>
      </c>
      <c r="AW299" s="15" t="s">
        <v>36</v>
      </c>
      <c r="AX299" s="15" t="s">
        <v>85</v>
      </c>
      <c r="AY299" s="252" t="s">
        <v>149</v>
      </c>
    </row>
    <row r="300" s="2" customFormat="1" ht="37.8" customHeight="1">
      <c r="A300" s="40"/>
      <c r="B300" s="41"/>
      <c r="C300" s="207" t="s">
        <v>413</v>
      </c>
      <c r="D300" s="207" t="s">
        <v>152</v>
      </c>
      <c r="E300" s="208" t="s">
        <v>414</v>
      </c>
      <c r="F300" s="209" t="s">
        <v>415</v>
      </c>
      <c r="G300" s="210" t="s">
        <v>179</v>
      </c>
      <c r="H300" s="211">
        <v>18</v>
      </c>
      <c r="I300" s="212"/>
      <c r="J300" s="213">
        <f>ROUND(I300*H300,2)</f>
        <v>0</v>
      </c>
      <c r="K300" s="209" t="s">
        <v>19</v>
      </c>
      <c r="L300" s="46"/>
      <c r="M300" s="214" t="s">
        <v>19</v>
      </c>
      <c r="N300" s="215" t="s">
        <v>48</v>
      </c>
      <c r="O300" s="86"/>
      <c r="P300" s="216">
        <f>O300*H300</f>
        <v>0</v>
      </c>
      <c r="Q300" s="216">
        <v>0</v>
      </c>
      <c r="R300" s="216">
        <f>Q300*H300</f>
        <v>0</v>
      </c>
      <c r="S300" s="216">
        <v>0.25</v>
      </c>
      <c r="T300" s="217">
        <f>S300*H300</f>
        <v>4.5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8" t="s">
        <v>235</v>
      </c>
      <c r="AT300" s="218" t="s">
        <v>152</v>
      </c>
      <c r="AU300" s="218" t="s">
        <v>87</v>
      </c>
      <c r="AY300" s="19" t="s">
        <v>149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9" t="s">
        <v>85</v>
      </c>
      <c r="BK300" s="219">
        <f>ROUND(I300*H300,2)</f>
        <v>0</v>
      </c>
      <c r="BL300" s="19" t="s">
        <v>235</v>
      </c>
      <c r="BM300" s="218" t="s">
        <v>416</v>
      </c>
    </row>
    <row r="301" s="13" customFormat="1">
      <c r="A301" s="13"/>
      <c r="B301" s="220"/>
      <c r="C301" s="221"/>
      <c r="D301" s="222" t="s">
        <v>158</v>
      </c>
      <c r="E301" s="223" t="s">
        <v>19</v>
      </c>
      <c r="F301" s="224" t="s">
        <v>159</v>
      </c>
      <c r="G301" s="221"/>
      <c r="H301" s="223" t="s">
        <v>19</v>
      </c>
      <c r="I301" s="225"/>
      <c r="J301" s="221"/>
      <c r="K301" s="221"/>
      <c r="L301" s="226"/>
      <c r="M301" s="227"/>
      <c r="N301" s="228"/>
      <c r="O301" s="228"/>
      <c r="P301" s="228"/>
      <c r="Q301" s="228"/>
      <c r="R301" s="228"/>
      <c r="S301" s="228"/>
      <c r="T301" s="22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0" t="s">
        <v>158</v>
      </c>
      <c r="AU301" s="230" t="s">
        <v>87</v>
      </c>
      <c r="AV301" s="13" t="s">
        <v>85</v>
      </c>
      <c r="AW301" s="13" t="s">
        <v>36</v>
      </c>
      <c r="AX301" s="13" t="s">
        <v>77</v>
      </c>
      <c r="AY301" s="230" t="s">
        <v>149</v>
      </c>
    </row>
    <row r="302" s="13" customFormat="1">
      <c r="A302" s="13"/>
      <c r="B302" s="220"/>
      <c r="C302" s="221"/>
      <c r="D302" s="222" t="s">
        <v>158</v>
      </c>
      <c r="E302" s="223" t="s">
        <v>19</v>
      </c>
      <c r="F302" s="224" t="s">
        <v>330</v>
      </c>
      <c r="G302" s="221"/>
      <c r="H302" s="223" t="s">
        <v>19</v>
      </c>
      <c r="I302" s="225"/>
      <c r="J302" s="221"/>
      <c r="K302" s="221"/>
      <c r="L302" s="226"/>
      <c r="M302" s="227"/>
      <c r="N302" s="228"/>
      <c r="O302" s="228"/>
      <c r="P302" s="228"/>
      <c r="Q302" s="228"/>
      <c r="R302" s="228"/>
      <c r="S302" s="228"/>
      <c r="T302" s="22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0" t="s">
        <v>158</v>
      </c>
      <c r="AU302" s="230" t="s">
        <v>87</v>
      </c>
      <c r="AV302" s="13" t="s">
        <v>85</v>
      </c>
      <c r="AW302" s="13" t="s">
        <v>36</v>
      </c>
      <c r="AX302" s="13" t="s">
        <v>77</v>
      </c>
      <c r="AY302" s="230" t="s">
        <v>149</v>
      </c>
    </row>
    <row r="303" s="13" customFormat="1">
      <c r="A303" s="13"/>
      <c r="B303" s="220"/>
      <c r="C303" s="221"/>
      <c r="D303" s="222" t="s">
        <v>158</v>
      </c>
      <c r="E303" s="223" t="s">
        <v>19</v>
      </c>
      <c r="F303" s="224" t="s">
        <v>189</v>
      </c>
      <c r="G303" s="221"/>
      <c r="H303" s="223" t="s">
        <v>19</v>
      </c>
      <c r="I303" s="225"/>
      <c r="J303" s="221"/>
      <c r="K303" s="221"/>
      <c r="L303" s="226"/>
      <c r="M303" s="227"/>
      <c r="N303" s="228"/>
      <c r="O303" s="228"/>
      <c r="P303" s="228"/>
      <c r="Q303" s="228"/>
      <c r="R303" s="228"/>
      <c r="S303" s="228"/>
      <c r="T303" s="22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0" t="s">
        <v>158</v>
      </c>
      <c r="AU303" s="230" t="s">
        <v>87</v>
      </c>
      <c r="AV303" s="13" t="s">
        <v>85</v>
      </c>
      <c r="AW303" s="13" t="s">
        <v>36</v>
      </c>
      <c r="AX303" s="13" t="s">
        <v>77</v>
      </c>
      <c r="AY303" s="230" t="s">
        <v>149</v>
      </c>
    </row>
    <row r="304" s="14" customFormat="1">
      <c r="A304" s="14"/>
      <c r="B304" s="231"/>
      <c r="C304" s="232"/>
      <c r="D304" s="222" t="s">
        <v>158</v>
      </c>
      <c r="E304" s="233" t="s">
        <v>19</v>
      </c>
      <c r="F304" s="234" t="s">
        <v>417</v>
      </c>
      <c r="G304" s="232"/>
      <c r="H304" s="235">
        <v>18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1" t="s">
        <v>158</v>
      </c>
      <c r="AU304" s="241" t="s">
        <v>87</v>
      </c>
      <c r="AV304" s="14" t="s">
        <v>87</v>
      </c>
      <c r="AW304" s="14" t="s">
        <v>36</v>
      </c>
      <c r="AX304" s="14" t="s">
        <v>77</v>
      </c>
      <c r="AY304" s="241" t="s">
        <v>149</v>
      </c>
    </row>
    <row r="305" s="15" customFormat="1">
      <c r="A305" s="15"/>
      <c r="B305" s="242"/>
      <c r="C305" s="243"/>
      <c r="D305" s="222" t="s">
        <v>158</v>
      </c>
      <c r="E305" s="244" t="s">
        <v>19</v>
      </c>
      <c r="F305" s="245" t="s">
        <v>162</v>
      </c>
      <c r="G305" s="243"/>
      <c r="H305" s="246">
        <v>18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2" t="s">
        <v>158</v>
      </c>
      <c r="AU305" s="252" t="s">
        <v>87</v>
      </c>
      <c r="AV305" s="15" t="s">
        <v>156</v>
      </c>
      <c r="AW305" s="15" t="s">
        <v>36</v>
      </c>
      <c r="AX305" s="15" t="s">
        <v>85</v>
      </c>
      <c r="AY305" s="252" t="s">
        <v>149</v>
      </c>
    </row>
    <row r="306" s="2" customFormat="1" ht="49.05" customHeight="1">
      <c r="A306" s="40"/>
      <c r="B306" s="41"/>
      <c r="C306" s="207" t="s">
        <v>418</v>
      </c>
      <c r="D306" s="207" t="s">
        <v>152</v>
      </c>
      <c r="E306" s="208" t="s">
        <v>419</v>
      </c>
      <c r="F306" s="209" t="s">
        <v>420</v>
      </c>
      <c r="G306" s="210" t="s">
        <v>421</v>
      </c>
      <c r="H306" s="258"/>
      <c r="I306" s="212"/>
      <c r="J306" s="213">
        <f>ROUND(I306*H306,2)</f>
        <v>0</v>
      </c>
      <c r="K306" s="209" t="s">
        <v>184</v>
      </c>
      <c r="L306" s="46"/>
      <c r="M306" s="214" t="s">
        <v>19</v>
      </c>
      <c r="N306" s="215" t="s">
        <v>48</v>
      </c>
      <c r="O306" s="86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8" t="s">
        <v>235</v>
      </c>
      <c r="AT306" s="218" t="s">
        <v>152</v>
      </c>
      <c r="AU306" s="218" t="s">
        <v>87</v>
      </c>
      <c r="AY306" s="19" t="s">
        <v>149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19" t="s">
        <v>85</v>
      </c>
      <c r="BK306" s="219">
        <f>ROUND(I306*H306,2)</f>
        <v>0</v>
      </c>
      <c r="BL306" s="19" t="s">
        <v>235</v>
      </c>
      <c r="BM306" s="218" t="s">
        <v>422</v>
      </c>
    </row>
    <row r="307" s="2" customFormat="1">
      <c r="A307" s="40"/>
      <c r="B307" s="41"/>
      <c r="C307" s="42"/>
      <c r="D307" s="253" t="s">
        <v>186</v>
      </c>
      <c r="E307" s="42"/>
      <c r="F307" s="254" t="s">
        <v>423</v>
      </c>
      <c r="G307" s="42"/>
      <c r="H307" s="42"/>
      <c r="I307" s="255"/>
      <c r="J307" s="42"/>
      <c r="K307" s="42"/>
      <c r="L307" s="46"/>
      <c r="M307" s="256"/>
      <c r="N307" s="257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186</v>
      </c>
      <c r="AU307" s="19" t="s">
        <v>87</v>
      </c>
    </row>
    <row r="308" s="2" customFormat="1" ht="55.5" customHeight="1">
      <c r="A308" s="40"/>
      <c r="B308" s="41"/>
      <c r="C308" s="207" t="s">
        <v>424</v>
      </c>
      <c r="D308" s="207" t="s">
        <v>152</v>
      </c>
      <c r="E308" s="208" t="s">
        <v>425</v>
      </c>
      <c r="F308" s="209" t="s">
        <v>426</v>
      </c>
      <c r="G308" s="210" t="s">
        <v>421</v>
      </c>
      <c r="H308" s="258"/>
      <c r="I308" s="212"/>
      <c r="J308" s="213">
        <f>ROUND(I308*H308,2)</f>
        <v>0</v>
      </c>
      <c r="K308" s="209" t="s">
        <v>184</v>
      </c>
      <c r="L308" s="46"/>
      <c r="M308" s="214" t="s">
        <v>19</v>
      </c>
      <c r="N308" s="215" t="s">
        <v>48</v>
      </c>
      <c r="O308" s="86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235</v>
      </c>
      <c r="AT308" s="218" t="s">
        <v>152</v>
      </c>
      <c r="AU308" s="218" t="s">
        <v>87</v>
      </c>
      <c r="AY308" s="19" t="s">
        <v>149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9" t="s">
        <v>85</v>
      </c>
      <c r="BK308" s="219">
        <f>ROUND(I308*H308,2)</f>
        <v>0</v>
      </c>
      <c r="BL308" s="19" t="s">
        <v>235</v>
      </c>
      <c r="BM308" s="218" t="s">
        <v>427</v>
      </c>
    </row>
    <row r="309" s="2" customFormat="1">
      <c r="A309" s="40"/>
      <c r="B309" s="41"/>
      <c r="C309" s="42"/>
      <c r="D309" s="253" t="s">
        <v>186</v>
      </c>
      <c r="E309" s="42"/>
      <c r="F309" s="254" t="s">
        <v>428</v>
      </c>
      <c r="G309" s="42"/>
      <c r="H309" s="42"/>
      <c r="I309" s="255"/>
      <c r="J309" s="42"/>
      <c r="K309" s="42"/>
      <c r="L309" s="46"/>
      <c r="M309" s="256"/>
      <c r="N309" s="257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186</v>
      </c>
      <c r="AU309" s="19" t="s">
        <v>87</v>
      </c>
    </row>
    <row r="310" s="12" customFormat="1" ht="22.8" customHeight="1">
      <c r="A310" s="12"/>
      <c r="B310" s="191"/>
      <c r="C310" s="192"/>
      <c r="D310" s="193" t="s">
        <v>76</v>
      </c>
      <c r="E310" s="205" t="s">
        <v>429</v>
      </c>
      <c r="F310" s="205" t="s">
        <v>430</v>
      </c>
      <c r="G310" s="192"/>
      <c r="H310" s="192"/>
      <c r="I310" s="195"/>
      <c r="J310" s="206">
        <f>BK310</f>
        <v>0</v>
      </c>
      <c r="K310" s="192"/>
      <c r="L310" s="197"/>
      <c r="M310" s="198"/>
      <c r="N310" s="199"/>
      <c r="O310" s="199"/>
      <c r="P310" s="200">
        <f>SUM(P311:P377)</f>
        <v>0</v>
      </c>
      <c r="Q310" s="199"/>
      <c r="R310" s="200">
        <f>SUM(R311:R377)</f>
        <v>0.23019794999999999</v>
      </c>
      <c r="S310" s="199"/>
      <c r="T310" s="201">
        <f>SUM(T311:T377)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2" t="s">
        <v>87</v>
      </c>
      <c r="AT310" s="203" t="s">
        <v>76</v>
      </c>
      <c r="AU310" s="203" t="s">
        <v>85</v>
      </c>
      <c r="AY310" s="202" t="s">
        <v>149</v>
      </c>
      <c r="BK310" s="204">
        <f>SUM(BK311:BK377)</f>
        <v>0</v>
      </c>
    </row>
    <row r="311" s="2" customFormat="1" ht="37.8" customHeight="1">
      <c r="A311" s="40"/>
      <c r="B311" s="41"/>
      <c r="C311" s="207" t="s">
        <v>431</v>
      </c>
      <c r="D311" s="207" t="s">
        <v>152</v>
      </c>
      <c r="E311" s="208" t="s">
        <v>432</v>
      </c>
      <c r="F311" s="209" t="s">
        <v>433</v>
      </c>
      <c r="G311" s="210" t="s">
        <v>98</v>
      </c>
      <c r="H311" s="211">
        <v>94.549999999999997</v>
      </c>
      <c r="I311" s="212"/>
      <c r="J311" s="213">
        <f>ROUND(I311*H311,2)</f>
        <v>0</v>
      </c>
      <c r="K311" s="209" t="s">
        <v>19</v>
      </c>
      <c r="L311" s="46"/>
      <c r="M311" s="214" t="s">
        <v>19</v>
      </c>
      <c r="N311" s="215" t="s">
        <v>48</v>
      </c>
      <c r="O311" s="86"/>
      <c r="P311" s="216">
        <f>O311*H311</f>
        <v>0</v>
      </c>
      <c r="Q311" s="216">
        <v>0.00050000000000000001</v>
      </c>
      <c r="R311" s="216">
        <f>Q311*H311</f>
        <v>0.047274999999999998</v>
      </c>
      <c r="S311" s="216">
        <v>0</v>
      </c>
      <c r="T311" s="217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8" t="s">
        <v>235</v>
      </c>
      <c r="AT311" s="218" t="s">
        <v>152</v>
      </c>
      <c r="AU311" s="218" t="s">
        <v>87</v>
      </c>
      <c r="AY311" s="19" t="s">
        <v>149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19" t="s">
        <v>85</v>
      </c>
      <c r="BK311" s="219">
        <f>ROUND(I311*H311,2)</f>
        <v>0</v>
      </c>
      <c r="BL311" s="19" t="s">
        <v>235</v>
      </c>
      <c r="BM311" s="218" t="s">
        <v>434</v>
      </c>
    </row>
    <row r="312" s="14" customFormat="1">
      <c r="A312" s="14"/>
      <c r="B312" s="231"/>
      <c r="C312" s="232"/>
      <c r="D312" s="222" t="s">
        <v>158</v>
      </c>
      <c r="E312" s="233" t="s">
        <v>19</v>
      </c>
      <c r="F312" s="234" t="s">
        <v>435</v>
      </c>
      <c r="G312" s="232"/>
      <c r="H312" s="235">
        <v>47.700000000000003</v>
      </c>
      <c r="I312" s="236"/>
      <c r="J312" s="232"/>
      <c r="K312" s="232"/>
      <c r="L312" s="237"/>
      <c r="M312" s="238"/>
      <c r="N312" s="239"/>
      <c r="O312" s="239"/>
      <c r="P312" s="239"/>
      <c r="Q312" s="239"/>
      <c r="R312" s="239"/>
      <c r="S312" s="239"/>
      <c r="T312" s="24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1" t="s">
        <v>158</v>
      </c>
      <c r="AU312" s="241" t="s">
        <v>87</v>
      </c>
      <c r="AV312" s="14" t="s">
        <v>87</v>
      </c>
      <c r="AW312" s="14" t="s">
        <v>36</v>
      </c>
      <c r="AX312" s="14" t="s">
        <v>77</v>
      </c>
      <c r="AY312" s="241" t="s">
        <v>149</v>
      </c>
    </row>
    <row r="313" s="14" customFormat="1">
      <c r="A313" s="14"/>
      <c r="B313" s="231"/>
      <c r="C313" s="232"/>
      <c r="D313" s="222" t="s">
        <v>158</v>
      </c>
      <c r="E313" s="233" t="s">
        <v>19</v>
      </c>
      <c r="F313" s="234" t="s">
        <v>112</v>
      </c>
      <c r="G313" s="232"/>
      <c r="H313" s="235">
        <v>46.850000000000001</v>
      </c>
      <c r="I313" s="236"/>
      <c r="J313" s="232"/>
      <c r="K313" s="232"/>
      <c r="L313" s="237"/>
      <c r="M313" s="238"/>
      <c r="N313" s="239"/>
      <c r="O313" s="239"/>
      <c r="P313" s="239"/>
      <c r="Q313" s="239"/>
      <c r="R313" s="239"/>
      <c r="S313" s="239"/>
      <c r="T313" s="24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1" t="s">
        <v>158</v>
      </c>
      <c r="AU313" s="241" t="s">
        <v>87</v>
      </c>
      <c r="AV313" s="14" t="s">
        <v>87</v>
      </c>
      <c r="AW313" s="14" t="s">
        <v>36</v>
      </c>
      <c r="AX313" s="14" t="s">
        <v>77</v>
      </c>
      <c r="AY313" s="241" t="s">
        <v>149</v>
      </c>
    </row>
    <row r="314" s="15" customFormat="1">
      <c r="A314" s="15"/>
      <c r="B314" s="242"/>
      <c r="C314" s="243"/>
      <c r="D314" s="222" t="s">
        <v>158</v>
      </c>
      <c r="E314" s="244" t="s">
        <v>19</v>
      </c>
      <c r="F314" s="245" t="s">
        <v>162</v>
      </c>
      <c r="G314" s="243"/>
      <c r="H314" s="246">
        <v>94.549999999999997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2" t="s">
        <v>158</v>
      </c>
      <c r="AU314" s="252" t="s">
        <v>87</v>
      </c>
      <c r="AV314" s="15" t="s">
        <v>156</v>
      </c>
      <c r="AW314" s="15" t="s">
        <v>36</v>
      </c>
      <c r="AX314" s="15" t="s">
        <v>85</v>
      </c>
      <c r="AY314" s="252" t="s">
        <v>149</v>
      </c>
    </row>
    <row r="315" s="2" customFormat="1" ht="24.15" customHeight="1">
      <c r="A315" s="40"/>
      <c r="B315" s="41"/>
      <c r="C315" s="207" t="s">
        <v>436</v>
      </c>
      <c r="D315" s="207" t="s">
        <v>152</v>
      </c>
      <c r="E315" s="208" t="s">
        <v>437</v>
      </c>
      <c r="F315" s="209" t="s">
        <v>438</v>
      </c>
      <c r="G315" s="210" t="s">
        <v>98</v>
      </c>
      <c r="H315" s="211">
        <v>94.549999999999997</v>
      </c>
      <c r="I315" s="212"/>
      <c r="J315" s="213">
        <f>ROUND(I315*H315,2)</f>
        <v>0</v>
      </c>
      <c r="K315" s="209" t="s">
        <v>184</v>
      </c>
      <c r="L315" s="46"/>
      <c r="M315" s="214" t="s">
        <v>19</v>
      </c>
      <c r="N315" s="215" t="s">
        <v>48</v>
      </c>
      <c r="O315" s="86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235</v>
      </c>
      <c r="AT315" s="218" t="s">
        <v>152</v>
      </c>
      <c r="AU315" s="218" t="s">
        <v>87</v>
      </c>
      <c r="AY315" s="19" t="s">
        <v>149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85</v>
      </c>
      <c r="BK315" s="219">
        <f>ROUND(I315*H315,2)</f>
        <v>0</v>
      </c>
      <c r="BL315" s="19" t="s">
        <v>235</v>
      </c>
      <c r="BM315" s="218" t="s">
        <v>439</v>
      </c>
    </row>
    <row r="316" s="2" customFormat="1">
      <c r="A316" s="40"/>
      <c r="B316" s="41"/>
      <c r="C316" s="42"/>
      <c r="D316" s="253" t="s">
        <v>186</v>
      </c>
      <c r="E316" s="42"/>
      <c r="F316" s="254" t="s">
        <v>440</v>
      </c>
      <c r="G316" s="42"/>
      <c r="H316" s="42"/>
      <c r="I316" s="255"/>
      <c r="J316" s="42"/>
      <c r="K316" s="42"/>
      <c r="L316" s="46"/>
      <c r="M316" s="256"/>
      <c r="N316" s="257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186</v>
      </c>
      <c r="AU316" s="19" t="s">
        <v>87</v>
      </c>
    </row>
    <row r="317" s="14" customFormat="1">
      <c r="A317" s="14"/>
      <c r="B317" s="231"/>
      <c r="C317" s="232"/>
      <c r="D317" s="222" t="s">
        <v>158</v>
      </c>
      <c r="E317" s="233" t="s">
        <v>19</v>
      </c>
      <c r="F317" s="234" t="s">
        <v>112</v>
      </c>
      <c r="G317" s="232"/>
      <c r="H317" s="235">
        <v>46.850000000000001</v>
      </c>
      <c r="I317" s="236"/>
      <c r="J317" s="232"/>
      <c r="K317" s="232"/>
      <c r="L317" s="237"/>
      <c r="M317" s="238"/>
      <c r="N317" s="239"/>
      <c r="O317" s="239"/>
      <c r="P317" s="239"/>
      <c r="Q317" s="239"/>
      <c r="R317" s="239"/>
      <c r="S317" s="239"/>
      <c r="T317" s="24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1" t="s">
        <v>158</v>
      </c>
      <c r="AU317" s="241" t="s">
        <v>87</v>
      </c>
      <c r="AV317" s="14" t="s">
        <v>87</v>
      </c>
      <c r="AW317" s="14" t="s">
        <v>36</v>
      </c>
      <c r="AX317" s="14" t="s">
        <v>77</v>
      </c>
      <c r="AY317" s="241" t="s">
        <v>149</v>
      </c>
    </row>
    <row r="318" s="14" customFormat="1">
      <c r="A318" s="14"/>
      <c r="B318" s="231"/>
      <c r="C318" s="232"/>
      <c r="D318" s="222" t="s">
        <v>158</v>
      </c>
      <c r="E318" s="233" t="s">
        <v>19</v>
      </c>
      <c r="F318" s="234" t="s">
        <v>435</v>
      </c>
      <c r="G318" s="232"/>
      <c r="H318" s="235">
        <v>47.700000000000003</v>
      </c>
      <c r="I318" s="236"/>
      <c r="J318" s="232"/>
      <c r="K318" s="232"/>
      <c r="L318" s="237"/>
      <c r="M318" s="238"/>
      <c r="N318" s="239"/>
      <c r="O318" s="239"/>
      <c r="P318" s="239"/>
      <c r="Q318" s="239"/>
      <c r="R318" s="239"/>
      <c r="S318" s="239"/>
      <c r="T318" s="24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1" t="s">
        <v>158</v>
      </c>
      <c r="AU318" s="241" t="s">
        <v>87</v>
      </c>
      <c r="AV318" s="14" t="s">
        <v>87</v>
      </c>
      <c r="AW318" s="14" t="s">
        <v>36</v>
      </c>
      <c r="AX318" s="14" t="s">
        <v>77</v>
      </c>
      <c r="AY318" s="241" t="s">
        <v>149</v>
      </c>
    </row>
    <row r="319" s="15" customFormat="1">
      <c r="A319" s="15"/>
      <c r="B319" s="242"/>
      <c r="C319" s="243"/>
      <c r="D319" s="222" t="s">
        <v>158</v>
      </c>
      <c r="E319" s="244" t="s">
        <v>19</v>
      </c>
      <c r="F319" s="245" t="s">
        <v>162</v>
      </c>
      <c r="G319" s="243"/>
      <c r="H319" s="246">
        <v>94.549999999999997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2" t="s">
        <v>158</v>
      </c>
      <c r="AU319" s="252" t="s">
        <v>87</v>
      </c>
      <c r="AV319" s="15" t="s">
        <v>156</v>
      </c>
      <c r="AW319" s="15" t="s">
        <v>36</v>
      </c>
      <c r="AX319" s="15" t="s">
        <v>85</v>
      </c>
      <c r="AY319" s="252" t="s">
        <v>149</v>
      </c>
    </row>
    <row r="320" s="2" customFormat="1" ht="16.5" customHeight="1">
      <c r="A320" s="40"/>
      <c r="B320" s="41"/>
      <c r="C320" s="207" t="s">
        <v>441</v>
      </c>
      <c r="D320" s="207" t="s">
        <v>152</v>
      </c>
      <c r="E320" s="208" t="s">
        <v>442</v>
      </c>
      <c r="F320" s="209" t="s">
        <v>443</v>
      </c>
      <c r="G320" s="210" t="s">
        <v>98</v>
      </c>
      <c r="H320" s="211">
        <v>41.509999999999998</v>
      </c>
      <c r="I320" s="212"/>
      <c r="J320" s="213">
        <f>ROUND(I320*H320,2)</f>
        <v>0</v>
      </c>
      <c r="K320" s="209" t="s">
        <v>184</v>
      </c>
      <c r="L320" s="46"/>
      <c r="M320" s="214" t="s">
        <v>19</v>
      </c>
      <c r="N320" s="215" t="s">
        <v>48</v>
      </c>
      <c r="O320" s="86"/>
      <c r="P320" s="216">
        <f>O320*H320</f>
        <v>0</v>
      </c>
      <c r="Q320" s="216">
        <v>1.0000000000000001E-05</v>
      </c>
      <c r="R320" s="216">
        <f>Q320*H320</f>
        <v>0.00041510000000000001</v>
      </c>
      <c r="S320" s="216">
        <v>0</v>
      </c>
      <c r="T320" s="217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8" t="s">
        <v>235</v>
      </c>
      <c r="AT320" s="218" t="s">
        <v>152</v>
      </c>
      <c r="AU320" s="218" t="s">
        <v>87</v>
      </c>
      <c r="AY320" s="19" t="s">
        <v>149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9" t="s">
        <v>85</v>
      </c>
      <c r="BK320" s="219">
        <f>ROUND(I320*H320,2)</f>
        <v>0</v>
      </c>
      <c r="BL320" s="19" t="s">
        <v>235</v>
      </c>
      <c r="BM320" s="218" t="s">
        <v>444</v>
      </c>
    </row>
    <row r="321" s="2" customFormat="1">
      <c r="A321" s="40"/>
      <c r="B321" s="41"/>
      <c r="C321" s="42"/>
      <c r="D321" s="253" t="s">
        <v>186</v>
      </c>
      <c r="E321" s="42"/>
      <c r="F321" s="254" t="s">
        <v>445</v>
      </c>
      <c r="G321" s="42"/>
      <c r="H321" s="42"/>
      <c r="I321" s="255"/>
      <c r="J321" s="42"/>
      <c r="K321" s="42"/>
      <c r="L321" s="46"/>
      <c r="M321" s="256"/>
      <c r="N321" s="257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186</v>
      </c>
      <c r="AU321" s="19" t="s">
        <v>87</v>
      </c>
    </row>
    <row r="322" s="13" customFormat="1">
      <c r="A322" s="13"/>
      <c r="B322" s="220"/>
      <c r="C322" s="221"/>
      <c r="D322" s="222" t="s">
        <v>158</v>
      </c>
      <c r="E322" s="223" t="s">
        <v>19</v>
      </c>
      <c r="F322" s="224" t="s">
        <v>159</v>
      </c>
      <c r="G322" s="221"/>
      <c r="H322" s="223" t="s">
        <v>19</v>
      </c>
      <c r="I322" s="225"/>
      <c r="J322" s="221"/>
      <c r="K322" s="221"/>
      <c r="L322" s="226"/>
      <c r="M322" s="227"/>
      <c r="N322" s="228"/>
      <c r="O322" s="228"/>
      <c r="P322" s="228"/>
      <c r="Q322" s="228"/>
      <c r="R322" s="228"/>
      <c r="S322" s="228"/>
      <c r="T322" s="22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0" t="s">
        <v>158</v>
      </c>
      <c r="AU322" s="230" t="s">
        <v>87</v>
      </c>
      <c r="AV322" s="13" t="s">
        <v>85</v>
      </c>
      <c r="AW322" s="13" t="s">
        <v>36</v>
      </c>
      <c r="AX322" s="13" t="s">
        <v>77</v>
      </c>
      <c r="AY322" s="230" t="s">
        <v>149</v>
      </c>
    </row>
    <row r="323" s="13" customFormat="1">
      <c r="A323" s="13"/>
      <c r="B323" s="220"/>
      <c r="C323" s="221"/>
      <c r="D323" s="222" t="s">
        <v>158</v>
      </c>
      <c r="E323" s="223" t="s">
        <v>19</v>
      </c>
      <c r="F323" s="224" t="s">
        <v>172</v>
      </c>
      <c r="G323" s="221"/>
      <c r="H323" s="223" t="s">
        <v>19</v>
      </c>
      <c r="I323" s="225"/>
      <c r="J323" s="221"/>
      <c r="K323" s="221"/>
      <c r="L323" s="226"/>
      <c r="M323" s="227"/>
      <c r="N323" s="228"/>
      <c r="O323" s="228"/>
      <c r="P323" s="228"/>
      <c r="Q323" s="228"/>
      <c r="R323" s="228"/>
      <c r="S323" s="228"/>
      <c r="T323" s="22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0" t="s">
        <v>158</v>
      </c>
      <c r="AU323" s="230" t="s">
        <v>87</v>
      </c>
      <c r="AV323" s="13" t="s">
        <v>85</v>
      </c>
      <c r="AW323" s="13" t="s">
        <v>36</v>
      </c>
      <c r="AX323" s="13" t="s">
        <v>77</v>
      </c>
      <c r="AY323" s="230" t="s">
        <v>149</v>
      </c>
    </row>
    <row r="324" s="13" customFormat="1">
      <c r="A324" s="13"/>
      <c r="B324" s="220"/>
      <c r="C324" s="221"/>
      <c r="D324" s="222" t="s">
        <v>158</v>
      </c>
      <c r="E324" s="223" t="s">
        <v>19</v>
      </c>
      <c r="F324" s="224" t="s">
        <v>173</v>
      </c>
      <c r="G324" s="221"/>
      <c r="H324" s="223" t="s">
        <v>19</v>
      </c>
      <c r="I324" s="225"/>
      <c r="J324" s="221"/>
      <c r="K324" s="221"/>
      <c r="L324" s="226"/>
      <c r="M324" s="227"/>
      <c r="N324" s="228"/>
      <c r="O324" s="228"/>
      <c r="P324" s="228"/>
      <c r="Q324" s="228"/>
      <c r="R324" s="228"/>
      <c r="S324" s="228"/>
      <c r="T324" s="22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0" t="s">
        <v>158</v>
      </c>
      <c r="AU324" s="230" t="s">
        <v>87</v>
      </c>
      <c r="AV324" s="13" t="s">
        <v>85</v>
      </c>
      <c r="AW324" s="13" t="s">
        <v>36</v>
      </c>
      <c r="AX324" s="13" t="s">
        <v>77</v>
      </c>
      <c r="AY324" s="230" t="s">
        <v>149</v>
      </c>
    </row>
    <row r="325" s="13" customFormat="1">
      <c r="A325" s="13"/>
      <c r="B325" s="220"/>
      <c r="C325" s="221"/>
      <c r="D325" s="222" t="s">
        <v>158</v>
      </c>
      <c r="E325" s="223" t="s">
        <v>19</v>
      </c>
      <c r="F325" s="224" t="s">
        <v>174</v>
      </c>
      <c r="G325" s="221"/>
      <c r="H325" s="223" t="s">
        <v>19</v>
      </c>
      <c r="I325" s="225"/>
      <c r="J325" s="221"/>
      <c r="K325" s="221"/>
      <c r="L325" s="226"/>
      <c r="M325" s="227"/>
      <c r="N325" s="228"/>
      <c r="O325" s="228"/>
      <c r="P325" s="228"/>
      <c r="Q325" s="228"/>
      <c r="R325" s="228"/>
      <c r="S325" s="228"/>
      <c r="T325" s="22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0" t="s">
        <v>158</v>
      </c>
      <c r="AU325" s="230" t="s">
        <v>87</v>
      </c>
      <c r="AV325" s="13" t="s">
        <v>85</v>
      </c>
      <c r="AW325" s="13" t="s">
        <v>36</v>
      </c>
      <c r="AX325" s="13" t="s">
        <v>77</v>
      </c>
      <c r="AY325" s="230" t="s">
        <v>149</v>
      </c>
    </row>
    <row r="326" s="13" customFormat="1">
      <c r="A326" s="13"/>
      <c r="B326" s="220"/>
      <c r="C326" s="221"/>
      <c r="D326" s="222" t="s">
        <v>158</v>
      </c>
      <c r="E326" s="223" t="s">
        <v>19</v>
      </c>
      <c r="F326" s="224" t="s">
        <v>175</v>
      </c>
      <c r="G326" s="221"/>
      <c r="H326" s="223" t="s">
        <v>19</v>
      </c>
      <c r="I326" s="225"/>
      <c r="J326" s="221"/>
      <c r="K326" s="221"/>
      <c r="L326" s="226"/>
      <c r="M326" s="227"/>
      <c r="N326" s="228"/>
      <c r="O326" s="228"/>
      <c r="P326" s="228"/>
      <c r="Q326" s="228"/>
      <c r="R326" s="228"/>
      <c r="S326" s="228"/>
      <c r="T326" s="22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0" t="s">
        <v>158</v>
      </c>
      <c r="AU326" s="230" t="s">
        <v>87</v>
      </c>
      <c r="AV326" s="13" t="s">
        <v>85</v>
      </c>
      <c r="AW326" s="13" t="s">
        <v>36</v>
      </c>
      <c r="AX326" s="13" t="s">
        <v>77</v>
      </c>
      <c r="AY326" s="230" t="s">
        <v>149</v>
      </c>
    </row>
    <row r="327" s="14" customFormat="1">
      <c r="A327" s="14"/>
      <c r="B327" s="231"/>
      <c r="C327" s="232"/>
      <c r="D327" s="222" t="s">
        <v>158</v>
      </c>
      <c r="E327" s="233" t="s">
        <v>19</v>
      </c>
      <c r="F327" s="234" t="s">
        <v>176</v>
      </c>
      <c r="G327" s="232"/>
      <c r="H327" s="235">
        <v>41.509999999999998</v>
      </c>
      <c r="I327" s="236"/>
      <c r="J327" s="232"/>
      <c r="K327" s="232"/>
      <c r="L327" s="237"/>
      <c r="M327" s="238"/>
      <c r="N327" s="239"/>
      <c r="O327" s="239"/>
      <c r="P327" s="239"/>
      <c r="Q327" s="239"/>
      <c r="R327" s="239"/>
      <c r="S327" s="239"/>
      <c r="T327" s="24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1" t="s">
        <v>158</v>
      </c>
      <c r="AU327" s="241" t="s">
        <v>87</v>
      </c>
      <c r="AV327" s="14" t="s">
        <v>87</v>
      </c>
      <c r="AW327" s="14" t="s">
        <v>36</v>
      </c>
      <c r="AX327" s="14" t="s">
        <v>77</v>
      </c>
      <c r="AY327" s="241" t="s">
        <v>149</v>
      </c>
    </row>
    <row r="328" s="15" customFormat="1">
      <c r="A328" s="15"/>
      <c r="B328" s="242"/>
      <c r="C328" s="243"/>
      <c r="D328" s="222" t="s">
        <v>158</v>
      </c>
      <c r="E328" s="244" t="s">
        <v>19</v>
      </c>
      <c r="F328" s="245" t="s">
        <v>162</v>
      </c>
      <c r="G328" s="243"/>
      <c r="H328" s="246">
        <v>41.509999999999998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2" t="s">
        <v>158</v>
      </c>
      <c r="AU328" s="252" t="s">
        <v>87</v>
      </c>
      <c r="AV328" s="15" t="s">
        <v>156</v>
      </c>
      <c r="AW328" s="15" t="s">
        <v>36</v>
      </c>
      <c r="AX328" s="15" t="s">
        <v>85</v>
      </c>
      <c r="AY328" s="252" t="s">
        <v>149</v>
      </c>
    </row>
    <row r="329" s="2" customFormat="1" ht="16.5" customHeight="1">
      <c r="A329" s="40"/>
      <c r="B329" s="41"/>
      <c r="C329" s="207" t="s">
        <v>446</v>
      </c>
      <c r="D329" s="207" t="s">
        <v>152</v>
      </c>
      <c r="E329" s="208" t="s">
        <v>447</v>
      </c>
      <c r="F329" s="209" t="s">
        <v>448</v>
      </c>
      <c r="G329" s="210" t="s">
        <v>98</v>
      </c>
      <c r="H329" s="211">
        <v>41.509999999999998</v>
      </c>
      <c r="I329" s="212"/>
      <c r="J329" s="213">
        <f>ROUND(I329*H329,2)</f>
        <v>0</v>
      </c>
      <c r="K329" s="209" t="s">
        <v>184</v>
      </c>
      <c r="L329" s="46"/>
      <c r="M329" s="214" t="s">
        <v>19</v>
      </c>
      <c r="N329" s="215" t="s">
        <v>48</v>
      </c>
      <c r="O329" s="86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235</v>
      </c>
      <c r="AT329" s="218" t="s">
        <v>152</v>
      </c>
      <c r="AU329" s="218" t="s">
        <v>87</v>
      </c>
      <c r="AY329" s="19" t="s">
        <v>149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85</v>
      </c>
      <c r="BK329" s="219">
        <f>ROUND(I329*H329,2)</f>
        <v>0</v>
      </c>
      <c r="BL329" s="19" t="s">
        <v>235</v>
      </c>
      <c r="BM329" s="218" t="s">
        <v>449</v>
      </c>
    </row>
    <row r="330" s="2" customFormat="1">
      <c r="A330" s="40"/>
      <c r="B330" s="41"/>
      <c r="C330" s="42"/>
      <c r="D330" s="253" t="s">
        <v>186</v>
      </c>
      <c r="E330" s="42"/>
      <c r="F330" s="254" t="s">
        <v>450</v>
      </c>
      <c r="G330" s="42"/>
      <c r="H330" s="42"/>
      <c r="I330" s="255"/>
      <c r="J330" s="42"/>
      <c r="K330" s="42"/>
      <c r="L330" s="46"/>
      <c r="M330" s="256"/>
      <c r="N330" s="257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186</v>
      </c>
      <c r="AU330" s="19" t="s">
        <v>87</v>
      </c>
    </row>
    <row r="331" s="13" customFormat="1">
      <c r="A331" s="13"/>
      <c r="B331" s="220"/>
      <c r="C331" s="221"/>
      <c r="D331" s="222" t="s">
        <v>158</v>
      </c>
      <c r="E331" s="223" t="s">
        <v>19</v>
      </c>
      <c r="F331" s="224" t="s">
        <v>159</v>
      </c>
      <c r="G331" s="221"/>
      <c r="H331" s="223" t="s">
        <v>19</v>
      </c>
      <c r="I331" s="225"/>
      <c r="J331" s="221"/>
      <c r="K331" s="221"/>
      <c r="L331" s="226"/>
      <c r="M331" s="227"/>
      <c r="N331" s="228"/>
      <c r="O331" s="228"/>
      <c r="P331" s="228"/>
      <c r="Q331" s="228"/>
      <c r="R331" s="228"/>
      <c r="S331" s="228"/>
      <c r="T331" s="22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0" t="s">
        <v>158</v>
      </c>
      <c r="AU331" s="230" t="s">
        <v>87</v>
      </c>
      <c r="AV331" s="13" t="s">
        <v>85</v>
      </c>
      <c r="AW331" s="13" t="s">
        <v>36</v>
      </c>
      <c r="AX331" s="13" t="s">
        <v>77</v>
      </c>
      <c r="AY331" s="230" t="s">
        <v>149</v>
      </c>
    </row>
    <row r="332" s="13" customFormat="1">
      <c r="A332" s="13"/>
      <c r="B332" s="220"/>
      <c r="C332" s="221"/>
      <c r="D332" s="222" t="s">
        <v>158</v>
      </c>
      <c r="E332" s="223" t="s">
        <v>19</v>
      </c>
      <c r="F332" s="224" t="s">
        <v>172</v>
      </c>
      <c r="G332" s="221"/>
      <c r="H332" s="223" t="s">
        <v>19</v>
      </c>
      <c r="I332" s="225"/>
      <c r="J332" s="221"/>
      <c r="K332" s="221"/>
      <c r="L332" s="226"/>
      <c r="M332" s="227"/>
      <c r="N332" s="228"/>
      <c r="O332" s="228"/>
      <c r="P332" s="228"/>
      <c r="Q332" s="228"/>
      <c r="R332" s="228"/>
      <c r="S332" s="228"/>
      <c r="T332" s="22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0" t="s">
        <v>158</v>
      </c>
      <c r="AU332" s="230" t="s">
        <v>87</v>
      </c>
      <c r="AV332" s="13" t="s">
        <v>85</v>
      </c>
      <c r="AW332" s="13" t="s">
        <v>36</v>
      </c>
      <c r="AX332" s="13" t="s">
        <v>77</v>
      </c>
      <c r="AY332" s="230" t="s">
        <v>149</v>
      </c>
    </row>
    <row r="333" s="13" customFormat="1">
      <c r="A333" s="13"/>
      <c r="B333" s="220"/>
      <c r="C333" s="221"/>
      <c r="D333" s="222" t="s">
        <v>158</v>
      </c>
      <c r="E333" s="223" t="s">
        <v>19</v>
      </c>
      <c r="F333" s="224" t="s">
        <v>173</v>
      </c>
      <c r="G333" s="221"/>
      <c r="H333" s="223" t="s">
        <v>19</v>
      </c>
      <c r="I333" s="225"/>
      <c r="J333" s="221"/>
      <c r="K333" s="221"/>
      <c r="L333" s="226"/>
      <c r="M333" s="227"/>
      <c r="N333" s="228"/>
      <c r="O333" s="228"/>
      <c r="P333" s="228"/>
      <c r="Q333" s="228"/>
      <c r="R333" s="228"/>
      <c r="S333" s="228"/>
      <c r="T333" s="22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0" t="s">
        <v>158</v>
      </c>
      <c r="AU333" s="230" t="s">
        <v>87</v>
      </c>
      <c r="AV333" s="13" t="s">
        <v>85</v>
      </c>
      <c r="AW333" s="13" t="s">
        <v>36</v>
      </c>
      <c r="AX333" s="13" t="s">
        <v>77</v>
      </c>
      <c r="AY333" s="230" t="s">
        <v>149</v>
      </c>
    </row>
    <row r="334" s="13" customFormat="1">
      <c r="A334" s="13"/>
      <c r="B334" s="220"/>
      <c r="C334" s="221"/>
      <c r="D334" s="222" t="s">
        <v>158</v>
      </c>
      <c r="E334" s="223" t="s">
        <v>19</v>
      </c>
      <c r="F334" s="224" t="s">
        <v>174</v>
      </c>
      <c r="G334" s="221"/>
      <c r="H334" s="223" t="s">
        <v>19</v>
      </c>
      <c r="I334" s="225"/>
      <c r="J334" s="221"/>
      <c r="K334" s="221"/>
      <c r="L334" s="226"/>
      <c r="M334" s="227"/>
      <c r="N334" s="228"/>
      <c r="O334" s="228"/>
      <c r="P334" s="228"/>
      <c r="Q334" s="228"/>
      <c r="R334" s="228"/>
      <c r="S334" s="228"/>
      <c r="T334" s="22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0" t="s">
        <v>158</v>
      </c>
      <c r="AU334" s="230" t="s">
        <v>87</v>
      </c>
      <c r="AV334" s="13" t="s">
        <v>85</v>
      </c>
      <c r="AW334" s="13" t="s">
        <v>36</v>
      </c>
      <c r="AX334" s="13" t="s">
        <v>77</v>
      </c>
      <c r="AY334" s="230" t="s">
        <v>149</v>
      </c>
    </row>
    <row r="335" s="13" customFormat="1">
      <c r="A335" s="13"/>
      <c r="B335" s="220"/>
      <c r="C335" s="221"/>
      <c r="D335" s="222" t="s">
        <v>158</v>
      </c>
      <c r="E335" s="223" t="s">
        <v>19</v>
      </c>
      <c r="F335" s="224" t="s">
        <v>175</v>
      </c>
      <c r="G335" s="221"/>
      <c r="H335" s="223" t="s">
        <v>19</v>
      </c>
      <c r="I335" s="225"/>
      <c r="J335" s="221"/>
      <c r="K335" s="221"/>
      <c r="L335" s="226"/>
      <c r="M335" s="227"/>
      <c r="N335" s="228"/>
      <c r="O335" s="228"/>
      <c r="P335" s="228"/>
      <c r="Q335" s="228"/>
      <c r="R335" s="228"/>
      <c r="S335" s="228"/>
      <c r="T335" s="22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0" t="s">
        <v>158</v>
      </c>
      <c r="AU335" s="230" t="s">
        <v>87</v>
      </c>
      <c r="AV335" s="13" t="s">
        <v>85</v>
      </c>
      <c r="AW335" s="13" t="s">
        <v>36</v>
      </c>
      <c r="AX335" s="13" t="s">
        <v>77</v>
      </c>
      <c r="AY335" s="230" t="s">
        <v>149</v>
      </c>
    </row>
    <row r="336" s="14" customFormat="1">
      <c r="A336" s="14"/>
      <c r="B336" s="231"/>
      <c r="C336" s="232"/>
      <c r="D336" s="222" t="s">
        <v>158</v>
      </c>
      <c r="E336" s="233" t="s">
        <v>19</v>
      </c>
      <c r="F336" s="234" t="s">
        <v>176</v>
      </c>
      <c r="G336" s="232"/>
      <c r="H336" s="235">
        <v>41.509999999999998</v>
      </c>
      <c r="I336" s="236"/>
      <c r="J336" s="232"/>
      <c r="K336" s="232"/>
      <c r="L336" s="237"/>
      <c r="M336" s="238"/>
      <c r="N336" s="239"/>
      <c r="O336" s="239"/>
      <c r="P336" s="239"/>
      <c r="Q336" s="239"/>
      <c r="R336" s="239"/>
      <c r="S336" s="239"/>
      <c r="T336" s="24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1" t="s">
        <v>158</v>
      </c>
      <c r="AU336" s="241" t="s">
        <v>87</v>
      </c>
      <c r="AV336" s="14" t="s">
        <v>87</v>
      </c>
      <c r="AW336" s="14" t="s">
        <v>36</v>
      </c>
      <c r="AX336" s="14" t="s">
        <v>77</v>
      </c>
      <c r="AY336" s="241" t="s">
        <v>149</v>
      </c>
    </row>
    <row r="337" s="15" customFormat="1">
      <c r="A337" s="15"/>
      <c r="B337" s="242"/>
      <c r="C337" s="243"/>
      <c r="D337" s="222" t="s">
        <v>158</v>
      </c>
      <c r="E337" s="244" t="s">
        <v>19</v>
      </c>
      <c r="F337" s="245" t="s">
        <v>162</v>
      </c>
      <c r="G337" s="243"/>
      <c r="H337" s="246">
        <v>41.509999999999998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2" t="s">
        <v>158</v>
      </c>
      <c r="AU337" s="252" t="s">
        <v>87</v>
      </c>
      <c r="AV337" s="15" t="s">
        <v>156</v>
      </c>
      <c r="AW337" s="15" t="s">
        <v>36</v>
      </c>
      <c r="AX337" s="15" t="s">
        <v>85</v>
      </c>
      <c r="AY337" s="252" t="s">
        <v>149</v>
      </c>
    </row>
    <row r="338" s="2" customFormat="1" ht="21.75" customHeight="1">
      <c r="A338" s="40"/>
      <c r="B338" s="41"/>
      <c r="C338" s="207" t="s">
        <v>451</v>
      </c>
      <c r="D338" s="207" t="s">
        <v>152</v>
      </c>
      <c r="E338" s="208" t="s">
        <v>452</v>
      </c>
      <c r="F338" s="209" t="s">
        <v>453</v>
      </c>
      <c r="G338" s="210" t="s">
        <v>98</v>
      </c>
      <c r="H338" s="211">
        <v>94.549999999999997</v>
      </c>
      <c r="I338" s="212"/>
      <c r="J338" s="213">
        <f>ROUND(I338*H338,2)</f>
        <v>0</v>
      </c>
      <c r="K338" s="209" t="s">
        <v>19</v>
      </c>
      <c r="L338" s="46"/>
      <c r="M338" s="214" t="s">
        <v>19</v>
      </c>
      <c r="N338" s="215" t="s">
        <v>48</v>
      </c>
      <c r="O338" s="86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8" t="s">
        <v>235</v>
      </c>
      <c r="AT338" s="218" t="s">
        <v>152</v>
      </c>
      <c r="AU338" s="218" t="s">
        <v>87</v>
      </c>
      <c r="AY338" s="19" t="s">
        <v>149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19" t="s">
        <v>85</v>
      </c>
      <c r="BK338" s="219">
        <f>ROUND(I338*H338,2)</f>
        <v>0</v>
      </c>
      <c r="BL338" s="19" t="s">
        <v>235</v>
      </c>
      <c r="BM338" s="218" t="s">
        <v>454</v>
      </c>
    </row>
    <row r="339" s="13" customFormat="1">
      <c r="A339" s="13"/>
      <c r="B339" s="220"/>
      <c r="C339" s="221"/>
      <c r="D339" s="222" t="s">
        <v>158</v>
      </c>
      <c r="E339" s="223" t="s">
        <v>19</v>
      </c>
      <c r="F339" s="224" t="s">
        <v>159</v>
      </c>
      <c r="G339" s="221"/>
      <c r="H339" s="223" t="s">
        <v>19</v>
      </c>
      <c r="I339" s="225"/>
      <c r="J339" s="221"/>
      <c r="K339" s="221"/>
      <c r="L339" s="226"/>
      <c r="M339" s="227"/>
      <c r="N339" s="228"/>
      <c r="O339" s="228"/>
      <c r="P339" s="228"/>
      <c r="Q339" s="228"/>
      <c r="R339" s="228"/>
      <c r="S339" s="228"/>
      <c r="T339" s="22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0" t="s">
        <v>158</v>
      </c>
      <c r="AU339" s="230" t="s">
        <v>87</v>
      </c>
      <c r="AV339" s="13" t="s">
        <v>85</v>
      </c>
      <c r="AW339" s="13" t="s">
        <v>36</v>
      </c>
      <c r="AX339" s="13" t="s">
        <v>77</v>
      </c>
      <c r="AY339" s="230" t="s">
        <v>149</v>
      </c>
    </row>
    <row r="340" s="13" customFormat="1">
      <c r="A340" s="13"/>
      <c r="B340" s="220"/>
      <c r="C340" s="221"/>
      <c r="D340" s="222" t="s">
        <v>158</v>
      </c>
      <c r="E340" s="223" t="s">
        <v>19</v>
      </c>
      <c r="F340" s="224" t="s">
        <v>172</v>
      </c>
      <c r="G340" s="221"/>
      <c r="H340" s="223" t="s">
        <v>19</v>
      </c>
      <c r="I340" s="225"/>
      <c r="J340" s="221"/>
      <c r="K340" s="221"/>
      <c r="L340" s="226"/>
      <c r="M340" s="227"/>
      <c r="N340" s="228"/>
      <c r="O340" s="228"/>
      <c r="P340" s="228"/>
      <c r="Q340" s="228"/>
      <c r="R340" s="228"/>
      <c r="S340" s="228"/>
      <c r="T340" s="22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0" t="s">
        <v>158</v>
      </c>
      <c r="AU340" s="230" t="s">
        <v>87</v>
      </c>
      <c r="AV340" s="13" t="s">
        <v>85</v>
      </c>
      <c r="AW340" s="13" t="s">
        <v>36</v>
      </c>
      <c r="AX340" s="13" t="s">
        <v>77</v>
      </c>
      <c r="AY340" s="230" t="s">
        <v>149</v>
      </c>
    </row>
    <row r="341" s="13" customFormat="1">
      <c r="A341" s="13"/>
      <c r="B341" s="220"/>
      <c r="C341" s="221"/>
      <c r="D341" s="222" t="s">
        <v>158</v>
      </c>
      <c r="E341" s="223" t="s">
        <v>19</v>
      </c>
      <c r="F341" s="224" t="s">
        <v>173</v>
      </c>
      <c r="G341" s="221"/>
      <c r="H341" s="223" t="s">
        <v>19</v>
      </c>
      <c r="I341" s="225"/>
      <c r="J341" s="221"/>
      <c r="K341" s="221"/>
      <c r="L341" s="226"/>
      <c r="M341" s="227"/>
      <c r="N341" s="228"/>
      <c r="O341" s="228"/>
      <c r="P341" s="228"/>
      <c r="Q341" s="228"/>
      <c r="R341" s="228"/>
      <c r="S341" s="228"/>
      <c r="T341" s="22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0" t="s">
        <v>158</v>
      </c>
      <c r="AU341" s="230" t="s">
        <v>87</v>
      </c>
      <c r="AV341" s="13" t="s">
        <v>85</v>
      </c>
      <c r="AW341" s="13" t="s">
        <v>36</v>
      </c>
      <c r="AX341" s="13" t="s">
        <v>77</v>
      </c>
      <c r="AY341" s="230" t="s">
        <v>149</v>
      </c>
    </row>
    <row r="342" s="14" customFormat="1">
      <c r="A342" s="14"/>
      <c r="B342" s="231"/>
      <c r="C342" s="232"/>
      <c r="D342" s="222" t="s">
        <v>158</v>
      </c>
      <c r="E342" s="233" t="s">
        <v>19</v>
      </c>
      <c r="F342" s="234" t="s">
        <v>435</v>
      </c>
      <c r="G342" s="232"/>
      <c r="H342" s="235">
        <v>47.700000000000003</v>
      </c>
      <c r="I342" s="236"/>
      <c r="J342" s="232"/>
      <c r="K342" s="232"/>
      <c r="L342" s="237"/>
      <c r="M342" s="238"/>
      <c r="N342" s="239"/>
      <c r="O342" s="239"/>
      <c r="P342" s="239"/>
      <c r="Q342" s="239"/>
      <c r="R342" s="239"/>
      <c r="S342" s="239"/>
      <c r="T342" s="24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1" t="s">
        <v>158</v>
      </c>
      <c r="AU342" s="241" t="s">
        <v>87</v>
      </c>
      <c r="AV342" s="14" t="s">
        <v>87</v>
      </c>
      <c r="AW342" s="14" t="s">
        <v>36</v>
      </c>
      <c r="AX342" s="14" t="s">
        <v>77</v>
      </c>
      <c r="AY342" s="241" t="s">
        <v>149</v>
      </c>
    </row>
    <row r="343" s="14" customFormat="1">
      <c r="A343" s="14"/>
      <c r="B343" s="231"/>
      <c r="C343" s="232"/>
      <c r="D343" s="222" t="s">
        <v>158</v>
      </c>
      <c r="E343" s="233" t="s">
        <v>19</v>
      </c>
      <c r="F343" s="234" t="s">
        <v>112</v>
      </c>
      <c r="G343" s="232"/>
      <c r="H343" s="235">
        <v>46.850000000000001</v>
      </c>
      <c r="I343" s="236"/>
      <c r="J343" s="232"/>
      <c r="K343" s="232"/>
      <c r="L343" s="237"/>
      <c r="M343" s="238"/>
      <c r="N343" s="239"/>
      <c r="O343" s="239"/>
      <c r="P343" s="239"/>
      <c r="Q343" s="239"/>
      <c r="R343" s="239"/>
      <c r="S343" s="239"/>
      <c r="T343" s="24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1" t="s">
        <v>158</v>
      </c>
      <c r="AU343" s="241" t="s">
        <v>87</v>
      </c>
      <c r="AV343" s="14" t="s">
        <v>87</v>
      </c>
      <c r="AW343" s="14" t="s">
        <v>36</v>
      </c>
      <c r="AX343" s="14" t="s">
        <v>77</v>
      </c>
      <c r="AY343" s="241" t="s">
        <v>149</v>
      </c>
    </row>
    <row r="344" s="15" customFormat="1">
      <c r="A344" s="15"/>
      <c r="B344" s="242"/>
      <c r="C344" s="243"/>
      <c r="D344" s="222" t="s">
        <v>158</v>
      </c>
      <c r="E344" s="244" t="s">
        <v>19</v>
      </c>
      <c r="F344" s="245" t="s">
        <v>162</v>
      </c>
      <c r="G344" s="243"/>
      <c r="H344" s="246">
        <v>94.549999999999997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2" t="s">
        <v>158</v>
      </c>
      <c r="AU344" s="252" t="s">
        <v>87</v>
      </c>
      <c r="AV344" s="15" t="s">
        <v>156</v>
      </c>
      <c r="AW344" s="15" t="s">
        <v>36</v>
      </c>
      <c r="AX344" s="15" t="s">
        <v>85</v>
      </c>
      <c r="AY344" s="252" t="s">
        <v>149</v>
      </c>
    </row>
    <row r="345" s="2" customFormat="1" ht="21.75" customHeight="1">
      <c r="A345" s="40"/>
      <c r="B345" s="41"/>
      <c r="C345" s="207" t="s">
        <v>455</v>
      </c>
      <c r="D345" s="207" t="s">
        <v>152</v>
      </c>
      <c r="E345" s="208" t="s">
        <v>456</v>
      </c>
      <c r="F345" s="209" t="s">
        <v>457</v>
      </c>
      <c r="G345" s="210" t="s">
        <v>98</v>
      </c>
      <c r="H345" s="211">
        <v>46.850000000000001</v>
      </c>
      <c r="I345" s="212"/>
      <c r="J345" s="213">
        <f>ROUND(I345*H345,2)</f>
        <v>0</v>
      </c>
      <c r="K345" s="209" t="s">
        <v>19</v>
      </c>
      <c r="L345" s="46"/>
      <c r="M345" s="214" t="s">
        <v>19</v>
      </c>
      <c r="N345" s="215" t="s">
        <v>48</v>
      </c>
      <c r="O345" s="86"/>
      <c r="P345" s="216">
        <f>O345*H345</f>
        <v>0</v>
      </c>
      <c r="Q345" s="216">
        <v>0.00013999999999999999</v>
      </c>
      <c r="R345" s="216">
        <f>Q345*H345</f>
        <v>0.0065589999999999997</v>
      </c>
      <c r="S345" s="216">
        <v>0</v>
      </c>
      <c r="T345" s="217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8" t="s">
        <v>235</v>
      </c>
      <c r="AT345" s="218" t="s">
        <v>152</v>
      </c>
      <c r="AU345" s="218" t="s">
        <v>87</v>
      </c>
      <c r="AY345" s="19" t="s">
        <v>149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19" t="s">
        <v>85</v>
      </c>
      <c r="BK345" s="219">
        <f>ROUND(I345*H345,2)</f>
        <v>0</v>
      </c>
      <c r="BL345" s="19" t="s">
        <v>235</v>
      </c>
      <c r="BM345" s="218" t="s">
        <v>458</v>
      </c>
    </row>
    <row r="346" s="14" customFormat="1">
      <c r="A346" s="14"/>
      <c r="B346" s="231"/>
      <c r="C346" s="232"/>
      <c r="D346" s="222" t="s">
        <v>158</v>
      </c>
      <c r="E346" s="233" t="s">
        <v>19</v>
      </c>
      <c r="F346" s="234" t="s">
        <v>112</v>
      </c>
      <c r="G346" s="232"/>
      <c r="H346" s="235">
        <v>46.850000000000001</v>
      </c>
      <c r="I346" s="236"/>
      <c r="J346" s="232"/>
      <c r="K346" s="232"/>
      <c r="L346" s="237"/>
      <c r="M346" s="238"/>
      <c r="N346" s="239"/>
      <c r="O346" s="239"/>
      <c r="P346" s="239"/>
      <c r="Q346" s="239"/>
      <c r="R346" s="239"/>
      <c r="S346" s="239"/>
      <c r="T346" s="24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1" t="s">
        <v>158</v>
      </c>
      <c r="AU346" s="241" t="s">
        <v>87</v>
      </c>
      <c r="AV346" s="14" t="s">
        <v>87</v>
      </c>
      <c r="AW346" s="14" t="s">
        <v>36</v>
      </c>
      <c r="AX346" s="14" t="s">
        <v>77</v>
      </c>
      <c r="AY346" s="241" t="s">
        <v>149</v>
      </c>
    </row>
    <row r="347" s="15" customFormat="1">
      <c r="A347" s="15"/>
      <c r="B347" s="242"/>
      <c r="C347" s="243"/>
      <c r="D347" s="222" t="s">
        <v>158</v>
      </c>
      <c r="E347" s="244" t="s">
        <v>19</v>
      </c>
      <c r="F347" s="245" t="s">
        <v>162</v>
      </c>
      <c r="G347" s="243"/>
      <c r="H347" s="246">
        <v>46.850000000000001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2" t="s">
        <v>158</v>
      </c>
      <c r="AU347" s="252" t="s">
        <v>87</v>
      </c>
      <c r="AV347" s="15" t="s">
        <v>156</v>
      </c>
      <c r="AW347" s="15" t="s">
        <v>36</v>
      </c>
      <c r="AX347" s="15" t="s">
        <v>85</v>
      </c>
      <c r="AY347" s="252" t="s">
        <v>149</v>
      </c>
    </row>
    <row r="348" s="2" customFormat="1" ht="37.8" customHeight="1">
      <c r="A348" s="40"/>
      <c r="B348" s="41"/>
      <c r="C348" s="207" t="s">
        <v>459</v>
      </c>
      <c r="D348" s="207" t="s">
        <v>152</v>
      </c>
      <c r="E348" s="208" t="s">
        <v>460</v>
      </c>
      <c r="F348" s="209" t="s">
        <v>461</v>
      </c>
      <c r="G348" s="210" t="s">
        <v>98</v>
      </c>
      <c r="H348" s="211">
        <v>94.549999999999997</v>
      </c>
      <c r="I348" s="212"/>
      <c r="J348" s="213">
        <f>ROUND(I348*H348,2)</f>
        <v>0</v>
      </c>
      <c r="K348" s="209" t="s">
        <v>19</v>
      </c>
      <c r="L348" s="46"/>
      <c r="M348" s="214" t="s">
        <v>19</v>
      </c>
      <c r="N348" s="215" t="s">
        <v>48</v>
      </c>
      <c r="O348" s="86"/>
      <c r="P348" s="216">
        <f>O348*H348</f>
        <v>0</v>
      </c>
      <c r="Q348" s="216">
        <v>0.00023000000000000001</v>
      </c>
      <c r="R348" s="216">
        <f>Q348*H348</f>
        <v>0.021746499999999998</v>
      </c>
      <c r="S348" s="216">
        <v>0</v>
      </c>
      <c r="T348" s="217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8" t="s">
        <v>235</v>
      </c>
      <c r="AT348" s="218" t="s">
        <v>152</v>
      </c>
      <c r="AU348" s="218" t="s">
        <v>87</v>
      </c>
      <c r="AY348" s="19" t="s">
        <v>149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19" t="s">
        <v>85</v>
      </c>
      <c r="BK348" s="219">
        <f>ROUND(I348*H348,2)</f>
        <v>0</v>
      </c>
      <c r="BL348" s="19" t="s">
        <v>235</v>
      </c>
      <c r="BM348" s="218" t="s">
        <v>462</v>
      </c>
    </row>
    <row r="349" s="14" customFormat="1">
      <c r="A349" s="14"/>
      <c r="B349" s="231"/>
      <c r="C349" s="232"/>
      <c r="D349" s="222" t="s">
        <v>158</v>
      </c>
      <c r="E349" s="233" t="s">
        <v>19</v>
      </c>
      <c r="F349" s="234" t="s">
        <v>435</v>
      </c>
      <c r="G349" s="232"/>
      <c r="H349" s="235">
        <v>47.700000000000003</v>
      </c>
      <c r="I349" s="236"/>
      <c r="J349" s="232"/>
      <c r="K349" s="232"/>
      <c r="L349" s="237"/>
      <c r="M349" s="238"/>
      <c r="N349" s="239"/>
      <c r="O349" s="239"/>
      <c r="P349" s="239"/>
      <c r="Q349" s="239"/>
      <c r="R349" s="239"/>
      <c r="S349" s="239"/>
      <c r="T349" s="24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1" t="s">
        <v>158</v>
      </c>
      <c r="AU349" s="241" t="s">
        <v>87</v>
      </c>
      <c r="AV349" s="14" t="s">
        <v>87</v>
      </c>
      <c r="AW349" s="14" t="s">
        <v>36</v>
      </c>
      <c r="AX349" s="14" t="s">
        <v>77</v>
      </c>
      <c r="AY349" s="241" t="s">
        <v>149</v>
      </c>
    </row>
    <row r="350" s="14" customFormat="1">
      <c r="A350" s="14"/>
      <c r="B350" s="231"/>
      <c r="C350" s="232"/>
      <c r="D350" s="222" t="s">
        <v>158</v>
      </c>
      <c r="E350" s="233" t="s">
        <v>19</v>
      </c>
      <c r="F350" s="234" t="s">
        <v>112</v>
      </c>
      <c r="G350" s="232"/>
      <c r="H350" s="235">
        <v>46.850000000000001</v>
      </c>
      <c r="I350" s="236"/>
      <c r="J350" s="232"/>
      <c r="K350" s="232"/>
      <c r="L350" s="237"/>
      <c r="M350" s="238"/>
      <c r="N350" s="239"/>
      <c r="O350" s="239"/>
      <c r="P350" s="239"/>
      <c r="Q350" s="239"/>
      <c r="R350" s="239"/>
      <c r="S350" s="239"/>
      <c r="T350" s="24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1" t="s">
        <v>158</v>
      </c>
      <c r="AU350" s="241" t="s">
        <v>87</v>
      </c>
      <c r="AV350" s="14" t="s">
        <v>87</v>
      </c>
      <c r="AW350" s="14" t="s">
        <v>36</v>
      </c>
      <c r="AX350" s="14" t="s">
        <v>77</v>
      </c>
      <c r="AY350" s="241" t="s">
        <v>149</v>
      </c>
    </row>
    <row r="351" s="15" customFormat="1">
      <c r="A351" s="15"/>
      <c r="B351" s="242"/>
      <c r="C351" s="243"/>
      <c r="D351" s="222" t="s">
        <v>158</v>
      </c>
      <c r="E351" s="244" t="s">
        <v>19</v>
      </c>
      <c r="F351" s="245" t="s">
        <v>162</v>
      </c>
      <c r="G351" s="243"/>
      <c r="H351" s="246">
        <v>94.549999999999997</v>
      </c>
      <c r="I351" s="247"/>
      <c r="J351" s="243"/>
      <c r="K351" s="243"/>
      <c r="L351" s="248"/>
      <c r="M351" s="249"/>
      <c r="N351" s="250"/>
      <c r="O351" s="250"/>
      <c r="P351" s="250"/>
      <c r="Q351" s="250"/>
      <c r="R351" s="250"/>
      <c r="S351" s="250"/>
      <c r="T351" s="25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2" t="s">
        <v>158</v>
      </c>
      <c r="AU351" s="252" t="s">
        <v>87</v>
      </c>
      <c r="AV351" s="15" t="s">
        <v>156</v>
      </c>
      <c r="AW351" s="15" t="s">
        <v>36</v>
      </c>
      <c r="AX351" s="15" t="s">
        <v>85</v>
      </c>
      <c r="AY351" s="252" t="s">
        <v>149</v>
      </c>
    </row>
    <row r="352" s="2" customFormat="1" ht="37.8" customHeight="1">
      <c r="A352" s="40"/>
      <c r="B352" s="41"/>
      <c r="C352" s="207" t="s">
        <v>463</v>
      </c>
      <c r="D352" s="207" t="s">
        <v>152</v>
      </c>
      <c r="E352" s="208" t="s">
        <v>464</v>
      </c>
      <c r="F352" s="209" t="s">
        <v>465</v>
      </c>
      <c r="G352" s="210" t="s">
        <v>98</v>
      </c>
      <c r="H352" s="211">
        <v>132.69999999999999</v>
      </c>
      <c r="I352" s="212"/>
      <c r="J352" s="213">
        <f>ROUND(I352*H352,2)</f>
        <v>0</v>
      </c>
      <c r="K352" s="209" t="s">
        <v>184</v>
      </c>
      <c r="L352" s="46"/>
      <c r="M352" s="214" t="s">
        <v>19</v>
      </c>
      <c r="N352" s="215" t="s">
        <v>48</v>
      </c>
      <c r="O352" s="86"/>
      <c r="P352" s="216">
        <f>O352*H352</f>
        <v>0</v>
      </c>
      <c r="Q352" s="216">
        <v>0.00029999999999999997</v>
      </c>
      <c r="R352" s="216">
        <f>Q352*H352</f>
        <v>0.039809999999999991</v>
      </c>
      <c r="S352" s="216">
        <v>0</v>
      </c>
      <c r="T352" s="217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8" t="s">
        <v>235</v>
      </c>
      <c r="AT352" s="218" t="s">
        <v>152</v>
      </c>
      <c r="AU352" s="218" t="s">
        <v>87</v>
      </c>
      <c r="AY352" s="19" t="s">
        <v>149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19" t="s">
        <v>85</v>
      </c>
      <c r="BK352" s="219">
        <f>ROUND(I352*H352,2)</f>
        <v>0</v>
      </c>
      <c r="BL352" s="19" t="s">
        <v>235</v>
      </c>
      <c r="BM352" s="218" t="s">
        <v>466</v>
      </c>
    </row>
    <row r="353" s="2" customFormat="1">
      <c r="A353" s="40"/>
      <c r="B353" s="41"/>
      <c r="C353" s="42"/>
      <c r="D353" s="253" t="s">
        <v>186</v>
      </c>
      <c r="E353" s="42"/>
      <c r="F353" s="254" t="s">
        <v>467</v>
      </c>
      <c r="G353" s="42"/>
      <c r="H353" s="42"/>
      <c r="I353" s="255"/>
      <c r="J353" s="42"/>
      <c r="K353" s="42"/>
      <c r="L353" s="46"/>
      <c r="M353" s="256"/>
      <c r="N353" s="257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186</v>
      </c>
      <c r="AU353" s="19" t="s">
        <v>87</v>
      </c>
    </row>
    <row r="354" s="14" customFormat="1">
      <c r="A354" s="14"/>
      <c r="B354" s="231"/>
      <c r="C354" s="232"/>
      <c r="D354" s="222" t="s">
        <v>158</v>
      </c>
      <c r="E354" s="233" t="s">
        <v>19</v>
      </c>
      <c r="F354" s="234" t="s">
        <v>100</v>
      </c>
      <c r="G354" s="232"/>
      <c r="H354" s="235">
        <v>73.400000000000006</v>
      </c>
      <c r="I354" s="236"/>
      <c r="J354" s="232"/>
      <c r="K354" s="232"/>
      <c r="L354" s="237"/>
      <c r="M354" s="238"/>
      <c r="N354" s="239"/>
      <c r="O354" s="239"/>
      <c r="P354" s="239"/>
      <c r="Q354" s="239"/>
      <c r="R354" s="239"/>
      <c r="S354" s="239"/>
      <c r="T354" s="24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1" t="s">
        <v>158</v>
      </c>
      <c r="AU354" s="241" t="s">
        <v>87</v>
      </c>
      <c r="AV354" s="14" t="s">
        <v>87</v>
      </c>
      <c r="AW354" s="14" t="s">
        <v>36</v>
      </c>
      <c r="AX354" s="14" t="s">
        <v>77</v>
      </c>
      <c r="AY354" s="241" t="s">
        <v>149</v>
      </c>
    </row>
    <row r="355" s="14" customFormat="1">
      <c r="A355" s="14"/>
      <c r="B355" s="231"/>
      <c r="C355" s="232"/>
      <c r="D355" s="222" t="s">
        <v>158</v>
      </c>
      <c r="E355" s="233" t="s">
        <v>19</v>
      </c>
      <c r="F355" s="234" t="s">
        <v>104</v>
      </c>
      <c r="G355" s="232"/>
      <c r="H355" s="235">
        <v>59.299999999999997</v>
      </c>
      <c r="I355" s="236"/>
      <c r="J355" s="232"/>
      <c r="K355" s="232"/>
      <c r="L355" s="237"/>
      <c r="M355" s="238"/>
      <c r="N355" s="239"/>
      <c r="O355" s="239"/>
      <c r="P355" s="239"/>
      <c r="Q355" s="239"/>
      <c r="R355" s="239"/>
      <c r="S355" s="239"/>
      <c r="T355" s="24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1" t="s">
        <v>158</v>
      </c>
      <c r="AU355" s="241" t="s">
        <v>87</v>
      </c>
      <c r="AV355" s="14" t="s">
        <v>87</v>
      </c>
      <c r="AW355" s="14" t="s">
        <v>36</v>
      </c>
      <c r="AX355" s="14" t="s">
        <v>77</v>
      </c>
      <c r="AY355" s="241" t="s">
        <v>149</v>
      </c>
    </row>
    <row r="356" s="15" customFormat="1">
      <c r="A356" s="15"/>
      <c r="B356" s="242"/>
      <c r="C356" s="243"/>
      <c r="D356" s="222" t="s">
        <v>158</v>
      </c>
      <c r="E356" s="244" t="s">
        <v>19</v>
      </c>
      <c r="F356" s="245" t="s">
        <v>162</v>
      </c>
      <c r="G356" s="243"/>
      <c r="H356" s="246">
        <v>132.69999999999999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2" t="s">
        <v>158</v>
      </c>
      <c r="AU356" s="252" t="s">
        <v>87</v>
      </c>
      <c r="AV356" s="15" t="s">
        <v>156</v>
      </c>
      <c r="AW356" s="15" t="s">
        <v>36</v>
      </c>
      <c r="AX356" s="15" t="s">
        <v>85</v>
      </c>
      <c r="AY356" s="252" t="s">
        <v>149</v>
      </c>
    </row>
    <row r="357" s="2" customFormat="1" ht="44.25" customHeight="1">
      <c r="A357" s="40"/>
      <c r="B357" s="41"/>
      <c r="C357" s="207" t="s">
        <v>468</v>
      </c>
      <c r="D357" s="207" t="s">
        <v>152</v>
      </c>
      <c r="E357" s="208" t="s">
        <v>469</v>
      </c>
      <c r="F357" s="209" t="s">
        <v>470</v>
      </c>
      <c r="G357" s="210" t="s">
        <v>98</v>
      </c>
      <c r="H357" s="211">
        <v>16.094999999999999</v>
      </c>
      <c r="I357" s="212"/>
      <c r="J357" s="213">
        <f>ROUND(I357*H357,2)</f>
        <v>0</v>
      </c>
      <c r="K357" s="209" t="s">
        <v>184</v>
      </c>
      <c r="L357" s="46"/>
      <c r="M357" s="214" t="s">
        <v>19</v>
      </c>
      <c r="N357" s="215" t="s">
        <v>48</v>
      </c>
      <c r="O357" s="86"/>
      <c r="P357" s="216">
        <f>O357*H357</f>
        <v>0</v>
      </c>
      <c r="Q357" s="216">
        <v>0.00023000000000000001</v>
      </c>
      <c r="R357" s="216">
        <f>Q357*H357</f>
        <v>0.00370185</v>
      </c>
      <c r="S357" s="216">
        <v>0</v>
      </c>
      <c r="T357" s="217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8" t="s">
        <v>235</v>
      </c>
      <c r="AT357" s="218" t="s">
        <v>152</v>
      </c>
      <c r="AU357" s="218" t="s">
        <v>87</v>
      </c>
      <c r="AY357" s="19" t="s">
        <v>149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19" t="s">
        <v>85</v>
      </c>
      <c r="BK357" s="219">
        <f>ROUND(I357*H357,2)</f>
        <v>0</v>
      </c>
      <c r="BL357" s="19" t="s">
        <v>235</v>
      </c>
      <c r="BM357" s="218" t="s">
        <v>471</v>
      </c>
    </row>
    <row r="358" s="2" customFormat="1">
      <c r="A358" s="40"/>
      <c r="B358" s="41"/>
      <c r="C358" s="42"/>
      <c r="D358" s="253" t="s">
        <v>186</v>
      </c>
      <c r="E358" s="42"/>
      <c r="F358" s="254" t="s">
        <v>472</v>
      </c>
      <c r="G358" s="42"/>
      <c r="H358" s="42"/>
      <c r="I358" s="255"/>
      <c r="J358" s="42"/>
      <c r="K358" s="42"/>
      <c r="L358" s="46"/>
      <c r="M358" s="256"/>
      <c r="N358" s="257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186</v>
      </c>
      <c r="AU358" s="19" t="s">
        <v>87</v>
      </c>
    </row>
    <row r="359" s="13" customFormat="1">
      <c r="A359" s="13"/>
      <c r="B359" s="220"/>
      <c r="C359" s="221"/>
      <c r="D359" s="222" t="s">
        <v>158</v>
      </c>
      <c r="E359" s="223" t="s">
        <v>19</v>
      </c>
      <c r="F359" s="224" t="s">
        <v>159</v>
      </c>
      <c r="G359" s="221"/>
      <c r="H359" s="223" t="s">
        <v>19</v>
      </c>
      <c r="I359" s="225"/>
      <c r="J359" s="221"/>
      <c r="K359" s="221"/>
      <c r="L359" s="226"/>
      <c r="M359" s="227"/>
      <c r="N359" s="228"/>
      <c r="O359" s="228"/>
      <c r="P359" s="228"/>
      <c r="Q359" s="228"/>
      <c r="R359" s="228"/>
      <c r="S359" s="228"/>
      <c r="T359" s="22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0" t="s">
        <v>158</v>
      </c>
      <c r="AU359" s="230" t="s">
        <v>87</v>
      </c>
      <c r="AV359" s="13" t="s">
        <v>85</v>
      </c>
      <c r="AW359" s="13" t="s">
        <v>36</v>
      </c>
      <c r="AX359" s="13" t="s">
        <v>77</v>
      </c>
      <c r="AY359" s="230" t="s">
        <v>149</v>
      </c>
    </row>
    <row r="360" s="13" customFormat="1">
      <c r="A360" s="13"/>
      <c r="B360" s="220"/>
      <c r="C360" s="221"/>
      <c r="D360" s="222" t="s">
        <v>158</v>
      </c>
      <c r="E360" s="223" t="s">
        <v>19</v>
      </c>
      <c r="F360" s="224" t="s">
        <v>330</v>
      </c>
      <c r="G360" s="221"/>
      <c r="H360" s="223" t="s">
        <v>19</v>
      </c>
      <c r="I360" s="225"/>
      <c r="J360" s="221"/>
      <c r="K360" s="221"/>
      <c r="L360" s="226"/>
      <c r="M360" s="227"/>
      <c r="N360" s="228"/>
      <c r="O360" s="228"/>
      <c r="P360" s="228"/>
      <c r="Q360" s="228"/>
      <c r="R360" s="228"/>
      <c r="S360" s="228"/>
      <c r="T360" s="22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0" t="s">
        <v>158</v>
      </c>
      <c r="AU360" s="230" t="s">
        <v>87</v>
      </c>
      <c r="AV360" s="13" t="s">
        <v>85</v>
      </c>
      <c r="AW360" s="13" t="s">
        <v>36</v>
      </c>
      <c r="AX360" s="13" t="s">
        <v>77</v>
      </c>
      <c r="AY360" s="230" t="s">
        <v>149</v>
      </c>
    </row>
    <row r="361" s="13" customFormat="1">
      <c r="A361" s="13"/>
      <c r="B361" s="220"/>
      <c r="C361" s="221"/>
      <c r="D361" s="222" t="s">
        <v>158</v>
      </c>
      <c r="E361" s="223" t="s">
        <v>19</v>
      </c>
      <c r="F361" s="224" t="s">
        <v>189</v>
      </c>
      <c r="G361" s="221"/>
      <c r="H361" s="223" t="s">
        <v>19</v>
      </c>
      <c r="I361" s="225"/>
      <c r="J361" s="221"/>
      <c r="K361" s="221"/>
      <c r="L361" s="226"/>
      <c r="M361" s="227"/>
      <c r="N361" s="228"/>
      <c r="O361" s="228"/>
      <c r="P361" s="228"/>
      <c r="Q361" s="228"/>
      <c r="R361" s="228"/>
      <c r="S361" s="228"/>
      <c r="T361" s="22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0" t="s">
        <v>158</v>
      </c>
      <c r="AU361" s="230" t="s">
        <v>87</v>
      </c>
      <c r="AV361" s="13" t="s">
        <v>85</v>
      </c>
      <c r="AW361" s="13" t="s">
        <v>36</v>
      </c>
      <c r="AX361" s="13" t="s">
        <v>77</v>
      </c>
      <c r="AY361" s="230" t="s">
        <v>149</v>
      </c>
    </row>
    <row r="362" s="14" customFormat="1">
      <c r="A362" s="14"/>
      <c r="B362" s="231"/>
      <c r="C362" s="232"/>
      <c r="D362" s="222" t="s">
        <v>158</v>
      </c>
      <c r="E362" s="233" t="s">
        <v>19</v>
      </c>
      <c r="F362" s="234" t="s">
        <v>473</v>
      </c>
      <c r="G362" s="232"/>
      <c r="H362" s="235">
        <v>10.965</v>
      </c>
      <c r="I362" s="236"/>
      <c r="J362" s="232"/>
      <c r="K362" s="232"/>
      <c r="L362" s="237"/>
      <c r="M362" s="238"/>
      <c r="N362" s="239"/>
      <c r="O362" s="239"/>
      <c r="P362" s="239"/>
      <c r="Q362" s="239"/>
      <c r="R362" s="239"/>
      <c r="S362" s="239"/>
      <c r="T362" s="24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1" t="s">
        <v>158</v>
      </c>
      <c r="AU362" s="241" t="s">
        <v>87</v>
      </c>
      <c r="AV362" s="14" t="s">
        <v>87</v>
      </c>
      <c r="AW362" s="14" t="s">
        <v>36</v>
      </c>
      <c r="AX362" s="14" t="s">
        <v>77</v>
      </c>
      <c r="AY362" s="241" t="s">
        <v>149</v>
      </c>
    </row>
    <row r="363" s="14" customFormat="1">
      <c r="A363" s="14"/>
      <c r="B363" s="231"/>
      <c r="C363" s="232"/>
      <c r="D363" s="222" t="s">
        <v>158</v>
      </c>
      <c r="E363" s="233" t="s">
        <v>19</v>
      </c>
      <c r="F363" s="234" t="s">
        <v>474</v>
      </c>
      <c r="G363" s="232"/>
      <c r="H363" s="235">
        <v>5.1299999999999999</v>
      </c>
      <c r="I363" s="236"/>
      <c r="J363" s="232"/>
      <c r="K363" s="232"/>
      <c r="L363" s="237"/>
      <c r="M363" s="238"/>
      <c r="N363" s="239"/>
      <c r="O363" s="239"/>
      <c r="P363" s="239"/>
      <c r="Q363" s="239"/>
      <c r="R363" s="239"/>
      <c r="S363" s="239"/>
      <c r="T363" s="24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1" t="s">
        <v>158</v>
      </c>
      <c r="AU363" s="241" t="s">
        <v>87</v>
      </c>
      <c r="AV363" s="14" t="s">
        <v>87</v>
      </c>
      <c r="AW363" s="14" t="s">
        <v>36</v>
      </c>
      <c r="AX363" s="14" t="s">
        <v>77</v>
      </c>
      <c r="AY363" s="241" t="s">
        <v>149</v>
      </c>
    </row>
    <row r="364" s="15" customFormat="1">
      <c r="A364" s="15"/>
      <c r="B364" s="242"/>
      <c r="C364" s="243"/>
      <c r="D364" s="222" t="s">
        <v>158</v>
      </c>
      <c r="E364" s="244" t="s">
        <v>19</v>
      </c>
      <c r="F364" s="245" t="s">
        <v>162</v>
      </c>
      <c r="G364" s="243"/>
      <c r="H364" s="246">
        <v>16.094999999999999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2" t="s">
        <v>158</v>
      </c>
      <c r="AU364" s="252" t="s">
        <v>87</v>
      </c>
      <c r="AV364" s="15" t="s">
        <v>156</v>
      </c>
      <c r="AW364" s="15" t="s">
        <v>36</v>
      </c>
      <c r="AX364" s="15" t="s">
        <v>85</v>
      </c>
      <c r="AY364" s="252" t="s">
        <v>149</v>
      </c>
    </row>
    <row r="365" s="2" customFormat="1" ht="24.15" customHeight="1">
      <c r="A365" s="40"/>
      <c r="B365" s="41"/>
      <c r="C365" s="207" t="s">
        <v>475</v>
      </c>
      <c r="D365" s="207" t="s">
        <v>152</v>
      </c>
      <c r="E365" s="208" t="s">
        <v>476</v>
      </c>
      <c r="F365" s="209" t="s">
        <v>477</v>
      </c>
      <c r="G365" s="210" t="s">
        <v>98</v>
      </c>
      <c r="H365" s="211">
        <v>46.850000000000001</v>
      </c>
      <c r="I365" s="212"/>
      <c r="J365" s="213">
        <f>ROUND(I365*H365,2)</f>
        <v>0</v>
      </c>
      <c r="K365" s="209" t="s">
        <v>184</v>
      </c>
      <c r="L365" s="46"/>
      <c r="M365" s="214" t="s">
        <v>19</v>
      </c>
      <c r="N365" s="215" t="s">
        <v>48</v>
      </c>
      <c r="O365" s="86"/>
      <c r="P365" s="216">
        <f>O365*H365</f>
        <v>0</v>
      </c>
      <c r="Q365" s="216">
        <v>0.00021000000000000001</v>
      </c>
      <c r="R365" s="216">
        <f>Q365*H365</f>
        <v>0.0098385</v>
      </c>
      <c r="S365" s="216">
        <v>0</v>
      </c>
      <c r="T365" s="217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8" t="s">
        <v>235</v>
      </c>
      <c r="AT365" s="218" t="s">
        <v>152</v>
      </c>
      <c r="AU365" s="218" t="s">
        <v>87</v>
      </c>
      <c r="AY365" s="19" t="s">
        <v>149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19" t="s">
        <v>85</v>
      </c>
      <c r="BK365" s="219">
        <f>ROUND(I365*H365,2)</f>
        <v>0</v>
      </c>
      <c r="BL365" s="19" t="s">
        <v>235</v>
      </c>
      <c r="BM365" s="218" t="s">
        <v>478</v>
      </c>
    </row>
    <row r="366" s="2" customFormat="1">
      <c r="A366" s="40"/>
      <c r="B366" s="41"/>
      <c r="C366" s="42"/>
      <c r="D366" s="253" t="s">
        <v>186</v>
      </c>
      <c r="E366" s="42"/>
      <c r="F366" s="254" t="s">
        <v>479</v>
      </c>
      <c r="G366" s="42"/>
      <c r="H366" s="42"/>
      <c r="I366" s="255"/>
      <c r="J366" s="42"/>
      <c r="K366" s="42"/>
      <c r="L366" s="46"/>
      <c r="M366" s="256"/>
      <c r="N366" s="257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186</v>
      </c>
      <c r="AU366" s="19" t="s">
        <v>87</v>
      </c>
    </row>
    <row r="367" s="14" customFormat="1">
      <c r="A367" s="14"/>
      <c r="B367" s="231"/>
      <c r="C367" s="232"/>
      <c r="D367" s="222" t="s">
        <v>158</v>
      </c>
      <c r="E367" s="233" t="s">
        <v>19</v>
      </c>
      <c r="F367" s="234" t="s">
        <v>112</v>
      </c>
      <c r="G367" s="232"/>
      <c r="H367" s="235">
        <v>46.850000000000001</v>
      </c>
      <c r="I367" s="236"/>
      <c r="J367" s="232"/>
      <c r="K367" s="232"/>
      <c r="L367" s="237"/>
      <c r="M367" s="238"/>
      <c r="N367" s="239"/>
      <c r="O367" s="239"/>
      <c r="P367" s="239"/>
      <c r="Q367" s="239"/>
      <c r="R367" s="239"/>
      <c r="S367" s="239"/>
      <c r="T367" s="24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1" t="s">
        <v>158</v>
      </c>
      <c r="AU367" s="241" t="s">
        <v>87</v>
      </c>
      <c r="AV367" s="14" t="s">
        <v>87</v>
      </c>
      <c r="AW367" s="14" t="s">
        <v>36</v>
      </c>
      <c r="AX367" s="14" t="s">
        <v>77</v>
      </c>
      <c r="AY367" s="241" t="s">
        <v>149</v>
      </c>
    </row>
    <row r="368" s="15" customFormat="1">
      <c r="A368" s="15"/>
      <c r="B368" s="242"/>
      <c r="C368" s="243"/>
      <c r="D368" s="222" t="s">
        <v>158</v>
      </c>
      <c r="E368" s="244" t="s">
        <v>19</v>
      </c>
      <c r="F368" s="245" t="s">
        <v>162</v>
      </c>
      <c r="G368" s="243"/>
      <c r="H368" s="246">
        <v>46.850000000000001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2" t="s">
        <v>158</v>
      </c>
      <c r="AU368" s="252" t="s">
        <v>87</v>
      </c>
      <c r="AV368" s="15" t="s">
        <v>156</v>
      </c>
      <c r="AW368" s="15" t="s">
        <v>36</v>
      </c>
      <c r="AX368" s="15" t="s">
        <v>85</v>
      </c>
      <c r="AY368" s="252" t="s">
        <v>149</v>
      </c>
    </row>
    <row r="369" s="2" customFormat="1" ht="49.05" customHeight="1">
      <c r="A369" s="40"/>
      <c r="B369" s="41"/>
      <c r="C369" s="207" t="s">
        <v>480</v>
      </c>
      <c r="D369" s="207" t="s">
        <v>152</v>
      </c>
      <c r="E369" s="208" t="s">
        <v>481</v>
      </c>
      <c r="F369" s="209" t="s">
        <v>482</v>
      </c>
      <c r="G369" s="210" t="s">
        <v>98</v>
      </c>
      <c r="H369" s="211">
        <v>132.69999999999999</v>
      </c>
      <c r="I369" s="212"/>
      <c r="J369" s="213">
        <f>ROUND(I369*H369,2)</f>
        <v>0</v>
      </c>
      <c r="K369" s="209" t="s">
        <v>184</v>
      </c>
      <c r="L369" s="46"/>
      <c r="M369" s="214" t="s">
        <v>19</v>
      </c>
      <c r="N369" s="215" t="s">
        <v>48</v>
      </c>
      <c r="O369" s="86"/>
      <c r="P369" s="216">
        <f>O369*H369</f>
        <v>0</v>
      </c>
      <c r="Q369" s="216">
        <v>0.00073999999999999999</v>
      </c>
      <c r="R369" s="216">
        <f>Q369*H369</f>
        <v>0.098197999999999994</v>
      </c>
      <c r="S369" s="216">
        <v>0</v>
      </c>
      <c r="T369" s="217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8" t="s">
        <v>235</v>
      </c>
      <c r="AT369" s="218" t="s">
        <v>152</v>
      </c>
      <c r="AU369" s="218" t="s">
        <v>87</v>
      </c>
      <c r="AY369" s="19" t="s">
        <v>149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19" t="s">
        <v>85</v>
      </c>
      <c r="BK369" s="219">
        <f>ROUND(I369*H369,2)</f>
        <v>0</v>
      </c>
      <c r="BL369" s="19" t="s">
        <v>235</v>
      </c>
      <c r="BM369" s="218" t="s">
        <v>483</v>
      </c>
    </row>
    <row r="370" s="2" customFormat="1">
      <c r="A370" s="40"/>
      <c r="B370" s="41"/>
      <c r="C370" s="42"/>
      <c r="D370" s="253" t="s">
        <v>186</v>
      </c>
      <c r="E370" s="42"/>
      <c r="F370" s="254" t="s">
        <v>484</v>
      </c>
      <c r="G370" s="42"/>
      <c r="H370" s="42"/>
      <c r="I370" s="255"/>
      <c r="J370" s="42"/>
      <c r="K370" s="42"/>
      <c r="L370" s="46"/>
      <c r="M370" s="256"/>
      <c r="N370" s="257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186</v>
      </c>
      <c r="AU370" s="19" t="s">
        <v>87</v>
      </c>
    </row>
    <row r="371" s="14" customFormat="1">
      <c r="A371" s="14"/>
      <c r="B371" s="231"/>
      <c r="C371" s="232"/>
      <c r="D371" s="222" t="s">
        <v>158</v>
      </c>
      <c r="E371" s="233" t="s">
        <v>19</v>
      </c>
      <c r="F371" s="234" t="s">
        <v>100</v>
      </c>
      <c r="G371" s="232"/>
      <c r="H371" s="235">
        <v>73.400000000000006</v>
      </c>
      <c r="I371" s="236"/>
      <c r="J371" s="232"/>
      <c r="K371" s="232"/>
      <c r="L371" s="237"/>
      <c r="M371" s="238"/>
      <c r="N371" s="239"/>
      <c r="O371" s="239"/>
      <c r="P371" s="239"/>
      <c r="Q371" s="239"/>
      <c r="R371" s="239"/>
      <c r="S371" s="239"/>
      <c r="T371" s="24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1" t="s">
        <v>158</v>
      </c>
      <c r="AU371" s="241" t="s">
        <v>87</v>
      </c>
      <c r="AV371" s="14" t="s">
        <v>87</v>
      </c>
      <c r="AW371" s="14" t="s">
        <v>36</v>
      </c>
      <c r="AX371" s="14" t="s">
        <v>77</v>
      </c>
      <c r="AY371" s="241" t="s">
        <v>149</v>
      </c>
    </row>
    <row r="372" s="14" customFormat="1">
      <c r="A372" s="14"/>
      <c r="B372" s="231"/>
      <c r="C372" s="232"/>
      <c r="D372" s="222" t="s">
        <v>158</v>
      </c>
      <c r="E372" s="233" t="s">
        <v>19</v>
      </c>
      <c r="F372" s="234" t="s">
        <v>104</v>
      </c>
      <c r="G372" s="232"/>
      <c r="H372" s="235">
        <v>59.299999999999997</v>
      </c>
      <c r="I372" s="236"/>
      <c r="J372" s="232"/>
      <c r="K372" s="232"/>
      <c r="L372" s="237"/>
      <c r="M372" s="238"/>
      <c r="N372" s="239"/>
      <c r="O372" s="239"/>
      <c r="P372" s="239"/>
      <c r="Q372" s="239"/>
      <c r="R372" s="239"/>
      <c r="S372" s="239"/>
      <c r="T372" s="24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1" t="s">
        <v>158</v>
      </c>
      <c r="AU372" s="241" t="s">
        <v>87</v>
      </c>
      <c r="AV372" s="14" t="s">
        <v>87</v>
      </c>
      <c r="AW372" s="14" t="s">
        <v>36</v>
      </c>
      <c r="AX372" s="14" t="s">
        <v>77</v>
      </c>
      <c r="AY372" s="241" t="s">
        <v>149</v>
      </c>
    </row>
    <row r="373" s="15" customFormat="1">
      <c r="A373" s="15"/>
      <c r="B373" s="242"/>
      <c r="C373" s="243"/>
      <c r="D373" s="222" t="s">
        <v>158</v>
      </c>
      <c r="E373" s="244" t="s">
        <v>19</v>
      </c>
      <c r="F373" s="245" t="s">
        <v>162</v>
      </c>
      <c r="G373" s="243"/>
      <c r="H373" s="246">
        <v>132.69999999999999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2" t="s">
        <v>158</v>
      </c>
      <c r="AU373" s="252" t="s">
        <v>87</v>
      </c>
      <c r="AV373" s="15" t="s">
        <v>156</v>
      </c>
      <c r="AW373" s="15" t="s">
        <v>36</v>
      </c>
      <c r="AX373" s="15" t="s">
        <v>85</v>
      </c>
      <c r="AY373" s="252" t="s">
        <v>149</v>
      </c>
    </row>
    <row r="374" s="2" customFormat="1" ht="21.75" customHeight="1">
      <c r="A374" s="40"/>
      <c r="B374" s="41"/>
      <c r="C374" s="207" t="s">
        <v>485</v>
      </c>
      <c r="D374" s="207" t="s">
        <v>152</v>
      </c>
      <c r="E374" s="208" t="s">
        <v>486</v>
      </c>
      <c r="F374" s="209" t="s">
        <v>487</v>
      </c>
      <c r="G374" s="210" t="s">
        <v>98</v>
      </c>
      <c r="H374" s="211">
        <v>132.69999999999999</v>
      </c>
      <c r="I374" s="212"/>
      <c r="J374" s="213">
        <f>ROUND(I374*H374,2)</f>
        <v>0</v>
      </c>
      <c r="K374" s="209" t="s">
        <v>19</v>
      </c>
      <c r="L374" s="46"/>
      <c r="M374" s="214" t="s">
        <v>19</v>
      </c>
      <c r="N374" s="215" t="s">
        <v>48</v>
      </c>
      <c r="O374" s="86"/>
      <c r="P374" s="216">
        <f>O374*H374</f>
        <v>0</v>
      </c>
      <c r="Q374" s="216">
        <v>2.0000000000000002E-05</v>
      </c>
      <c r="R374" s="216">
        <f>Q374*H374</f>
        <v>0.0026540000000000001</v>
      </c>
      <c r="S374" s="216">
        <v>0</v>
      </c>
      <c r="T374" s="217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8" t="s">
        <v>235</v>
      </c>
      <c r="AT374" s="218" t="s">
        <v>152</v>
      </c>
      <c r="AU374" s="218" t="s">
        <v>87</v>
      </c>
      <c r="AY374" s="19" t="s">
        <v>149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19" t="s">
        <v>85</v>
      </c>
      <c r="BK374" s="219">
        <f>ROUND(I374*H374,2)</f>
        <v>0</v>
      </c>
      <c r="BL374" s="19" t="s">
        <v>235</v>
      </c>
      <c r="BM374" s="218" t="s">
        <v>488</v>
      </c>
    </row>
    <row r="375" s="14" customFormat="1">
      <c r="A375" s="14"/>
      <c r="B375" s="231"/>
      <c r="C375" s="232"/>
      <c r="D375" s="222" t="s">
        <v>158</v>
      </c>
      <c r="E375" s="233" t="s">
        <v>19</v>
      </c>
      <c r="F375" s="234" t="s">
        <v>100</v>
      </c>
      <c r="G375" s="232"/>
      <c r="H375" s="235">
        <v>73.400000000000006</v>
      </c>
      <c r="I375" s="236"/>
      <c r="J375" s="232"/>
      <c r="K375" s="232"/>
      <c r="L375" s="237"/>
      <c r="M375" s="238"/>
      <c r="N375" s="239"/>
      <c r="O375" s="239"/>
      <c r="P375" s="239"/>
      <c r="Q375" s="239"/>
      <c r="R375" s="239"/>
      <c r="S375" s="239"/>
      <c r="T375" s="24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1" t="s">
        <v>158</v>
      </c>
      <c r="AU375" s="241" t="s">
        <v>87</v>
      </c>
      <c r="AV375" s="14" t="s">
        <v>87</v>
      </c>
      <c r="AW375" s="14" t="s">
        <v>36</v>
      </c>
      <c r="AX375" s="14" t="s">
        <v>77</v>
      </c>
      <c r="AY375" s="241" t="s">
        <v>149</v>
      </c>
    </row>
    <row r="376" s="14" customFormat="1">
      <c r="A376" s="14"/>
      <c r="B376" s="231"/>
      <c r="C376" s="232"/>
      <c r="D376" s="222" t="s">
        <v>158</v>
      </c>
      <c r="E376" s="233" t="s">
        <v>19</v>
      </c>
      <c r="F376" s="234" t="s">
        <v>104</v>
      </c>
      <c r="G376" s="232"/>
      <c r="H376" s="235">
        <v>59.299999999999997</v>
      </c>
      <c r="I376" s="236"/>
      <c r="J376" s="232"/>
      <c r="K376" s="232"/>
      <c r="L376" s="237"/>
      <c r="M376" s="238"/>
      <c r="N376" s="239"/>
      <c r="O376" s="239"/>
      <c r="P376" s="239"/>
      <c r="Q376" s="239"/>
      <c r="R376" s="239"/>
      <c r="S376" s="239"/>
      <c r="T376" s="24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1" t="s">
        <v>158</v>
      </c>
      <c r="AU376" s="241" t="s">
        <v>87</v>
      </c>
      <c r="AV376" s="14" t="s">
        <v>87</v>
      </c>
      <c r="AW376" s="14" t="s">
        <v>36</v>
      </c>
      <c r="AX376" s="14" t="s">
        <v>77</v>
      </c>
      <c r="AY376" s="241" t="s">
        <v>149</v>
      </c>
    </row>
    <row r="377" s="15" customFormat="1">
      <c r="A377" s="15"/>
      <c r="B377" s="242"/>
      <c r="C377" s="243"/>
      <c r="D377" s="222" t="s">
        <v>158</v>
      </c>
      <c r="E377" s="244" t="s">
        <v>19</v>
      </c>
      <c r="F377" s="245" t="s">
        <v>162</v>
      </c>
      <c r="G377" s="243"/>
      <c r="H377" s="246">
        <v>132.69999999999999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2" t="s">
        <v>158</v>
      </c>
      <c r="AU377" s="252" t="s">
        <v>87</v>
      </c>
      <c r="AV377" s="15" t="s">
        <v>156</v>
      </c>
      <c r="AW377" s="15" t="s">
        <v>36</v>
      </c>
      <c r="AX377" s="15" t="s">
        <v>85</v>
      </c>
      <c r="AY377" s="252" t="s">
        <v>149</v>
      </c>
    </row>
    <row r="378" s="12" customFormat="1" ht="25.92" customHeight="1">
      <c r="A378" s="12"/>
      <c r="B378" s="191"/>
      <c r="C378" s="192"/>
      <c r="D378" s="193" t="s">
        <v>76</v>
      </c>
      <c r="E378" s="194" t="s">
        <v>489</v>
      </c>
      <c r="F378" s="194" t="s">
        <v>490</v>
      </c>
      <c r="G378" s="192"/>
      <c r="H378" s="192"/>
      <c r="I378" s="195"/>
      <c r="J378" s="196">
        <f>BK378</f>
        <v>0</v>
      </c>
      <c r="K378" s="192"/>
      <c r="L378" s="197"/>
      <c r="M378" s="198"/>
      <c r="N378" s="199"/>
      <c r="O378" s="199"/>
      <c r="P378" s="200">
        <f>P379</f>
        <v>0</v>
      </c>
      <c r="Q378" s="199"/>
      <c r="R378" s="200">
        <f>R379</f>
        <v>0</v>
      </c>
      <c r="S378" s="199"/>
      <c r="T378" s="201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02" t="s">
        <v>150</v>
      </c>
      <c r="AT378" s="203" t="s">
        <v>76</v>
      </c>
      <c r="AU378" s="203" t="s">
        <v>77</v>
      </c>
      <c r="AY378" s="202" t="s">
        <v>149</v>
      </c>
      <c r="BK378" s="204">
        <f>BK379</f>
        <v>0</v>
      </c>
    </row>
    <row r="379" s="12" customFormat="1" ht="22.8" customHeight="1">
      <c r="A379" s="12"/>
      <c r="B379" s="191"/>
      <c r="C379" s="192"/>
      <c r="D379" s="193" t="s">
        <v>76</v>
      </c>
      <c r="E379" s="205" t="s">
        <v>491</v>
      </c>
      <c r="F379" s="205" t="s">
        <v>492</v>
      </c>
      <c r="G379" s="192"/>
      <c r="H379" s="192"/>
      <c r="I379" s="195"/>
      <c r="J379" s="206">
        <f>BK379</f>
        <v>0</v>
      </c>
      <c r="K379" s="192"/>
      <c r="L379" s="197"/>
      <c r="M379" s="198"/>
      <c r="N379" s="199"/>
      <c r="O379" s="199"/>
      <c r="P379" s="200">
        <f>P380</f>
        <v>0</v>
      </c>
      <c r="Q379" s="199"/>
      <c r="R379" s="200">
        <f>R380</f>
        <v>0</v>
      </c>
      <c r="S379" s="199"/>
      <c r="T379" s="201">
        <f>T380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2" t="s">
        <v>150</v>
      </c>
      <c r="AT379" s="203" t="s">
        <v>76</v>
      </c>
      <c r="AU379" s="203" t="s">
        <v>85</v>
      </c>
      <c r="AY379" s="202" t="s">
        <v>149</v>
      </c>
      <c r="BK379" s="204">
        <f>BK380</f>
        <v>0</v>
      </c>
    </row>
    <row r="380" s="2" customFormat="1" ht="16.5" customHeight="1">
      <c r="A380" s="40"/>
      <c r="B380" s="41"/>
      <c r="C380" s="207" t="s">
        <v>493</v>
      </c>
      <c r="D380" s="207" t="s">
        <v>152</v>
      </c>
      <c r="E380" s="208" t="s">
        <v>494</v>
      </c>
      <c r="F380" s="209" t="s">
        <v>495</v>
      </c>
      <c r="G380" s="210" t="s">
        <v>179</v>
      </c>
      <c r="H380" s="211">
        <v>1</v>
      </c>
      <c r="I380" s="212"/>
      <c r="J380" s="213">
        <f>ROUND(I380*H380,2)</f>
        <v>0</v>
      </c>
      <c r="K380" s="209" t="s">
        <v>19</v>
      </c>
      <c r="L380" s="46"/>
      <c r="M380" s="214" t="s">
        <v>19</v>
      </c>
      <c r="N380" s="215" t="s">
        <v>48</v>
      </c>
      <c r="O380" s="86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8" t="s">
        <v>496</v>
      </c>
      <c r="AT380" s="218" t="s">
        <v>152</v>
      </c>
      <c r="AU380" s="218" t="s">
        <v>87</v>
      </c>
      <c r="AY380" s="19" t="s">
        <v>149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19" t="s">
        <v>85</v>
      </c>
      <c r="BK380" s="219">
        <f>ROUND(I380*H380,2)</f>
        <v>0</v>
      </c>
      <c r="BL380" s="19" t="s">
        <v>496</v>
      </c>
      <c r="BM380" s="218" t="s">
        <v>497</v>
      </c>
    </row>
    <row r="381" s="12" customFormat="1" ht="25.92" customHeight="1">
      <c r="A381" s="12"/>
      <c r="B381" s="191"/>
      <c r="C381" s="192"/>
      <c r="D381" s="193" t="s">
        <v>76</v>
      </c>
      <c r="E381" s="194" t="s">
        <v>498</v>
      </c>
      <c r="F381" s="194" t="s">
        <v>499</v>
      </c>
      <c r="G381" s="192"/>
      <c r="H381" s="192"/>
      <c r="I381" s="195"/>
      <c r="J381" s="196">
        <f>BK381</f>
        <v>0</v>
      </c>
      <c r="K381" s="192"/>
      <c r="L381" s="197"/>
      <c r="M381" s="198"/>
      <c r="N381" s="199"/>
      <c r="O381" s="199"/>
      <c r="P381" s="200">
        <f>SUM(P382:P394)</f>
        <v>0</v>
      </c>
      <c r="Q381" s="199"/>
      <c r="R381" s="200">
        <f>SUM(R382:R394)</f>
        <v>0</v>
      </c>
      <c r="S381" s="199"/>
      <c r="T381" s="201">
        <f>SUM(T382:T394)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2" t="s">
        <v>156</v>
      </c>
      <c r="AT381" s="203" t="s">
        <v>76</v>
      </c>
      <c r="AU381" s="203" t="s">
        <v>77</v>
      </c>
      <c r="AY381" s="202" t="s">
        <v>149</v>
      </c>
      <c r="BK381" s="204">
        <f>SUM(BK382:BK394)</f>
        <v>0</v>
      </c>
    </row>
    <row r="382" s="2" customFormat="1" ht="24.15" customHeight="1">
      <c r="A382" s="40"/>
      <c r="B382" s="41"/>
      <c r="C382" s="207" t="s">
        <v>496</v>
      </c>
      <c r="D382" s="207" t="s">
        <v>152</v>
      </c>
      <c r="E382" s="208" t="s">
        <v>500</v>
      </c>
      <c r="F382" s="209" t="s">
        <v>501</v>
      </c>
      <c r="G382" s="210" t="s">
        <v>502</v>
      </c>
      <c r="H382" s="211">
        <v>60</v>
      </c>
      <c r="I382" s="212"/>
      <c r="J382" s="213">
        <f>ROUND(I382*H382,2)</f>
        <v>0</v>
      </c>
      <c r="K382" s="209" t="s">
        <v>184</v>
      </c>
      <c r="L382" s="46"/>
      <c r="M382" s="214" t="s">
        <v>19</v>
      </c>
      <c r="N382" s="215" t="s">
        <v>48</v>
      </c>
      <c r="O382" s="86"/>
      <c r="P382" s="216">
        <f>O382*H382</f>
        <v>0</v>
      </c>
      <c r="Q382" s="216">
        <v>0</v>
      </c>
      <c r="R382" s="216">
        <f>Q382*H382</f>
        <v>0</v>
      </c>
      <c r="S382" s="216">
        <v>0</v>
      </c>
      <c r="T382" s="217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8" t="s">
        <v>503</v>
      </c>
      <c r="AT382" s="218" t="s">
        <v>152</v>
      </c>
      <c r="AU382" s="218" t="s">
        <v>85</v>
      </c>
      <c r="AY382" s="19" t="s">
        <v>149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19" t="s">
        <v>85</v>
      </c>
      <c r="BK382" s="219">
        <f>ROUND(I382*H382,2)</f>
        <v>0</v>
      </c>
      <c r="BL382" s="19" t="s">
        <v>503</v>
      </c>
      <c r="BM382" s="218" t="s">
        <v>504</v>
      </c>
    </row>
    <row r="383" s="2" customFormat="1">
      <c r="A383" s="40"/>
      <c r="B383" s="41"/>
      <c r="C383" s="42"/>
      <c r="D383" s="253" t="s">
        <v>186</v>
      </c>
      <c r="E383" s="42"/>
      <c r="F383" s="254" t="s">
        <v>505</v>
      </c>
      <c r="G383" s="42"/>
      <c r="H383" s="42"/>
      <c r="I383" s="255"/>
      <c r="J383" s="42"/>
      <c r="K383" s="42"/>
      <c r="L383" s="46"/>
      <c r="M383" s="256"/>
      <c r="N383" s="257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186</v>
      </c>
      <c r="AU383" s="19" t="s">
        <v>85</v>
      </c>
    </row>
    <row r="384" s="13" customFormat="1">
      <c r="A384" s="13"/>
      <c r="B384" s="220"/>
      <c r="C384" s="221"/>
      <c r="D384" s="222" t="s">
        <v>158</v>
      </c>
      <c r="E384" s="223" t="s">
        <v>19</v>
      </c>
      <c r="F384" s="224" t="s">
        <v>159</v>
      </c>
      <c r="G384" s="221"/>
      <c r="H384" s="223" t="s">
        <v>19</v>
      </c>
      <c r="I384" s="225"/>
      <c r="J384" s="221"/>
      <c r="K384" s="221"/>
      <c r="L384" s="226"/>
      <c r="M384" s="227"/>
      <c r="N384" s="228"/>
      <c r="O384" s="228"/>
      <c r="P384" s="228"/>
      <c r="Q384" s="228"/>
      <c r="R384" s="228"/>
      <c r="S384" s="228"/>
      <c r="T384" s="22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0" t="s">
        <v>158</v>
      </c>
      <c r="AU384" s="230" t="s">
        <v>85</v>
      </c>
      <c r="AV384" s="13" t="s">
        <v>85</v>
      </c>
      <c r="AW384" s="13" t="s">
        <v>36</v>
      </c>
      <c r="AX384" s="13" t="s">
        <v>77</v>
      </c>
      <c r="AY384" s="230" t="s">
        <v>149</v>
      </c>
    </row>
    <row r="385" s="13" customFormat="1">
      <c r="A385" s="13"/>
      <c r="B385" s="220"/>
      <c r="C385" s="221"/>
      <c r="D385" s="222" t="s">
        <v>158</v>
      </c>
      <c r="E385" s="223" t="s">
        <v>19</v>
      </c>
      <c r="F385" s="224" t="s">
        <v>506</v>
      </c>
      <c r="G385" s="221"/>
      <c r="H385" s="223" t="s">
        <v>19</v>
      </c>
      <c r="I385" s="225"/>
      <c r="J385" s="221"/>
      <c r="K385" s="221"/>
      <c r="L385" s="226"/>
      <c r="M385" s="227"/>
      <c r="N385" s="228"/>
      <c r="O385" s="228"/>
      <c r="P385" s="228"/>
      <c r="Q385" s="228"/>
      <c r="R385" s="228"/>
      <c r="S385" s="228"/>
      <c r="T385" s="22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0" t="s">
        <v>158</v>
      </c>
      <c r="AU385" s="230" t="s">
        <v>85</v>
      </c>
      <c r="AV385" s="13" t="s">
        <v>85</v>
      </c>
      <c r="AW385" s="13" t="s">
        <v>36</v>
      </c>
      <c r="AX385" s="13" t="s">
        <v>77</v>
      </c>
      <c r="AY385" s="230" t="s">
        <v>149</v>
      </c>
    </row>
    <row r="386" s="14" customFormat="1">
      <c r="A386" s="14"/>
      <c r="B386" s="231"/>
      <c r="C386" s="232"/>
      <c r="D386" s="222" t="s">
        <v>158</v>
      </c>
      <c r="E386" s="233" t="s">
        <v>19</v>
      </c>
      <c r="F386" s="234" t="s">
        <v>507</v>
      </c>
      <c r="G386" s="232"/>
      <c r="H386" s="235">
        <v>60</v>
      </c>
      <c r="I386" s="236"/>
      <c r="J386" s="232"/>
      <c r="K386" s="232"/>
      <c r="L386" s="237"/>
      <c r="M386" s="238"/>
      <c r="N386" s="239"/>
      <c r="O386" s="239"/>
      <c r="P386" s="239"/>
      <c r="Q386" s="239"/>
      <c r="R386" s="239"/>
      <c r="S386" s="239"/>
      <c r="T386" s="240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1" t="s">
        <v>158</v>
      </c>
      <c r="AU386" s="241" t="s">
        <v>85</v>
      </c>
      <c r="AV386" s="14" t="s">
        <v>87</v>
      </c>
      <c r="AW386" s="14" t="s">
        <v>36</v>
      </c>
      <c r="AX386" s="14" t="s">
        <v>77</v>
      </c>
      <c r="AY386" s="241" t="s">
        <v>149</v>
      </c>
    </row>
    <row r="387" s="15" customFormat="1">
      <c r="A387" s="15"/>
      <c r="B387" s="242"/>
      <c r="C387" s="243"/>
      <c r="D387" s="222" t="s">
        <v>158</v>
      </c>
      <c r="E387" s="244" t="s">
        <v>19</v>
      </c>
      <c r="F387" s="245" t="s">
        <v>162</v>
      </c>
      <c r="G387" s="243"/>
      <c r="H387" s="246">
        <v>60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2" t="s">
        <v>158</v>
      </c>
      <c r="AU387" s="252" t="s">
        <v>85</v>
      </c>
      <c r="AV387" s="15" t="s">
        <v>156</v>
      </c>
      <c r="AW387" s="15" t="s">
        <v>36</v>
      </c>
      <c r="AX387" s="15" t="s">
        <v>85</v>
      </c>
      <c r="AY387" s="252" t="s">
        <v>149</v>
      </c>
    </row>
    <row r="388" s="2" customFormat="1" ht="24.15" customHeight="1">
      <c r="A388" s="40"/>
      <c r="B388" s="41"/>
      <c r="C388" s="207" t="s">
        <v>251</v>
      </c>
      <c r="D388" s="207" t="s">
        <v>152</v>
      </c>
      <c r="E388" s="208" t="s">
        <v>508</v>
      </c>
      <c r="F388" s="209" t="s">
        <v>509</v>
      </c>
      <c r="G388" s="210" t="s">
        <v>502</v>
      </c>
      <c r="H388" s="211">
        <v>16</v>
      </c>
      <c r="I388" s="212"/>
      <c r="J388" s="213">
        <f>ROUND(I388*H388,2)</f>
        <v>0</v>
      </c>
      <c r="K388" s="209" t="s">
        <v>184</v>
      </c>
      <c r="L388" s="46"/>
      <c r="M388" s="214" t="s">
        <v>19</v>
      </c>
      <c r="N388" s="215" t="s">
        <v>48</v>
      </c>
      <c r="O388" s="86"/>
      <c r="P388" s="216">
        <f>O388*H388</f>
        <v>0</v>
      </c>
      <c r="Q388" s="216">
        <v>0</v>
      </c>
      <c r="R388" s="216">
        <f>Q388*H388</f>
        <v>0</v>
      </c>
      <c r="S388" s="216">
        <v>0</v>
      </c>
      <c r="T388" s="217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8" t="s">
        <v>503</v>
      </c>
      <c r="AT388" s="218" t="s">
        <v>152</v>
      </c>
      <c r="AU388" s="218" t="s">
        <v>85</v>
      </c>
      <c r="AY388" s="19" t="s">
        <v>149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19" t="s">
        <v>85</v>
      </c>
      <c r="BK388" s="219">
        <f>ROUND(I388*H388,2)</f>
        <v>0</v>
      </c>
      <c r="BL388" s="19" t="s">
        <v>503</v>
      </c>
      <c r="BM388" s="218" t="s">
        <v>510</v>
      </c>
    </row>
    <row r="389" s="2" customFormat="1">
      <c r="A389" s="40"/>
      <c r="B389" s="41"/>
      <c r="C389" s="42"/>
      <c r="D389" s="253" t="s">
        <v>186</v>
      </c>
      <c r="E389" s="42"/>
      <c r="F389" s="254" t="s">
        <v>511</v>
      </c>
      <c r="G389" s="42"/>
      <c r="H389" s="42"/>
      <c r="I389" s="255"/>
      <c r="J389" s="42"/>
      <c r="K389" s="42"/>
      <c r="L389" s="46"/>
      <c r="M389" s="256"/>
      <c r="N389" s="257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186</v>
      </c>
      <c r="AU389" s="19" t="s">
        <v>85</v>
      </c>
    </row>
    <row r="390" s="13" customFormat="1">
      <c r="A390" s="13"/>
      <c r="B390" s="220"/>
      <c r="C390" s="221"/>
      <c r="D390" s="222" t="s">
        <v>158</v>
      </c>
      <c r="E390" s="223" t="s">
        <v>19</v>
      </c>
      <c r="F390" s="224" t="s">
        <v>159</v>
      </c>
      <c r="G390" s="221"/>
      <c r="H390" s="223" t="s">
        <v>19</v>
      </c>
      <c r="I390" s="225"/>
      <c r="J390" s="221"/>
      <c r="K390" s="221"/>
      <c r="L390" s="226"/>
      <c r="M390" s="227"/>
      <c r="N390" s="228"/>
      <c r="O390" s="228"/>
      <c r="P390" s="228"/>
      <c r="Q390" s="228"/>
      <c r="R390" s="228"/>
      <c r="S390" s="228"/>
      <c r="T390" s="22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0" t="s">
        <v>158</v>
      </c>
      <c r="AU390" s="230" t="s">
        <v>85</v>
      </c>
      <c r="AV390" s="13" t="s">
        <v>85</v>
      </c>
      <c r="AW390" s="13" t="s">
        <v>36</v>
      </c>
      <c r="AX390" s="13" t="s">
        <v>77</v>
      </c>
      <c r="AY390" s="230" t="s">
        <v>149</v>
      </c>
    </row>
    <row r="391" s="13" customFormat="1">
      <c r="A391" s="13"/>
      <c r="B391" s="220"/>
      <c r="C391" s="221"/>
      <c r="D391" s="222" t="s">
        <v>158</v>
      </c>
      <c r="E391" s="223" t="s">
        <v>19</v>
      </c>
      <c r="F391" s="224" t="s">
        <v>239</v>
      </c>
      <c r="G391" s="221"/>
      <c r="H391" s="223" t="s">
        <v>19</v>
      </c>
      <c r="I391" s="225"/>
      <c r="J391" s="221"/>
      <c r="K391" s="221"/>
      <c r="L391" s="226"/>
      <c r="M391" s="227"/>
      <c r="N391" s="228"/>
      <c r="O391" s="228"/>
      <c r="P391" s="228"/>
      <c r="Q391" s="228"/>
      <c r="R391" s="228"/>
      <c r="S391" s="228"/>
      <c r="T391" s="22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0" t="s">
        <v>158</v>
      </c>
      <c r="AU391" s="230" t="s">
        <v>85</v>
      </c>
      <c r="AV391" s="13" t="s">
        <v>85</v>
      </c>
      <c r="AW391" s="13" t="s">
        <v>36</v>
      </c>
      <c r="AX391" s="13" t="s">
        <v>77</v>
      </c>
      <c r="AY391" s="230" t="s">
        <v>149</v>
      </c>
    </row>
    <row r="392" s="13" customFormat="1">
      <c r="A392" s="13"/>
      <c r="B392" s="220"/>
      <c r="C392" s="221"/>
      <c r="D392" s="222" t="s">
        <v>158</v>
      </c>
      <c r="E392" s="223" t="s">
        <v>19</v>
      </c>
      <c r="F392" s="224" t="s">
        <v>173</v>
      </c>
      <c r="G392" s="221"/>
      <c r="H392" s="223" t="s">
        <v>19</v>
      </c>
      <c r="I392" s="225"/>
      <c r="J392" s="221"/>
      <c r="K392" s="221"/>
      <c r="L392" s="226"/>
      <c r="M392" s="227"/>
      <c r="N392" s="228"/>
      <c r="O392" s="228"/>
      <c r="P392" s="228"/>
      <c r="Q392" s="228"/>
      <c r="R392" s="228"/>
      <c r="S392" s="228"/>
      <c r="T392" s="22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0" t="s">
        <v>158</v>
      </c>
      <c r="AU392" s="230" t="s">
        <v>85</v>
      </c>
      <c r="AV392" s="13" t="s">
        <v>85</v>
      </c>
      <c r="AW392" s="13" t="s">
        <v>36</v>
      </c>
      <c r="AX392" s="13" t="s">
        <v>77</v>
      </c>
      <c r="AY392" s="230" t="s">
        <v>149</v>
      </c>
    </row>
    <row r="393" s="14" customFormat="1">
      <c r="A393" s="14"/>
      <c r="B393" s="231"/>
      <c r="C393" s="232"/>
      <c r="D393" s="222" t="s">
        <v>158</v>
      </c>
      <c r="E393" s="233" t="s">
        <v>19</v>
      </c>
      <c r="F393" s="234" t="s">
        <v>512</v>
      </c>
      <c r="G393" s="232"/>
      <c r="H393" s="235">
        <v>16</v>
      </c>
      <c r="I393" s="236"/>
      <c r="J393" s="232"/>
      <c r="K393" s="232"/>
      <c r="L393" s="237"/>
      <c r="M393" s="238"/>
      <c r="N393" s="239"/>
      <c r="O393" s="239"/>
      <c r="P393" s="239"/>
      <c r="Q393" s="239"/>
      <c r="R393" s="239"/>
      <c r="S393" s="239"/>
      <c r="T393" s="24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1" t="s">
        <v>158</v>
      </c>
      <c r="AU393" s="241" t="s">
        <v>85</v>
      </c>
      <c r="AV393" s="14" t="s">
        <v>87</v>
      </c>
      <c r="AW393" s="14" t="s">
        <v>36</v>
      </c>
      <c r="AX393" s="14" t="s">
        <v>77</v>
      </c>
      <c r="AY393" s="241" t="s">
        <v>149</v>
      </c>
    </row>
    <row r="394" s="15" customFormat="1">
      <c r="A394" s="15"/>
      <c r="B394" s="242"/>
      <c r="C394" s="243"/>
      <c r="D394" s="222" t="s">
        <v>158</v>
      </c>
      <c r="E394" s="244" t="s">
        <v>19</v>
      </c>
      <c r="F394" s="245" t="s">
        <v>162</v>
      </c>
      <c r="G394" s="243"/>
      <c r="H394" s="246">
        <v>16</v>
      </c>
      <c r="I394" s="247"/>
      <c r="J394" s="243"/>
      <c r="K394" s="243"/>
      <c r="L394" s="248"/>
      <c r="M394" s="259"/>
      <c r="N394" s="260"/>
      <c r="O394" s="260"/>
      <c r="P394" s="260"/>
      <c r="Q394" s="260"/>
      <c r="R394" s="260"/>
      <c r="S394" s="260"/>
      <c r="T394" s="261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2" t="s">
        <v>158</v>
      </c>
      <c r="AU394" s="252" t="s">
        <v>85</v>
      </c>
      <c r="AV394" s="15" t="s">
        <v>156</v>
      </c>
      <c r="AW394" s="15" t="s">
        <v>36</v>
      </c>
      <c r="AX394" s="15" t="s">
        <v>85</v>
      </c>
      <c r="AY394" s="252" t="s">
        <v>149</v>
      </c>
    </row>
    <row r="395" s="2" customFormat="1" ht="6.96" customHeight="1">
      <c r="A395" s="40"/>
      <c r="B395" s="61"/>
      <c r="C395" s="62"/>
      <c r="D395" s="62"/>
      <c r="E395" s="62"/>
      <c r="F395" s="62"/>
      <c r="G395" s="62"/>
      <c r="H395" s="62"/>
      <c r="I395" s="62"/>
      <c r="J395" s="62"/>
      <c r="K395" s="62"/>
      <c r="L395" s="46"/>
      <c r="M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</row>
  </sheetData>
  <sheetProtection sheet="1" autoFilter="0" formatColumns="0" formatRows="0" objects="1" scenarios="1" spinCount="100000" saltValue="lHACe5w1tO/Bab6fnSRVTkaoKAKY2ZWjVREPdkBNvmhykMz1boAHHptz/hg2K1NRDnMljVIXMqw6ZfvGT1QB8w==" hashValue="h0eaYig2wL0SP+4HsUXCtzy0lcOXGK5lxnGjG5k7P2EV6Wv6u5srDZrEeWE679+uC+yCRucQ7YoCKkJWJ/da6w==" algorithmName="SHA-512" password="CC3D"/>
  <autoFilter ref="C92:K394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117" r:id="rId1" display="https://podminky.urs.cz/item/CS_URS_2024_01/619991011"/>
    <hyperlink ref="F124" r:id="rId2" display="https://podminky.urs.cz/item/CS_URS_2024_01/619996137"/>
    <hyperlink ref="F131" r:id="rId3" display="https://podminky.urs.cz/item/CS_URS_2024_01/619996145"/>
    <hyperlink ref="F176" r:id="rId4" display="https://podminky.urs.cz/item/CS_URS_2024_01/625681031R"/>
    <hyperlink ref="F219" r:id="rId5" display="https://podminky.urs.cz/item/CS_URS_2024_01/941121113"/>
    <hyperlink ref="F226" r:id="rId6" display="https://podminky.urs.cz/item/CS_URS_2024_01/941121813"/>
    <hyperlink ref="F231" r:id="rId7" display="https://podminky.urs.cz/item/CS_URS_2024_01/941121312"/>
    <hyperlink ref="F264" r:id="rId8" display="https://podminky.urs.cz/item/CS_URS_2024_01/993121211"/>
    <hyperlink ref="F268" r:id="rId9" display="https://podminky.urs.cz/item/CS_URS_2024_01/993121219"/>
    <hyperlink ref="F273" r:id="rId10" display="https://podminky.urs.cz/item/CS_URS_2024_01/997013157"/>
    <hyperlink ref="F275" r:id="rId11" display="https://podminky.urs.cz/item/CS_URS_2024_01/997013313"/>
    <hyperlink ref="F277" r:id="rId12" display="https://podminky.urs.cz/item/CS_URS_2024_01/997013323"/>
    <hyperlink ref="F281" r:id="rId13" display="https://podminky.urs.cz/item/CS_URS_2024_01/997013509"/>
    <hyperlink ref="F284" r:id="rId14" display="https://podminky.urs.cz/item/CS_URS_2024_01/997013511"/>
    <hyperlink ref="F286" r:id="rId15" display="https://podminky.urs.cz/item/CS_URS_2024_01/997013631"/>
    <hyperlink ref="F289" r:id="rId16" display="https://podminky.urs.cz/item/CS_URS_2024_01/998011011"/>
    <hyperlink ref="F291" r:id="rId17" display="https://podminky.urs.cz/item/CS_URS_2024_01/998011014"/>
    <hyperlink ref="F307" r:id="rId18" display="https://podminky.urs.cz/item/CS_URS_2024_01/998765214"/>
    <hyperlink ref="F309" r:id="rId19" display="https://podminky.urs.cz/item/CS_URS_2024_01/998765292"/>
    <hyperlink ref="F316" r:id="rId20" display="https://podminky.urs.cz/item/CS_URS_2024_01/783801503"/>
    <hyperlink ref="F321" r:id="rId21" display="https://podminky.urs.cz/item/CS_URS_2024_01/783806801"/>
    <hyperlink ref="F330" r:id="rId22" display="https://podminky.urs.cz/item/CS_URS_2024_01/783806809"/>
    <hyperlink ref="F353" r:id="rId23" display="https://podminky.urs.cz/item/CS_URS_2024_01/783823167"/>
    <hyperlink ref="F358" r:id="rId24" display="https://podminky.urs.cz/item/CS_URS_2024_01/783826625"/>
    <hyperlink ref="F366" r:id="rId25" display="https://podminky.urs.cz/item/CS_URS_2024_01/783826655"/>
    <hyperlink ref="F370" r:id="rId26" display="https://podminky.urs.cz/item/CS_URS_2024_01/783827447R"/>
    <hyperlink ref="F383" r:id="rId27" display="https://podminky.urs.cz/item/CS_URS_2024_01/HZS2151"/>
    <hyperlink ref="F389" r:id="rId28" display="https://podminky.urs.cz/item/CS_URS_2024_01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  <c r="AZ2" s="130" t="s">
        <v>97</v>
      </c>
      <c r="BA2" s="130" t="s">
        <v>97</v>
      </c>
      <c r="BB2" s="130" t="s">
        <v>98</v>
      </c>
      <c r="BC2" s="130" t="s">
        <v>99</v>
      </c>
      <c r="BD2" s="13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  <c r="AZ3" s="130" t="s">
        <v>513</v>
      </c>
      <c r="BA3" s="130" t="s">
        <v>514</v>
      </c>
      <c r="BB3" s="130" t="s">
        <v>98</v>
      </c>
      <c r="BC3" s="130" t="s">
        <v>515</v>
      </c>
      <c r="BD3" s="130" t="s">
        <v>87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Kostel sv. Bartoloměje v Pardubicích - oprava fasády západního štitu lodi a kostela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8" t="s">
        <v>516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15. 4. 2024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30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32</v>
      </c>
      <c r="E20" s="40"/>
      <c r="F20" s="40"/>
      <c r="G20" s="40"/>
      <c r="H20" s="40"/>
      <c r="I20" s="135" t="s">
        <v>26</v>
      </c>
      <c r="J20" s="139" t="s">
        <v>33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29</v>
      </c>
      <c r="J21" s="139" t="s">
        <v>35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40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ROUND((SUM(BE86:BE211)),  2)</f>
        <v>0</v>
      </c>
      <c r="G33" s="40"/>
      <c r="H33" s="40"/>
      <c r="I33" s="151">
        <v>0.20999999999999999</v>
      </c>
      <c r="J33" s="150">
        <f>ROUND(((SUM(BE86:BE211))*I33),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ROUND((SUM(BF86:BF211)),  2)</f>
        <v>0</v>
      </c>
      <c r="G34" s="40"/>
      <c r="H34" s="40"/>
      <c r="I34" s="151">
        <v>0.12</v>
      </c>
      <c r="J34" s="150">
        <f>ROUND(((SUM(BF86:BF211))*I34),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ROUND((SUM(BG86:BG211)),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ROUND((SUM(BH86:BH211)),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ROUND((SUM(BI86:BI211)),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Kostel sv. Bartoloměje v Pardubicích - oprava fasády západního štitu lodi a kostela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D.1.1.b - Restaurování plastické výzdoby západního štitu západní předsíně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Pardubice</v>
      </c>
      <c r="G52" s="42"/>
      <c r="H52" s="42"/>
      <c r="I52" s="34" t="s">
        <v>23</v>
      </c>
      <c r="J52" s="74" t="str">
        <f>IF(J12="","",J12)</f>
        <v>15. 4. 2024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ŘK farnost Pardubice</v>
      </c>
      <c r="G54" s="42"/>
      <c r="H54" s="42"/>
      <c r="I54" s="34" t="s">
        <v>32</v>
      </c>
      <c r="J54" s="38" t="str">
        <f>E21</f>
        <v>INRECO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BACing s.r.o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68"/>
      <c r="C60" s="169"/>
      <c r="D60" s="170" t="s">
        <v>517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518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519</v>
      </c>
      <c r="E62" s="177"/>
      <c r="F62" s="177"/>
      <c r="G62" s="177"/>
      <c r="H62" s="177"/>
      <c r="I62" s="177"/>
      <c r="J62" s="178">
        <f>J107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520</v>
      </c>
      <c r="E63" s="177"/>
      <c r="F63" s="177"/>
      <c r="G63" s="177"/>
      <c r="H63" s="177"/>
      <c r="I63" s="177"/>
      <c r="J63" s="178">
        <f>J126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521</v>
      </c>
      <c r="E64" s="177"/>
      <c r="F64" s="177"/>
      <c r="G64" s="177"/>
      <c r="H64" s="177"/>
      <c r="I64" s="177"/>
      <c r="J64" s="178">
        <f>J143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522</v>
      </c>
      <c r="E65" s="177"/>
      <c r="F65" s="177"/>
      <c r="G65" s="177"/>
      <c r="H65" s="177"/>
      <c r="I65" s="177"/>
      <c r="J65" s="178">
        <f>J162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523</v>
      </c>
      <c r="E66" s="171"/>
      <c r="F66" s="171"/>
      <c r="G66" s="171"/>
      <c r="H66" s="171"/>
      <c r="I66" s="171"/>
      <c r="J66" s="172">
        <f>J181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134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3" t="str">
        <f>E7</f>
        <v>Kostel sv. Bartoloměje v Pardubicích - oprava fasády západního štitu lodi a kostela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114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30" customHeight="1">
      <c r="A78" s="40"/>
      <c r="B78" s="41"/>
      <c r="C78" s="42"/>
      <c r="D78" s="42"/>
      <c r="E78" s="71" t="str">
        <f>E9</f>
        <v>D.1.1.b - Restaurování plastické výzdoby západního štitu západní předsíně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Pardubice</v>
      </c>
      <c r="G80" s="42"/>
      <c r="H80" s="42"/>
      <c r="I80" s="34" t="s">
        <v>23</v>
      </c>
      <c r="J80" s="74" t="str">
        <f>IF(J12="","",J12)</f>
        <v>15. 4. 2024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ŘK farnost Pardubice</v>
      </c>
      <c r="G82" s="42"/>
      <c r="H82" s="42"/>
      <c r="I82" s="34" t="s">
        <v>32</v>
      </c>
      <c r="J82" s="38" t="str">
        <f>E21</f>
        <v>INRECO s.r.o.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30</v>
      </c>
      <c r="D83" s="42"/>
      <c r="E83" s="42"/>
      <c r="F83" s="29" t="str">
        <f>IF(E18="","",E18)</f>
        <v>Vyplň údaj</v>
      </c>
      <c r="G83" s="42"/>
      <c r="H83" s="42"/>
      <c r="I83" s="34" t="s">
        <v>37</v>
      </c>
      <c r="J83" s="38" t="str">
        <f>E24</f>
        <v>BACing s.r.o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0"/>
      <c r="B85" s="181"/>
      <c r="C85" s="182" t="s">
        <v>135</v>
      </c>
      <c r="D85" s="183" t="s">
        <v>62</v>
      </c>
      <c r="E85" s="183" t="s">
        <v>58</v>
      </c>
      <c r="F85" s="183" t="s">
        <v>59</v>
      </c>
      <c r="G85" s="183" t="s">
        <v>136</v>
      </c>
      <c r="H85" s="183" t="s">
        <v>137</v>
      </c>
      <c r="I85" s="183" t="s">
        <v>138</v>
      </c>
      <c r="J85" s="183" t="s">
        <v>118</v>
      </c>
      <c r="K85" s="184" t="s">
        <v>139</v>
      </c>
      <c r="L85" s="185"/>
      <c r="M85" s="94" t="s">
        <v>19</v>
      </c>
      <c r="N85" s="95" t="s">
        <v>47</v>
      </c>
      <c r="O85" s="95" t="s">
        <v>140</v>
      </c>
      <c r="P85" s="95" t="s">
        <v>141</v>
      </c>
      <c r="Q85" s="95" t="s">
        <v>142</v>
      </c>
      <c r="R85" s="95" t="s">
        <v>143</v>
      </c>
      <c r="S85" s="95" t="s">
        <v>144</v>
      </c>
      <c r="T85" s="96" t="s">
        <v>145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0"/>
      <c r="B86" s="41"/>
      <c r="C86" s="101" t="s">
        <v>146</v>
      </c>
      <c r="D86" s="42"/>
      <c r="E86" s="42"/>
      <c r="F86" s="42"/>
      <c r="G86" s="42"/>
      <c r="H86" s="42"/>
      <c r="I86" s="42"/>
      <c r="J86" s="186">
        <f>BK86</f>
        <v>0</v>
      </c>
      <c r="K86" s="42"/>
      <c r="L86" s="46"/>
      <c r="M86" s="97"/>
      <c r="N86" s="187"/>
      <c r="O86" s="98"/>
      <c r="P86" s="188">
        <f>P87+P181</f>
        <v>0</v>
      </c>
      <c r="Q86" s="98"/>
      <c r="R86" s="188">
        <f>R87+R181</f>
        <v>0</v>
      </c>
      <c r="S86" s="98"/>
      <c r="T86" s="189">
        <f>T87+T181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76</v>
      </c>
      <c r="AU86" s="19" t="s">
        <v>119</v>
      </c>
      <c r="BK86" s="190">
        <f>BK87+BK181</f>
        <v>0</v>
      </c>
    </row>
    <row r="87" s="12" customFormat="1" ht="25.92" customHeight="1">
      <c r="A87" s="12"/>
      <c r="B87" s="191"/>
      <c r="C87" s="192"/>
      <c r="D87" s="193" t="s">
        <v>76</v>
      </c>
      <c r="E87" s="194" t="s">
        <v>251</v>
      </c>
      <c r="F87" s="194" t="s">
        <v>524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P88+P107+P126+P143+P162</f>
        <v>0</v>
      </c>
      <c r="Q87" s="199"/>
      <c r="R87" s="200">
        <f>R88+R107+R126+R143+R162</f>
        <v>0</v>
      </c>
      <c r="S87" s="199"/>
      <c r="T87" s="201">
        <f>T88+T107+T126+T143+T162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76</v>
      </c>
      <c r="AU87" s="203" t="s">
        <v>77</v>
      </c>
      <c r="AY87" s="202" t="s">
        <v>149</v>
      </c>
      <c r="BK87" s="204">
        <f>BK88+BK107+BK126+BK143+BK162</f>
        <v>0</v>
      </c>
    </row>
    <row r="88" s="12" customFormat="1" ht="22.8" customHeight="1">
      <c r="A88" s="12"/>
      <c r="B88" s="191"/>
      <c r="C88" s="192"/>
      <c r="D88" s="193" t="s">
        <v>76</v>
      </c>
      <c r="E88" s="205" t="s">
        <v>525</v>
      </c>
      <c r="F88" s="205" t="s">
        <v>526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SUM(P89:P106)</f>
        <v>0</v>
      </c>
      <c r="Q88" s="199"/>
      <c r="R88" s="200">
        <f>SUM(R89:R106)</f>
        <v>0</v>
      </c>
      <c r="S88" s="199"/>
      <c r="T88" s="201">
        <f>SUM(T89:T106)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85</v>
      </c>
      <c r="AT88" s="203" t="s">
        <v>76</v>
      </c>
      <c r="AU88" s="203" t="s">
        <v>85</v>
      </c>
      <c r="AY88" s="202" t="s">
        <v>149</v>
      </c>
      <c r="BK88" s="204">
        <f>SUM(BK89:BK106)</f>
        <v>0</v>
      </c>
    </row>
    <row r="89" s="2" customFormat="1" ht="33" customHeight="1">
      <c r="A89" s="40"/>
      <c r="B89" s="41"/>
      <c r="C89" s="207" t="s">
        <v>85</v>
      </c>
      <c r="D89" s="207" t="s">
        <v>152</v>
      </c>
      <c r="E89" s="208" t="s">
        <v>527</v>
      </c>
      <c r="F89" s="209" t="s">
        <v>528</v>
      </c>
      <c r="G89" s="210" t="s">
        <v>529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48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156</v>
      </c>
      <c r="AT89" s="218" t="s">
        <v>152</v>
      </c>
      <c r="AU89" s="218" t="s">
        <v>87</v>
      </c>
      <c r="AY89" s="19" t="s">
        <v>149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85</v>
      </c>
      <c r="BK89" s="219">
        <f>ROUND(I89*H89,2)</f>
        <v>0</v>
      </c>
      <c r="BL89" s="19" t="s">
        <v>156</v>
      </c>
      <c r="BM89" s="218" t="s">
        <v>87</v>
      </c>
    </row>
    <row r="90" s="2" customFormat="1">
      <c r="A90" s="40"/>
      <c r="B90" s="41"/>
      <c r="C90" s="42"/>
      <c r="D90" s="222" t="s">
        <v>530</v>
      </c>
      <c r="E90" s="42"/>
      <c r="F90" s="262" t="s">
        <v>531</v>
      </c>
      <c r="G90" s="42"/>
      <c r="H90" s="42"/>
      <c r="I90" s="255"/>
      <c r="J90" s="42"/>
      <c r="K90" s="42"/>
      <c r="L90" s="46"/>
      <c r="M90" s="256"/>
      <c r="N90" s="257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530</v>
      </c>
      <c r="AU90" s="19" t="s">
        <v>87</v>
      </c>
    </row>
    <row r="91" s="2" customFormat="1" ht="24.15" customHeight="1">
      <c r="A91" s="40"/>
      <c r="B91" s="41"/>
      <c r="C91" s="207" t="s">
        <v>87</v>
      </c>
      <c r="D91" s="207" t="s">
        <v>152</v>
      </c>
      <c r="E91" s="208" t="s">
        <v>532</v>
      </c>
      <c r="F91" s="209" t="s">
        <v>533</v>
      </c>
      <c r="G91" s="210" t="s">
        <v>529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48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156</v>
      </c>
      <c r="AT91" s="218" t="s">
        <v>152</v>
      </c>
      <c r="AU91" s="218" t="s">
        <v>87</v>
      </c>
      <c r="AY91" s="19" t="s">
        <v>149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85</v>
      </c>
      <c r="BK91" s="219">
        <f>ROUND(I91*H91,2)</f>
        <v>0</v>
      </c>
      <c r="BL91" s="19" t="s">
        <v>156</v>
      </c>
      <c r="BM91" s="218" t="s">
        <v>156</v>
      </c>
    </row>
    <row r="92" s="2" customFormat="1">
      <c r="A92" s="40"/>
      <c r="B92" s="41"/>
      <c r="C92" s="42"/>
      <c r="D92" s="222" t="s">
        <v>530</v>
      </c>
      <c r="E92" s="42"/>
      <c r="F92" s="262" t="s">
        <v>531</v>
      </c>
      <c r="G92" s="42"/>
      <c r="H92" s="42"/>
      <c r="I92" s="255"/>
      <c r="J92" s="42"/>
      <c r="K92" s="42"/>
      <c r="L92" s="46"/>
      <c r="M92" s="256"/>
      <c r="N92" s="257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530</v>
      </c>
      <c r="AU92" s="19" t="s">
        <v>87</v>
      </c>
    </row>
    <row r="93" s="2" customFormat="1" ht="24.15" customHeight="1">
      <c r="A93" s="40"/>
      <c r="B93" s="41"/>
      <c r="C93" s="207" t="s">
        <v>150</v>
      </c>
      <c r="D93" s="207" t="s">
        <v>152</v>
      </c>
      <c r="E93" s="208" t="s">
        <v>534</v>
      </c>
      <c r="F93" s="209" t="s">
        <v>535</v>
      </c>
      <c r="G93" s="210" t="s">
        <v>529</v>
      </c>
      <c r="H93" s="211">
        <v>1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48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156</v>
      </c>
      <c r="AT93" s="218" t="s">
        <v>152</v>
      </c>
      <c r="AU93" s="218" t="s">
        <v>87</v>
      </c>
      <c r="AY93" s="19" t="s">
        <v>149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85</v>
      </c>
      <c r="BK93" s="219">
        <f>ROUND(I93*H93,2)</f>
        <v>0</v>
      </c>
      <c r="BL93" s="19" t="s">
        <v>156</v>
      </c>
      <c r="BM93" s="218" t="s">
        <v>167</v>
      </c>
    </row>
    <row r="94" s="2" customFormat="1">
      <c r="A94" s="40"/>
      <c r="B94" s="41"/>
      <c r="C94" s="42"/>
      <c r="D94" s="222" t="s">
        <v>530</v>
      </c>
      <c r="E94" s="42"/>
      <c r="F94" s="262" t="s">
        <v>531</v>
      </c>
      <c r="G94" s="42"/>
      <c r="H94" s="42"/>
      <c r="I94" s="255"/>
      <c r="J94" s="42"/>
      <c r="K94" s="42"/>
      <c r="L94" s="46"/>
      <c r="M94" s="256"/>
      <c r="N94" s="257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530</v>
      </c>
      <c r="AU94" s="19" t="s">
        <v>87</v>
      </c>
    </row>
    <row r="95" s="2" customFormat="1" ht="24.15" customHeight="1">
      <c r="A95" s="40"/>
      <c r="B95" s="41"/>
      <c r="C95" s="207" t="s">
        <v>156</v>
      </c>
      <c r="D95" s="207" t="s">
        <v>152</v>
      </c>
      <c r="E95" s="208" t="s">
        <v>536</v>
      </c>
      <c r="F95" s="209" t="s">
        <v>537</v>
      </c>
      <c r="G95" s="210" t="s">
        <v>529</v>
      </c>
      <c r="H95" s="211">
        <v>1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48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156</v>
      </c>
      <c r="AT95" s="218" t="s">
        <v>152</v>
      </c>
      <c r="AU95" s="218" t="s">
        <v>87</v>
      </c>
      <c r="AY95" s="19" t="s">
        <v>149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85</v>
      </c>
      <c r="BK95" s="219">
        <f>ROUND(I95*H95,2)</f>
        <v>0</v>
      </c>
      <c r="BL95" s="19" t="s">
        <v>156</v>
      </c>
      <c r="BM95" s="218" t="s">
        <v>201</v>
      </c>
    </row>
    <row r="96" s="2" customFormat="1">
      <c r="A96" s="40"/>
      <c r="B96" s="41"/>
      <c r="C96" s="42"/>
      <c r="D96" s="222" t="s">
        <v>530</v>
      </c>
      <c r="E96" s="42"/>
      <c r="F96" s="262" t="s">
        <v>531</v>
      </c>
      <c r="G96" s="42"/>
      <c r="H96" s="42"/>
      <c r="I96" s="255"/>
      <c r="J96" s="42"/>
      <c r="K96" s="42"/>
      <c r="L96" s="46"/>
      <c r="M96" s="256"/>
      <c r="N96" s="257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530</v>
      </c>
      <c r="AU96" s="19" t="s">
        <v>87</v>
      </c>
    </row>
    <row r="97" s="2" customFormat="1" ht="24.15" customHeight="1">
      <c r="A97" s="40"/>
      <c r="B97" s="41"/>
      <c r="C97" s="207" t="s">
        <v>181</v>
      </c>
      <c r="D97" s="207" t="s">
        <v>152</v>
      </c>
      <c r="E97" s="208" t="s">
        <v>538</v>
      </c>
      <c r="F97" s="209" t="s">
        <v>539</v>
      </c>
      <c r="G97" s="210" t="s">
        <v>529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48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156</v>
      </c>
      <c r="AT97" s="218" t="s">
        <v>152</v>
      </c>
      <c r="AU97" s="218" t="s">
        <v>87</v>
      </c>
      <c r="AY97" s="19" t="s">
        <v>149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85</v>
      </c>
      <c r="BK97" s="219">
        <f>ROUND(I97*H97,2)</f>
        <v>0</v>
      </c>
      <c r="BL97" s="19" t="s">
        <v>156</v>
      </c>
      <c r="BM97" s="218" t="s">
        <v>209</v>
      </c>
    </row>
    <row r="98" s="2" customFormat="1">
      <c r="A98" s="40"/>
      <c r="B98" s="41"/>
      <c r="C98" s="42"/>
      <c r="D98" s="222" t="s">
        <v>530</v>
      </c>
      <c r="E98" s="42"/>
      <c r="F98" s="262" t="s">
        <v>531</v>
      </c>
      <c r="G98" s="42"/>
      <c r="H98" s="42"/>
      <c r="I98" s="255"/>
      <c r="J98" s="42"/>
      <c r="K98" s="42"/>
      <c r="L98" s="46"/>
      <c r="M98" s="256"/>
      <c r="N98" s="257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530</v>
      </c>
      <c r="AU98" s="19" t="s">
        <v>87</v>
      </c>
    </row>
    <row r="99" s="2" customFormat="1" ht="16.5" customHeight="1">
      <c r="A99" s="40"/>
      <c r="B99" s="41"/>
      <c r="C99" s="207" t="s">
        <v>167</v>
      </c>
      <c r="D99" s="207" t="s">
        <v>152</v>
      </c>
      <c r="E99" s="208" t="s">
        <v>540</v>
      </c>
      <c r="F99" s="209" t="s">
        <v>541</v>
      </c>
      <c r="G99" s="210" t="s">
        <v>529</v>
      </c>
      <c r="H99" s="211">
        <v>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48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156</v>
      </c>
      <c r="AT99" s="218" t="s">
        <v>152</v>
      </c>
      <c r="AU99" s="218" t="s">
        <v>87</v>
      </c>
      <c r="AY99" s="19" t="s">
        <v>149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85</v>
      </c>
      <c r="BK99" s="219">
        <f>ROUND(I99*H99,2)</f>
        <v>0</v>
      </c>
      <c r="BL99" s="19" t="s">
        <v>156</v>
      </c>
      <c r="BM99" s="218" t="s">
        <v>8</v>
      </c>
    </row>
    <row r="100" s="2" customFormat="1">
      <c r="A100" s="40"/>
      <c r="B100" s="41"/>
      <c r="C100" s="42"/>
      <c r="D100" s="222" t="s">
        <v>530</v>
      </c>
      <c r="E100" s="42"/>
      <c r="F100" s="262" t="s">
        <v>531</v>
      </c>
      <c r="G100" s="42"/>
      <c r="H100" s="42"/>
      <c r="I100" s="255"/>
      <c r="J100" s="42"/>
      <c r="K100" s="42"/>
      <c r="L100" s="46"/>
      <c r="M100" s="256"/>
      <c r="N100" s="257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530</v>
      </c>
      <c r="AU100" s="19" t="s">
        <v>87</v>
      </c>
    </row>
    <row r="101" s="2" customFormat="1" ht="16.5" customHeight="1">
      <c r="A101" s="40"/>
      <c r="B101" s="41"/>
      <c r="C101" s="207" t="s">
        <v>196</v>
      </c>
      <c r="D101" s="207" t="s">
        <v>152</v>
      </c>
      <c r="E101" s="208" t="s">
        <v>542</v>
      </c>
      <c r="F101" s="209" t="s">
        <v>543</v>
      </c>
      <c r="G101" s="210" t="s">
        <v>529</v>
      </c>
      <c r="H101" s="211">
        <v>1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48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156</v>
      </c>
      <c r="AT101" s="218" t="s">
        <v>152</v>
      </c>
      <c r="AU101" s="218" t="s">
        <v>87</v>
      </c>
      <c r="AY101" s="19" t="s">
        <v>149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85</v>
      </c>
      <c r="BK101" s="219">
        <f>ROUND(I101*H101,2)</f>
        <v>0</v>
      </c>
      <c r="BL101" s="19" t="s">
        <v>156</v>
      </c>
      <c r="BM101" s="218" t="s">
        <v>225</v>
      </c>
    </row>
    <row r="102" s="2" customFormat="1">
      <c r="A102" s="40"/>
      <c r="B102" s="41"/>
      <c r="C102" s="42"/>
      <c r="D102" s="222" t="s">
        <v>530</v>
      </c>
      <c r="E102" s="42"/>
      <c r="F102" s="262" t="s">
        <v>531</v>
      </c>
      <c r="G102" s="42"/>
      <c r="H102" s="42"/>
      <c r="I102" s="255"/>
      <c r="J102" s="42"/>
      <c r="K102" s="42"/>
      <c r="L102" s="46"/>
      <c r="M102" s="256"/>
      <c r="N102" s="257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530</v>
      </c>
      <c r="AU102" s="19" t="s">
        <v>87</v>
      </c>
    </row>
    <row r="103" s="2" customFormat="1" ht="24.15" customHeight="1">
      <c r="A103" s="40"/>
      <c r="B103" s="41"/>
      <c r="C103" s="207" t="s">
        <v>201</v>
      </c>
      <c r="D103" s="207" t="s">
        <v>152</v>
      </c>
      <c r="E103" s="208" t="s">
        <v>544</v>
      </c>
      <c r="F103" s="209" t="s">
        <v>545</v>
      </c>
      <c r="G103" s="210" t="s">
        <v>529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48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156</v>
      </c>
      <c r="AT103" s="218" t="s">
        <v>152</v>
      </c>
      <c r="AU103" s="218" t="s">
        <v>87</v>
      </c>
      <c r="AY103" s="19" t="s">
        <v>149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85</v>
      </c>
      <c r="BK103" s="219">
        <f>ROUND(I103*H103,2)</f>
        <v>0</v>
      </c>
      <c r="BL103" s="19" t="s">
        <v>156</v>
      </c>
      <c r="BM103" s="218" t="s">
        <v>235</v>
      </c>
    </row>
    <row r="104" s="2" customFormat="1">
      <c r="A104" s="40"/>
      <c r="B104" s="41"/>
      <c r="C104" s="42"/>
      <c r="D104" s="222" t="s">
        <v>530</v>
      </c>
      <c r="E104" s="42"/>
      <c r="F104" s="262" t="s">
        <v>531</v>
      </c>
      <c r="G104" s="42"/>
      <c r="H104" s="42"/>
      <c r="I104" s="255"/>
      <c r="J104" s="42"/>
      <c r="K104" s="42"/>
      <c r="L104" s="46"/>
      <c r="M104" s="256"/>
      <c r="N104" s="257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530</v>
      </c>
      <c r="AU104" s="19" t="s">
        <v>87</v>
      </c>
    </row>
    <row r="105" s="2" customFormat="1" ht="16.5" customHeight="1">
      <c r="A105" s="40"/>
      <c r="B105" s="41"/>
      <c r="C105" s="207" t="s">
        <v>205</v>
      </c>
      <c r="D105" s="207" t="s">
        <v>152</v>
      </c>
      <c r="E105" s="208" t="s">
        <v>546</v>
      </c>
      <c r="F105" s="209" t="s">
        <v>547</v>
      </c>
      <c r="G105" s="210" t="s">
        <v>529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48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156</v>
      </c>
      <c r="AT105" s="218" t="s">
        <v>152</v>
      </c>
      <c r="AU105" s="218" t="s">
        <v>87</v>
      </c>
      <c r="AY105" s="19" t="s">
        <v>149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85</v>
      </c>
      <c r="BK105" s="219">
        <f>ROUND(I105*H105,2)</f>
        <v>0</v>
      </c>
      <c r="BL105" s="19" t="s">
        <v>156</v>
      </c>
      <c r="BM105" s="218" t="s">
        <v>246</v>
      </c>
    </row>
    <row r="106" s="2" customFormat="1">
      <c r="A106" s="40"/>
      <c r="B106" s="41"/>
      <c r="C106" s="42"/>
      <c r="D106" s="222" t="s">
        <v>530</v>
      </c>
      <c r="E106" s="42"/>
      <c r="F106" s="262" t="s">
        <v>531</v>
      </c>
      <c r="G106" s="42"/>
      <c r="H106" s="42"/>
      <c r="I106" s="255"/>
      <c r="J106" s="42"/>
      <c r="K106" s="42"/>
      <c r="L106" s="46"/>
      <c r="M106" s="256"/>
      <c r="N106" s="257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530</v>
      </c>
      <c r="AU106" s="19" t="s">
        <v>87</v>
      </c>
    </row>
    <row r="107" s="12" customFormat="1" ht="22.8" customHeight="1">
      <c r="A107" s="12"/>
      <c r="B107" s="191"/>
      <c r="C107" s="192"/>
      <c r="D107" s="193" t="s">
        <v>76</v>
      </c>
      <c r="E107" s="205" t="s">
        <v>548</v>
      </c>
      <c r="F107" s="205" t="s">
        <v>549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SUM(P108:P125)</f>
        <v>0</v>
      </c>
      <c r="Q107" s="199"/>
      <c r="R107" s="200">
        <f>SUM(R108:R125)</f>
        <v>0</v>
      </c>
      <c r="S107" s="199"/>
      <c r="T107" s="201">
        <f>SUM(T108:T125)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85</v>
      </c>
      <c r="AT107" s="203" t="s">
        <v>76</v>
      </c>
      <c r="AU107" s="203" t="s">
        <v>85</v>
      </c>
      <c r="AY107" s="202" t="s">
        <v>149</v>
      </c>
      <c r="BK107" s="204">
        <f>SUM(BK108:BK125)</f>
        <v>0</v>
      </c>
    </row>
    <row r="108" s="2" customFormat="1" ht="33" customHeight="1">
      <c r="A108" s="40"/>
      <c r="B108" s="41"/>
      <c r="C108" s="207" t="s">
        <v>209</v>
      </c>
      <c r="D108" s="207" t="s">
        <v>152</v>
      </c>
      <c r="E108" s="208" t="s">
        <v>550</v>
      </c>
      <c r="F108" s="209" t="s">
        <v>528</v>
      </c>
      <c r="G108" s="210" t="s">
        <v>529</v>
      </c>
      <c r="H108" s="211">
        <v>2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48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156</v>
      </c>
      <c r="AT108" s="218" t="s">
        <v>152</v>
      </c>
      <c r="AU108" s="218" t="s">
        <v>87</v>
      </c>
      <c r="AY108" s="19" t="s">
        <v>149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85</v>
      </c>
      <c r="BK108" s="219">
        <f>ROUND(I108*H108,2)</f>
        <v>0</v>
      </c>
      <c r="BL108" s="19" t="s">
        <v>156</v>
      </c>
      <c r="BM108" s="218" t="s">
        <v>260</v>
      </c>
    </row>
    <row r="109" s="2" customFormat="1">
      <c r="A109" s="40"/>
      <c r="B109" s="41"/>
      <c r="C109" s="42"/>
      <c r="D109" s="222" t="s">
        <v>530</v>
      </c>
      <c r="E109" s="42"/>
      <c r="F109" s="262" t="s">
        <v>551</v>
      </c>
      <c r="G109" s="42"/>
      <c r="H109" s="42"/>
      <c r="I109" s="255"/>
      <c r="J109" s="42"/>
      <c r="K109" s="42"/>
      <c r="L109" s="46"/>
      <c r="M109" s="256"/>
      <c r="N109" s="257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530</v>
      </c>
      <c r="AU109" s="19" t="s">
        <v>87</v>
      </c>
    </row>
    <row r="110" s="2" customFormat="1" ht="24.15" customHeight="1">
      <c r="A110" s="40"/>
      <c r="B110" s="41"/>
      <c r="C110" s="207" t="s">
        <v>213</v>
      </c>
      <c r="D110" s="207" t="s">
        <v>152</v>
      </c>
      <c r="E110" s="208" t="s">
        <v>552</v>
      </c>
      <c r="F110" s="209" t="s">
        <v>533</v>
      </c>
      <c r="G110" s="210" t="s">
        <v>529</v>
      </c>
      <c r="H110" s="211">
        <v>2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48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156</v>
      </c>
      <c r="AT110" s="218" t="s">
        <v>152</v>
      </c>
      <c r="AU110" s="218" t="s">
        <v>87</v>
      </c>
      <c r="AY110" s="19" t="s">
        <v>149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85</v>
      </c>
      <c r="BK110" s="219">
        <f>ROUND(I110*H110,2)</f>
        <v>0</v>
      </c>
      <c r="BL110" s="19" t="s">
        <v>156</v>
      </c>
      <c r="BM110" s="218" t="s">
        <v>268</v>
      </c>
    </row>
    <row r="111" s="2" customFormat="1">
      <c r="A111" s="40"/>
      <c r="B111" s="41"/>
      <c r="C111" s="42"/>
      <c r="D111" s="222" t="s">
        <v>530</v>
      </c>
      <c r="E111" s="42"/>
      <c r="F111" s="262" t="s">
        <v>551</v>
      </c>
      <c r="G111" s="42"/>
      <c r="H111" s="42"/>
      <c r="I111" s="255"/>
      <c r="J111" s="42"/>
      <c r="K111" s="42"/>
      <c r="L111" s="46"/>
      <c r="M111" s="256"/>
      <c r="N111" s="257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530</v>
      </c>
      <c r="AU111" s="19" t="s">
        <v>87</v>
      </c>
    </row>
    <row r="112" s="2" customFormat="1" ht="24.15" customHeight="1">
      <c r="A112" s="40"/>
      <c r="B112" s="41"/>
      <c r="C112" s="207" t="s">
        <v>8</v>
      </c>
      <c r="D112" s="207" t="s">
        <v>152</v>
      </c>
      <c r="E112" s="208" t="s">
        <v>553</v>
      </c>
      <c r="F112" s="209" t="s">
        <v>535</v>
      </c>
      <c r="G112" s="210" t="s">
        <v>529</v>
      </c>
      <c r="H112" s="211">
        <v>2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48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156</v>
      </c>
      <c r="AT112" s="218" t="s">
        <v>152</v>
      </c>
      <c r="AU112" s="218" t="s">
        <v>87</v>
      </c>
      <c r="AY112" s="19" t="s">
        <v>149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85</v>
      </c>
      <c r="BK112" s="219">
        <f>ROUND(I112*H112,2)</f>
        <v>0</v>
      </c>
      <c r="BL112" s="19" t="s">
        <v>156</v>
      </c>
      <c r="BM112" s="218" t="s">
        <v>276</v>
      </c>
    </row>
    <row r="113" s="2" customFormat="1">
      <c r="A113" s="40"/>
      <c r="B113" s="41"/>
      <c r="C113" s="42"/>
      <c r="D113" s="222" t="s">
        <v>530</v>
      </c>
      <c r="E113" s="42"/>
      <c r="F113" s="262" t="s">
        <v>551</v>
      </c>
      <c r="G113" s="42"/>
      <c r="H113" s="42"/>
      <c r="I113" s="255"/>
      <c r="J113" s="42"/>
      <c r="K113" s="42"/>
      <c r="L113" s="46"/>
      <c r="M113" s="256"/>
      <c r="N113" s="257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530</v>
      </c>
      <c r="AU113" s="19" t="s">
        <v>87</v>
      </c>
    </row>
    <row r="114" s="2" customFormat="1" ht="24.15" customHeight="1">
      <c r="A114" s="40"/>
      <c r="B114" s="41"/>
      <c r="C114" s="207" t="s">
        <v>221</v>
      </c>
      <c r="D114" s="207" t="s">
        <v>152</v>
      </c>
      <c r="E114" s="208" t="s">
        <v>554</v>
      </c>
      <c r="F114" s="209" t="s">
        <v>537</v>
      </c>
      <c r="G114" s="210" t="s">
        <v>529</v>
      </c>
      <c r="H114" s="211">
        <v>2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48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156</v>
      </c>
      <c r="AT114" s="218" t="s">
        <v>152</v>
      </c>
      <c r="AU114" s="218" t="s">
        <v>87</v>
      </c>
      <c r="AY114" s="19" t="s">
        <v>149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85</v>
      </c>
      <c r="BK114" s="219">
        <f>ROUND(I114*H114,2)</f>
        <v>0</v>
      </c>
      <c r="BL114" s="19" t="s">
        <v>156</v>
      </c>
      <c r="BM114" s="218" t="s">
        <v>285</v>
      </c>
    </row>
    <row r="115" s="2" customFormat="1">
      <c r="A115" s="40"/>
      <c r="B115" s="41"/>
      <c r="C115" s="42"/>
      <c r="D115" s="222" t="s">
        <v>530</v>
      </c>
      <c r="E115" s="42"/>
      <c r="F115" s="262" t="s">
        <v>551</v>
      </c>
      <c r="G115" s="42"/>
      <c r="H115" s="42"/>
      <c r="I115" s="255"/>
      <c r="J115" s="42"/>
      <c r="K115" s="42"/>
      <c r="L115" s="46"/>
      <c r="M115" s="256"/>
      <c r="N115" s="257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530</v>
      </c>
      <c r="AU115" s="19" t="s">
        <v>87</v>
      </c>
    </row>
    <row r="116" s="2" customFormat="1" ht="24.15" customHeight="1">
      <c r="A116" s="40"/>
      <c r="B116" s="41"/>
      <c r="C116" s="207" t="s">
        <v>225</v>
      </c>
      <c r="D116" s="207" t="s">
        <v>152</v>
      </c>
      <c r="E116" s="208" t="s">
        <v>555</v>
      </c>
      <c r="F116" s="209" t="s">
        <v>539</v>
      </c>
      <c r="G116" s="210" t="s">
        <v>529</v>
      </c>
      <c r="H116" s="211">
        <v>2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48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156</v>
      </c>
      <c r="AT116" s="218" t="s">
        <v>152</v>
      </c>
      <c r="AU116" s="218" t="s">
        <v>87</v>
      </c>
      <c r="AY116" s="19" t="s">
        <v>149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85</v>
      </c>
      <c r="BK116" s="219">
        <f>ROUND(I116*H116,2)</f>
        <v>0</v>
      </c>
      <c r="BL116" s="19" t="s">
        <v>156</v>
      </c>
      <c r="BM116" s="218" t="s">
        <v>298</v>
      </c>
    </row>
    <row r="117" s="2" customFormat="1">
      <c r="A117" s="40"/>
      <c r="B117" s="41"/>
      <c r="C117" s="42"/>
      <c r="D117" s="222" t="s">
        <v>530</v>
      </c>
      <c r="E117" s="42"/>
      <c r="F117" s="262" t="s">
        <v>551</v>
      </c>
      <c r="G117" s="42"/>
      <c r="H117" s="42"/>
      <c r="I117" s="255"/>
      <c r="J117" s="42"/>
      <c r="K117" s="42"/>
      <c r="L117" s="46"/>
      <c r="M117" s="256"/>
      <c r="N117" s="257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530</v>
      </c>
      <c r="AU117" s="19" t="s">
        <v>87</v>
      </c>
    </row>
    <row r="118" s="2" customFormat="1" ht="16.5" customHeight="1">
      <c r="A118" s="40"/>
      <c r="B118" s="41"/>
      <c r="C118" s="207" t="s">
        <v>230</v>
      </c>
      <c r="D118" s="207" t="s">
        <v>152</v>
      </c>
      <c r="E118" s="208" t="s">
        <v>556</v>
      </c>
      <c r="F118" s="209" t="s">
        <v>541</v>
      </c>
      <c r="G118" s="210" t="s">
        <v>529</v>
      </c>
      <c r="H118" s="211">
        <v>2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48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156</v>
      </c>
      <c r="AT118" s="218" t="s">
        <v>152</v>
      </c>
      <c r="AU118" s="218" t="s">
        <v>87</v>
      </c>
      <c r="AY118" s="19" t="s">
        <v>149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85</v>
      </c>
      <c r="BK118" s="219">
        <f>ROUND(I118*H118,2)</f>
        <v>0</v>
      </c>
      <c r="BL118" s="19" t="s">
        <v>156</v>
      </c>
      <c r="BM118" s="218" t="s">
        <v>307</v>
      </c>
    </row>
    <row r="119" s="2" customFormat="1">
      <c r="A119" s="40"/>
      <c r="B119" s="41"/>
      <c r="C119" s="42"/>
      <c r="D119" s="222" t="s">
        <v>530</v>
      </c>
      <c r="E119" s="42"/>
      <c r="F119" s="262" t="s">
        <v>551</v>
      </c>
      <c r="G119" s="42"/>
      <c r="H119" s="42"/>
      <c r="I119" s="255"/>
      <c r="J119" s="42"/>
      <c r="K119" s="42"/>
      <c r="L119" s="46"/>
      <c r="M119" s="256"/>
      <c r="N119" s="257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530</v>
      </c>
      <c r="AU119" s="19" t="s">
        <v>87</v>
      </c>
    </row>
    <row r="120" s="2" customFormat="1" ht="16.5" customHeight="1">
      <c r="A120" s="40"/>
      <c r="B120" s="41"/>
      <c r="C120" s="207" t="s">
        <v>235</v>
      </c>
      <c r="D120" s="207" t="s">
        <v>152</v>
      </c>
      <c r="E120" s="208" t="s">
        <v>557</v>
      </c>
      <c r="F120" s="209" t="s">
        <v>543</v>
      </c>
      <c r="G120" s="210" t="s">
        <v>529</v>
      </c>
      <c r="H120" s="211">
        <v>2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48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156</v>
      </c>
      <c r="AT120" s="218" t="s">
        <v>152</v>
      </c>
      <c r="AU120" s="218" t="s">
        <v>87</v>
      </c>
      <c r="AY120" s="19" t="s">
        <v>149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85</v>
      </c>
      <c r="BK120" s="219">
        <f>ROUND(I120*H120,2)</f>
        <v>0</v>
      </c>
      <c r="BL120" s="19" t="s">
        <v>156</v>
      </c>
      <c r="BM120" s="218" t="s">
        <v>316</v>
      </c>
    </row>
    <row r="121" s="2" customFormat="1">
      <c r="A121" s="40"/>
      <c r="B121" s="41"/>
      <c r="C121" s="42"/>
      <c r="D121" s="222" t="s">
        <v>530</v>
      </c>
      <c r="E121" s="42"/>
      <c r="F121" s="262" t="s">
        <v>551</v>
      </c>
      <c r="G121" s="42"/>
      <c r="H121" s="42"/>
      <c r="I121" s="255"/>
      <c r="J121" s="42"/>
      <c r="K121" s="42"/>
      <c r="L121" s="46"/>
      <c r="M121" s="256"/>
      <c r="N121" s="257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530</v>
      </c>
      <c r="AU121" s="19" t="s">
        <v>87</v>
      </c>
    </row>
    <row r="122" s="2" customFormat="1" ht="24.15" customHeight="1">
      <c r="A122" s="40"/>
      <c r="B122" s="41"/>
      <c r="C122" s="207" t="s">
        <v>241</v>
      </c>
      <c r="D122" s="207" t="s">
        <v>152</v>
      </c>
      <c r="E122" s="208" t="s">
        <v>558</v>
      </c>
      <c r="F122" s="209" t="s">
        <v>545</v>
      </c>
      <c r="G122" s="210" t="s">
        <v>529</v>
      </c>
      <c r="H122" s="211">
        <v>2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48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156</v>
      </c>
      <c r="AT122" s="218" t="s">
        <v>152</v>
      </c>
      <c r="AU122" s="218" t="s">
        <v>87</v>
      </c>
      <c r="AY122" s="19" t="s">
        <v>149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85</v>
      </c>
      <c r="BK122" s="219">
        <f>ROUND(I122*H122,2)</f>
        <v>0</v>
      </c>
      <c r="BL122" s="19" t="s">
        <v>156</v>
      </c>
      <c r="BM122" s="218" t="s">
        <v>326</v>
      </c>
    </row>
    <row r="123" s="2" customFormat="1">
      <c r="A123" s="40"/>
      <c r="B123" s="41"/>
      <c r="C123" s="42"/>
      <c r="D123" s="222" t="s">
        <v>530</v>
      </c>
      <c r="E123" s="42"/>
      <c r="F123" s="262" t="s">
        <v>551</v>
      </c>
      <c r="G123" s="42"/>
      <c r="H123" s="42"/>
      <c r="I123" s="255"/>
      <c r="J123" s="42"/>
      <c r="K123" s="42"/>
      <c r="L123" s="46"/>
      <c r="M123" s="256"/>
      <c r="N123" s="257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530</v>
      </c>
      <c r="AU123" s="19" t="s">
        <v>87</v>
      </c>
    </row>
    <row r="124" s="2" customFormat="1" ht="16.5" customHeight="1">
      <c r="A124" s="40"/>
      <c r="B124" s="41"/>
      <c r="C124" s="207" t="s">
        <v>246</v>
      </c>
      <c r="D124" s="207" t="s">
        <v>152</v>
      </c>
      <c r="E124" s="208" t="s">
        <v>546</v>
      </c>
      <c r="F124" s="209" t="s">
        <v>547</v>
      </c>
      <c r="G124" s="210" t="s">
        <v>529</v>
      </c>
      <c r="H124" s="211">
        <v>1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48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156</v>
      </c>
      <c r="AT124" s="218" t="s">
        <v>152</v>
      </c>
      <c r="AU124" s="218" t="s">
        <v>87</v>
      </c>
      <c r="AY124" s="19" t="s">
        <v>149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85</v>
      </c>
      <c r="BK124" s="219">
        <f>ROUND(I124*H124,2)</f>
        <v>0</v>
      </c>
      <c r="BL124" s="19" t="s">
        <v>156</v>
      </c>
      <c r="BM124" s="218" t="s">
        <v>337</v>
      </c>
    </row>
    <row r="125" s="2" customFormat="1">
      <c r="A125" s="40"/>
      <c r="B125" s="41"/>
      <c r="C125" s="42"/>
      <c r="D125" s="222" t="s">
        <v>530</v>
      </c>
      <c r="E125" s="42"/>
      <c r="F125" s="262" t="s">
        <v>551</v>
      </c>
      <c r="G125" s="42"/>
      <c r="H125" s="42"/>
      <c r="I125" s="255"/>
      <c r="J125" s="42"/>
      <c r="K125" s="42"/>
      <c r="L125" s="46"/>
      <c r="M125" s="256"/>
      <c r="N125" s="257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530</v>
      </c>
      <c r="AU125" s="19" t="s">
        <v>87</v>
      </c>
    </row>
    <row r="126" s="12" customFormat="1" ht="22.8" customHeight="1">
      <c r="A126" s="12"/>
      <c r="B126" s="191"/>
      <c r="C126" s="192"/>
      <c r="D126" s="193" t="s">
        <v>76</v>
      </c>
      <c r="E126" s="205" t="s">
        <v>559</v>
      </c>
      <c r="F126" s="205" t="s">
        <v>560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SUM(P127:P142)</f>
        <v>0</v>
      </c>
      <c r="Q126" s="199"/>
      <c r="R126" s="200">
        <f>SUM(R127:R142)</f>
        <v>0</v>
      </c>
      <c r="S126" s="199"/>
      <c r="T126" s="201">
        <f>SUM(T127:T142)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85</v>
      </c>
      <c r="AT126" s="203" t="s">
        <v>76</v>
      </c>
      <c r="AU126" s="203" t="s">
        <v>85</v>
      </c>
      <c r="AY126" s="202" t="s">
        <v>149</v>
      </c>
      <c r="BK126" s="204">
        <f>SUM(BK127:BK142)</f>
        <v>0</v>
      </c>
    </row>
    <row r="127" s="2" customFormat="1" ht="24.15" customHeight="1">
      <c r="A127" s="40"/>
      <c r="B127" s="41"/>
      <c r="C127" s="207" t="s">
        <v>255</v>
      </c>
      <c r="D127" s="207" t="s">
        <v>152</v>
      </c>
      <c r="E127" s="208" t="s">
        <v>561</v>
      </c>
      <c r="F127" s="209" t="s">
        <v>562</v>
      </c>
      <c r="G127" s="210" t="s">
        <v>529</v>
      </c>
      <c r="H127" s="211">
        <v>1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48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156</v>
      </c>
      <c r="AT127" s="218" t="s">
        <v>152</v>
      </c>
      <c r="AU127" s="218" t="s">
        <v>87</v>
      </c>
      <c r="AY127" s="19" t="s">
        <v>149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85</v>
      </c>
      <c r="BK127" s="219">
        <f>ROUND(I127*H127,2)</f>
        <v>0</v>
      </c>
      <c r="BL127" s="19" t="s">
        <v>156</v>
      </c>
      <c r="BM127" s="218" t="s">
        <v>349</v>
      </c>
    </row>
    <row r="128" s="2" customFormat="1">
      <c r="A128" s="40"/>
      <c r="B128" s="41"/>
      <c r="C128" s="42"/>
      <c r="D128" s="222" t="s">
        <v>530</v>
      </c>
      <c r="E128" s="42"/>
      <c r="F128" s="262" t="s">
        <v>563</v>
      </c>
      <c r="G128" s="42"/>
      <c r="H128" s="42"/>
      <c r="I128" s="255"/>
      <c r="J128" s="42"/>
      <c r="K128" s="42"/>
      <c r="L128" s="46"/>
      <c r="M128" s="256"/>
      <c r="N128" s="257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530</v>
      </c>
      <c r="AU128" s="19" t="s">
        <v>87</v>
      </c>
    </row>
    <row r="129" s="2" customFormat="1" ht="24.15" customHeight="1">
      <c r="A129" s="40"/>
      <c r="B129" s="41"/>
      <c r="C129" s="207" t="s">
        <v>260</v>
      </c>
      <c r="D129" s="207" t="s">
        <v>152</v>
      </c>
      <c r="E129" s="208" t="s">
        <v>564</v>
      </c>
      <c r="F129" s="209" t="s">
        <v>533</v>
      </c>
      <c r="G129" s="210" t="s">
        <v>529</v>
      </c>
      <c r="H129" s="211">
        <v>1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48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156</v>
      </c>
      <c r="AT129" s="218" t="s">
        <v>152</v>
      </c>
      <c r="AU129" s="218" t="s">
        <v>87</v>
      </c>
      <c r="AY129" s="19" t="s">
        <v>149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85</v>
      </c>
      <c r="BK129" s="219">
        <f>ROUND(I129*H129,2)</f>
        <v>0</v>
      </c>
      <c r="BL129" s="19" t="s">
        <v>156</v>
      </c>
      <c r="BM129" s="218" t="s">
        <v>363</v>
      </c>
    </row>
    <row r="130" s="2" customFormat="1">
      <c r="A130" s="40"/>
      <c r="B130" s="41"/>
      <c r="C130" s="42"/>
      <c r="D130" s="222" t="s">
        <v>530</v>
      </c>
      <c r="E130" s="42"/>
      <c r="F130" s="262" t="s">
        <v>563</v>
      </c>
      <c r="G130" s="42"/>
      <c r="H130" s="42"/>
      <c r="I130" s="255"/>
      <c r="J130" s="42"/>
      <c r="K130" s="42"/>
      <c r="L130" s="46"/>
      <c r="M130" s="256"/>
      <c r="N130" s="257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530</v>
      </c>
      <c r="AU130" s="19" t="s">
        <v>87</v>
      </c>
    </row>
    <row r="131" s="2" customFormat="1" ht="24.15" customHeight="1">
      <c r="A131" s="40"/>
      <c r="B131" s="41"/>
      <c r="C131" s="207" t="s">
        <v>7</v>
      </c>
      <c r="D131" s="207" t="s">
        <v>152</v>
      </c>
      <c r="E131" s="208" t="s">
        <v>565</v>
      </c>
      <c r="F131" s="209" t="s">
        <v>535</v>
      </c>
      <c r="G131" s="210" t="s">
        <v>529</v>
      </c>
      <c r="H131" s="211">
        <v>1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48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156</v>
      </c>
      <c r="AT131" s="218" t="s">
        <v>152</v>
      </c>
      <c r="AU131" s="218" t="s">
        <v>87</v>
      </c>
      <c r="AY131" s="19" t="s">
        <v>149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85</v>
      </c>
      <c r="BK131" s="219">
        <f>ROUND(I131*H131,2)</f>
        <v>0</v>
      </c>
      <c r="BL131" s="19" t="s">
        <v>156</v>
      </c>
      <c r="BM131" s="218" t="s">
        <v>376</v>
      </c>
    </row>
    <row r="132" s="2" customFormat="1">
      <c r="A132" s="40"/>
      <c r="B132" s="41"/>
      <c r="C132" s="42"/>
      <c r="D132" s="222" t="s">
        <v>530</v>
      </c>
      <c r="E132" s="42"/>
      <c r="F132" s="262" t="s">
        <v>563</v>
      </c>
      <c r="G132" s="42"/>
      <c r="H132" s="42"/>
      <c r="I132" s="255"/>
      <c r="J132" s="42"/>
      <c r="K132" s="42"/>
      <c r="L132" s="46"/>
      <c r="M132" s="256"/>
      <c r="N132" s="257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530</v>
      </c>
      <c r="AU132" s="19" t="s">
        <v>87</v>
      </c>
    </row>
    <row r="133" s="2" customFormat="1" ht="24.15" customHeight="1">
      <c r="A133" s="40"/>
      <c r="B133" s="41"/>
      <c r="C133" s="207" t="s">
        <v>268</v>
      </c>
      <c r="D133" s="207" t="s">
        <v>152</v>
      </c>
      <c r="E133" s="208" t="s">
        <v>566</v>
      </c>
      <c r="F133" s="209" t="s">
        <v>567</v>
      </c>
      <c r="G133" s="210" t="s">
        <v>529</v>
      </c>
      <c r="H133" s="211">
        <v>1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48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156</v>
      </c>
      <c r="AT133" s="218" t="s">
        <v>152</v>
      </c>
      <c r="AU133" s="218" t="s">
        <v>87</v>
      </c>
      <c r="AY133" s="19" t="s">
        <v>149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85</v>
      </c>
      <c r="BK133" s="219">
        <f>ROUND(I133*H133,2)</f>
        <v>0</v>
      </c>
      <c r="BL133" s="19" t="s">
        <v>156</v>
      </c>
      <c r="BM133" s="218" t="s">
        <v>387</v>
      </c>
    </row>
    <row r="134" s="2" customFormat="1">
      <c r="A134" s="40"/>
      <c r="B134" s="41"/>
      <c r="C134" s="42"/>
      <c r="D134" s="222" t="s">
        <v>530</v>
      </c>
      <c r="E134" s="42"/>
      <c r="F134" s="262" t="s">
        <v>563</v>
      </c>
      <c r="G134" s="42"/>
      <c r="H134" s="42"/>
      <c r="I134" s="255"/>
      <c r="J134" s="42"/>
      <c r="K134" s="42"/>
      <c r="L134" s="46"/>
      <c r="M134" s="256"/>
      <c r="N134" s="257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530</v>
      </c>
      <c r="AU134" s="19" t="s">
        <v>87</v>
      </c>
    </row>
    <row r="135" s="2" customFormat="1" ht="16.5" customHeight="1">
      <c r="A135" s="40"/>
      <c r="B135" s="41"/>
      <c r="C135" s="207" t="s">
        <v>272</v>
      </c>
      <c r="D135" s="207" t="s">
        <v>152</v>
      </c>
      <c r="E135" s="208" t="s">
        <v>568</v>
      </c>
      <c r="F135" s="209" t="s">
        <v>541</v>
      </c>
      <c r="G135" s="210" t="s">
        <v>529</v>
      </c>
      <c r="H135" s="211">
        <v>1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48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156</v>
      </c>
      <c r="AT135" s="218" t="s">
        <v>152</v>
      </c>
      <c r="AU135" s="218" t="s">
        <v>87</v>
      </c>
      <c r="AY135" s="19" t="s">
        <v>149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85</v>
      </c>
      <c r="BK135" s="219">
        <f>ROUND(I135*H135,2)</f>
        <v>0</v>
      </c>
      <c r="BL135" s="19" t="s">
        <v>156</v>
      </c>
      <c r="BM135" s="218" t="s">
        <v>399</v>
      </c>
    </row>
    <row r="136" s="2" customFormat="1">
      <c r="A136" s="40"/>
      <c r="B136" s="41"/>
      <c r="C136" s="42"/>
      <c r="D136" s="222" t="s">
        <v>530</v>
      </c>
      <c r="E136" s="42"/>
      <c r="F136" s="262" t="s">
        <v>563</v>
      </c>
      <c r="G136" s="42"/>
      <c r="H136" s="42"/>
      <c r="I136" s="255"/>
      <c r="J136" s="42"/>
      <c r="K136" s="42"/>
      <c r="L136" s="46"/>
      <c r="M136" s="256"/>
      <c r="N136" s="257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530</v>
      </c>
      <c r="AU136" s="19" t="s">
        <v>87</v>
      </c>
    </row>
    <row r="137" s="2" customFormat="1" ht="16.5" customHeight="1">
      <c r="A137" s="40"/>
      <c r="B137" s="41"/>
      <c r="C137" s="207" t="s">
        <v>276</v>
      </c>
      <c r="D137" s="207" t="s">
        <v>152</v>
      </c>
      <c r="E137" s="208" t="s">
        <v>569</v>
      </c>
      <c r="F137" s="209" t="s">
        <v>543</v>
      </c>
      <c r="G137" s="210" t="s">
        <v>529</v>
      </c>
      <c r="H137" s="211">
        <v>1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48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156</v>
      </c>
      <c r="AT137" s="218" t="s">
        <v>152</v>
      </c>
      <c r="AU137" s="218" t="s">
        <v>87</v>
      </c>
      <c r="AY137" s="19" t="s">
        <v>149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85</v>
      </c>
      <c r="BK137" s="219">
        <f>ROUND(I137*H137,2)</f>
        <v>0</v>
      </c>
      <c r="BL137" s="19" t="s">
        <v>156</v>
      </c>
      <c r="BM137" s="218" t="s">
        <v>413</v>
      </c>
    </row>
    <row r="138" s="2" customFormat="1">
      <c r="A138" s="40"/>
      <c r="B138" s="41"/>
      <c r="C138" s="42"/>
      <c r="D138" s="222" t="s">
        <v>530</v>
      </c>
      <c r="E138" s="42"/>
      <c r="F138" s="262" t="s">
        <v>563</v>
      </c>
      <c r="G138" s="42"/>
      <c r="H138" s="42"/>
      <c r="I138" s="255"/>
      <c r="J138" s="42"/>
      <c r="K138" s="42"/>
      <c r="L138" s="46"/>
      <c r="M138" s="256"/>
      <c r="N138" s="257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530</v>
      </c>
      <c r="AU138" s="19" t="s">
        <v>87</v>
      </c>
    </row>
    <row r="139" s="2" customFormat="1" ht="24.15" customHeight="1">
      <c r="A139" s="40"/>
      <c r="B139" s="41"/>
      <c r="C139" s="207" t="s">
        <v>280</v>
      </c>
      <c r="D139" s="207" t="s">
        <v>152</v>
      </c>
      <c r="E139" s="208" t="s">
        <v>558</v>
      </c>
      <c r="F139" s="209" t="s">
        <v>545</v>
      </c>
      <c r="G139" s="210" t="s">
        <v>529</v>
      </c>
      <c r="H139" s="211">
        <v>1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48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156</v>
      </c>
      <c r="AT139" s="218" t="s">
        <v>152</v>
      </c>
      <c r="AU139" s="218" t="s">
        <v>87</v>
      </c>
      <c r="AY139" s="19" t="s">
        <v>149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85</v>
      </c>
      <c r="BK139" s="219">
        <f>ROUND(I139*H139,2)</f>
        <v>0</v>
      </c>
      <c r="BL139" s="19" t="s">
        <v>156</v>
      </c>
      <c r="BM139" s="218" t="s">
        <v>424</v>
      </c>
    </row>
    <row r="140" s="2" customFormat="1">
      <c r="A140" s="40"/>
      <c r="B140" s="41"/>
      <c r="C140" s="42"/>
      <c r="D140" s="222" t="s">
        <v>530</v>
      </c>
      <c r="E140" s="42"/>
      <c r="F140" s="262" t="s">
        <v>563</v>
      </c>
      <c r="G140" s="42"/>
      <c r="H140" s="42"/>
      <c r="I140" s="255"/>
      <c r="J140" s="42"/>
      <c r="K140" s="42"/>
      <c r="L140" s="46"/>
      <c r="M140" s="256"/>
      <c r="N140" s="257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530</v>
      </c>
      <c r="AU140" s="19" t="s">
        <v>87</v>
      </c>
    </row>
    <row r="141" s="2" customFormat="1" ht="16.5" customHeight="1">
      <c r="A141" s="40"/>
      <c r="B141" s="41"/>
      <c r="C141" s="207" t="s">
        <v>285</v>
      </c>
      <c r="D141" s="207" t="s">
        <v>152</v>
      </c>
      <c r="E141" s="208" t="s">
        <v>570</v>
      </c>
      <c r="F141" s="209" t="s">
        <v>547</v>
      </c>
      <c r="G141" s="210" t="s">
        <v>529</v>
      </c>
      <c r="H141" s="211">
        <v>1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48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156</v>
      </c>
      <c r="AT141" s="218" t="s">
        <v>152</v>
      </c>
      <c r="AU141" s="218" t="s">
        <v>87</v>
      </c>
      <c r="AY141" s="19" t="s">
        <v>149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85</v>
      </c>
      <c r="BK141" s="219">
        <f>ROUND(I141*H141,2)</f>
        <v>0</v>
      </c>
      <c r="BL141" s="19" t="s">
        <v>156</v>
      </c>
      <c r="BM141" s="218" t="s">
        <v>436</v>
      </c>
    </row>
    <row r="142" s="2" customFormat="1">
      <c r="A142" s="40"/>
      <c r="B142" s="41"/>
      <c r="C142" s="42"/>
      <c r="D142" s="222" t="s">
        <v>530</v>
      </c>
      <c r="E142" s="42"/>
      <c r="F142" s="262" t="s">
        <v>563</v>
      </c>
      <c r="G142" s="42"/>
      <c r="H142" s="42"/>
      <c r="I142" s="255"/>
      <c r="J142" s="42"/>
      <c r="K142" s="42"/>
      <c r="L142" s="46"/>
      <c r="M142" s="256"/>
      <c r="N142" s="257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530</v>
      </c>
      <c r="AU142" s="19" t="s">
        <v>87</v>
      </c>
    </row>
    <row r="143" s="12" customFormat="1" ht="22.8" customHeight="1">
      <c r="A143" s="12"/>
      <c r="B143" s="191"/>
      <c r="C143" s="192"/>
      <c r="D143" s="193" t="s">
        <v>76</v>
      </c>
      <c r="E143" s="205" t="s">
        <v>571</v>
      </c>
      <c r="F143" s="205" t="s">
        <v>572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SUM(P144:P161)</f>
        <v>0</v>
      </c>
      <c r="Q143" s="199"/>
      <c r="R143" s="200">
        <f>SUM(R144:R161)</f>
        <v>0</v>
      </c>
      <c r="S143" s="199"/>
      <c r="T143" s="201">
        <f>SUM(T144:T161)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85</v>
      </c>
      <c r="AT143" s="203" t="s">
        <v>76</v>
      </c>
      <c r="AU143" s="203" t="s">
        <v>85</v>
      </c>
      <c r="AY143" s="202" t="s">
        <v>149</v>
      </c>
      <c r="BK143" s="204">
        <f>SUM(BK144:BK161)</f>
        <v>0</v>
      </c>
    </row>
    <row r="144" s="2" customFormat="1" ht="33" customHeight="1">
      <c r="A144" s="40"/>
      <c r="B144" s="41"/>
      <c r="C144" s="207" t="s">
        <v>293</v>
      </c>
      <c r="D144" s="207" t="s">
        <v>152</v>
      </c>
      <c r="E144" s="208" t="s">
        <v>573</v>
      </c>
      <c r="F144" s="209" t="s">
        <v>528</v>
      </c>
      <c r="G144" s="210" t="s">
        <v>529</v>
      </c>
      <c r="H144" s="211">
        <v>1</v>
      </c>
      <c r="I144" s="212"/>
      <c r="J144" s="213">
        <f>ROUND(I144*H144,2)</f>
        <v>0</v>
      </c>
      <c r="K144" s="209" t="s">
        <v>19</v>
      </c>
      <c r="L144" s="46"/>
      <c r="M144" s="214" t="s">
        <v>19</v>
      </c>
      <c r="N144" s="215" t="s">
        <v>48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156</v>
      </c>
      <c r="AT144" s="218" t="s">
        <v>152</v>
      </c>
      <c r="AU144" s="218" t="s">
        <v>87</v>
      </c>
      <c r="AY144" s="19" t="s">
        <v>149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85</v>
      </c>
      <c r="BK144" s="219">
        <f>ROUND(I144*H144,2)</f>
        <v>0</v>
      </c>
      <c r="BL144" s="19" t="s">
        <v>156</v>
      </c>
      <c r="BM144" s="218" t="s">
        <v>446</v>
      </c>
    </row>
    <row r="145" s="2" customFormat="1">
      <c r="A145" s="40"/>
      <c r="B145" s="41"/>
      <c r="C145" s="42"/>
      <c r="D145" s="222" t="s">
        <v>530</v>
      </c>
      <c r="E145" s="42"/>
      <c r="F145" s="262" t="s">
        <v>574</v>
      </c>
      <c r="G145" s="42"/>
      <c r="H145" s="42"/>
      <c r="I145" s="255"/>
      <c r="J145" s="42"/>
      <c r="K145" s="42"/>
      <c r="L145" s="46"/>
      <c r="M145" s="256"/>
      <c r="N145" s="257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530</v>
      </c>
      <c r="AU145" s="19" t="s">
        <v>87</v>
      </c>
    </row>
    <row r="146" s="2" customFormat="1" ht="24.15" customHeight="1">
      <c r="A146" s="40"/>
      <c r="B146" s="41"/>
      <c r="C146" s="207" t="s">
        <v>298</v>
      </c>
      <c r="D146" s="207" t="s">
        <v>152</v>
      </c>
      <c r="E146" s="208" t="s">
        <v>575</v>
      </c>
      <c r="F146" s="209" t="s">
        <v>533</v>
      </c>
      <c r="G146" s="210" t="s">
        <v>529</v>
      </c>
      <c r="H146" s="211">
        <v>1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48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156</v>
      </c>
      <c r="AT146" s="218" t="s">
        <v>152</v>
      </c>
      <c r="AU146" s="218" t="s">
        <v>87</v>
      </c>
      <c r="AY146" s="19" t="s">
        <v>149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85</v>
      </c>
      <c r="BK146" s="219">
        <f>ROUND(I146*H146,2)</f>
        <v>0</v>
      </c>
      <c r="BL146" s="19" t="s">
        <v>156</v>
      </c>
      <c r="BM146" s="218" t="s">
        <v>455</v>
      </c>
    </row>
    <row r="147" s="2" customFormat="1">
      <c r="A147" s="40"/>
      <c r="B147" s="41"/>
      <c r="C147" s="42"/>
      <c r="D147" s="222" t="s">
        <v>530</v>
      </c>
      <c r="E147" s="42"/>
      <c r="F147" s="262" t="s">
        <v>574</v>
      </c>
      <c r="G147" s="42"/>
      <c r="H147" s="42"/>
      <c r="I147" s="255"/>
      <c r="J147" s="42"/>
      <c r="K147" s="42"/>
      <c r="L147" s="46"/>
      <c r="M147" s="256"/>
      <c r="N147" s="257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530</v>
      </c>
      <c r="AU147" s="19" t="s">
        <v>87</v>
      </c>
    </row>
    <row r="148" s="2" customFormat="1" ht="24.15" customHeight="1">
      <c r="A148" s="40"/>
      <c r="B148" s="41"/>
      <c r="C148" s="207" t="s">
        <v>303</v>
      </c>
      <c r="D148" s="207" t="s">
        <v>152</v>
      </c>
      <c r="E148" s="208" t="s">
        <v>576</v>
      </c>
      <c r="F148" s="209" t="s">
        <v>535</v>
      </c>
      <c r="G148" s="210" t="s">
        <v>529</v>
      </c>
      <c r="H148" s="211">
        <v>1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48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156</v>
      </c>
      <c r="AT148" s="218" t="s">
        <v>152</v>
      </c>
      <c r="AU148" s="218" t="s">
        <v>87</v>
      </c>
      <c r="AY148" s="19" t="s">
        <v>149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85</v>
      </c>
      <c r="BK148" s="219">
        <f>ROUND(I148*H148,2)</f>
        <v>0</v>
      </c>
      <c r="BL148" s="19" t="s">
        <v>156</v>
      </c>
      <c r="BM148" s="218" t="s">
        <v>463</v>
      </c>
    </row>
    <row r="149" s="2" customFormat="1">
      <c r="A149" s="40"/>
      <c r="B149" s="41"/>
      <c r="C149" s="42"/>
      <c r="D149" s="222" t="s">
        <v>530</v>
      </c>
      <c r="E149" s="42"/>
      <c r="F149" s="262" t="s">
        <v>574</v>
      </c>
      <c r="G149" s="42"/>
      <c r="H149" s="42"/>
      <c r="I149" s="255"/>
      <c r="J149" s="42"/>
      <c r="K149" s="42"/>
      <c r="L149" s="46"/>
      <c r="M149" s="256"/>
      <c r="N149" s="257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530</v>
      </c>
      <c r="AU149" s="19" t="s">
        <v>87</v>
      </c>
    </row>
    <row r="150" s="2" customFormat="1" ht="24.15" customHeight="1">
      <c r="A150" s="40"/>
      <c r="B150" s="41"/>
      <c r="C150" s="207" t="s">
        <v>307</v>
      </c>
      <c r="D150" s="207" t="s">
        <v>152</v>
      </c>
      <c r="E150" s="208" t="s">
        <v>577</v>
      </c>
      <c r="F150" s="209" t="s">
        <v>537</v>
      </c>
      <c r="G150" s="210" t="s">
        <v>529</v>
      </c>
      <c r="H150" s="211">
        <v>1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48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156</v>
      </c>
      <c r="AT150" s="218" t="s">
        <v>152</v>
      </c>
      <c r="AU150" s="218" t="s">
        <v>87</v>
      </c>
      <c r="AY150" s="19" t="s">
        <v>149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85</v>
      </c>
      <c r="BK150" s="219">
        <f>ROUND(I150*H150,2)</f>
        <v>0</v>
      </c>
      <c r="BL150" s="19" t="s">
        <v>156</v>
      </c>
      <c r="BM150" s="218" t="s">
        <v>475</v>
      </c>
    </row>
    <row r="151" s="2" customFormat="1">
      <c r="A151" s="40"/>
      <c r="B151" s="41"/>
      <c r="C151" s="42"/>
      <c r="D151" s="222" t="s">
        <v>530</v>
      </c>
      <c r="E151" s="42"/>
      <c r="F151" s="262" t="s">
        <v>574</v>
      </c>
      <c r="G151" s="42"/>
      <c r="H151" s="42"/>
      <c r="I151" s="255"/>
      <c r="J151" s="42"/>
      <c r="K151" s="42"/>
      <c r="L151" s="46"/>
      <c r="M151" s="256"/>
      <c r="N151" s="257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530</v>
      </c>
      <c r="AU151" s="19" t="s">
        <v>87</v>
      </c>
    </row>
    <row r="152" s="2" customFormat="1" ht="24.15" customHeight="1">
      <c r="A152" s="40"/>
      <c r="B152" s="41"/>
      <c r="C152" s="207" t="s">
        <v>312</v>
      </c>
      <c r="D152" s="207" t="s">
        <v>152</v>
      </c>
      <c r="E152" s="208" t="s">
        <v>578</v>
      </c>
      <c r="F152" s="209" t="s">
        <v>539</v>
      </c>
      <c r="G152" s="210" t="s">
        <v>529</v>
      </c>
      <c r="H152" s="211">
        <v>1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48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156</v>
      </c>
      <c r="AT152" s="218" t="s">
        <v>152</v>
      </c>
      <c r="AU152" s="218" t="s">
        <v>87</v>
      </c>
      <c r="AY152" s="19" t="s">
        <v>149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85</v>
      </c>
      <c r="BK152" s="219">
        <f>ROUND(I152*H152,2)</f>
        <v>0</v>
      </c>
      <c r="BL152" s="19" t="s">
        <v>156</v>
      </c>
      <c r="BM152" s="218" t="s">
        <v>485</v>
      </c>
    </row>
    <row r="153" s="2" customFormat="1">
      <c r="A153" s="40"/>
      <c r="B153" s="41"/>
      <c r="C153" s="42"/>
      <c r="D153" s="222" t="s">
        <v>530</v>
      </c>
      <c r="E153" s="42"/>
      <c r="F153" s="262" t="s">
        <v>574</v>
      </c>
      <c r="G153" s="42"/>
      <c r="H153" s="42"/>
      <c r="I153" s="255"/>
      <c r="J153" s="42"/>
      <c r="K153" s="42"/>
      <c r="L153" s="46"/>
      <c r="M153" s="256"/>
      <c r="N153" s="257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530</v>
      </c>
      <c r="AU153" s="19" t="s">
        <v>87</v>
      </c>
    </row>
    <row r="154" s="2" customFormat="1" ht="16.5" customHeight="1">
      <c r="A154" s="40"/>
      <c r="B154" s="41"/>
      <c r="C154" s="207" t="s">
        <v>316</v>
      </c>
      <c r="D154" s="207" t="s">
        <v>152</v>
      </c>
      <c r="E154" s="208" t="s">
        <v>579</v>
      </c>
      <c r="F154" s="209" t="s">
        <v>541</v>
      </c>
      <c r="G154" s="210" t="s">
        <v>529</v>
      </c>
      <c r="H154" s="211">
        <v>1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48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156</v>
      </c>
      <c r="AT154" s="218" t="s">
        <v>152</v>
      </c>
      <c r="AU154" s="218" t="s">
        <v>87</v>
      </c>
      <c r="AY154" s="19" t="s">
        <v>149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85</v>
      </c>
      <c r="BK154" s="219">
        <f>ROUND(I154*H154,2)</f>
        <v>0</v>
      </c>
      <c r="BL154" s="19" t="s">
        <v>156</v>
      </c>
      <c r="BM154" s="218" t="s">
        <v>496</v>
      </c>
    </row>
    <row r="155" s="2" customFormat="1">
      <c r="A155" s="40"/>
      <c r="B155" s="41"/>
      <c r="C155" s="42"/>
      <c r="D155" s="222" t="s">
        <v>530</v>
      </c>
      <c r="E155" s="42"/>
      <c r="F155" s="262" t="s">
        <v>574</v>
      </c>
      <c r="G155" s="42"/>
      <c r="H155" s="42"/>
      <c r="I155" s="255"/>
      <c r="J155" s="42"/>
      <c r="K155" s="42"/>
      <c r="L155" s="46"/>
      <c r="M155" s="256"/>
      <c r="N155" s="257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530</v>
      </c>
      <c r="AU155" s="19" t="s">
        <v>87</v>
      </c>
    </row>
    <row r="156" s="2" customFormat="1" ht="16.5" customHeight="1">
      <c r="A156" s="40"/>
      <c r="B156" s="41"/>
      <c r="C156" s="207" t="s">
        <v>322</v>
      </c>
      <c r="D156" s="207" t="s">
        <v>152</v>
      </c>
      <c r="E156" s="208" t="s">
        <v>580</v>
      </c>
      <c r="F156" s="209" t="s">
        <v>543</v>
      </c>
      <c r="G156" s="210" t="s">
        <v>529</v>
      </c>
      <c r="H156" s="211">
        <v>1</v>
      </c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48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156</v>
      </c>
      <c r="AT156" s="218" t="s">
        <v>152</v>
      </c>
      <c r="AU156" s="218" t="s">
        <v>87</v>
      </c>
      <c r="AY156" s="19" t="s">
        <v>149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85</v>
      </c>
      <c r="BK156" s="219">
        <f>ROUND(I156*H156,2)</f>
        <v>0</v>
      </c>
      <c r="BL156" s="19" t="s">
        <v>156</v>
      </c>
      <c r="BM156" s="218" t="s">
        <v>581</v>
      </c>
    </row>
    <row r="157" s="2" customFormat="1">
      <c r="A157" s="40"/>
      <c r="B157" s="41"/>
      <c r="C157" s="42"/>
      <c r="D157" s="222" t="s">
        <v>530</v>
      </c>
      <c r="E157" s="42"/>
      <c r="F157" s="262" t="s">
        <v>574</v>
      </c>
      <c r="G157" s="42"/>
      <c r="H157" s="42"/>
      <c r="I157" s="255"/>
      <c r="J157" s="42"/>
      <c r="K157" s="42"/>
      <c r="L157" s="46"/>
      <c r="M157" s="256"/>
      <c r="N157" s="257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530</v>
      </c>
      <c r="AU157" s="19" t="s">
        <v>87</v>
      </c>
    </row>
    <row r="158" s="2" customFormat="1" ht="24.15" customHeight="1">
      <c r="A158" s="40"/>
      <c r="B158" s="41"/>
      <c r="C158" s="207" t="s">
        <v>326</v>
      </c>
      <c r="D158" s="207" t="s">
        <v>152</v>
      </c>
      <c r="E158" s="208" t="s">
        <v>582</v>
      </c>
      <c r="F158" s="209" t="s">
        <v>545</v>
      </c>
      <c r="G158" s="210" t="s">
        <v>529</v>
      </c>
      <c r="H158" s="211">
        <v>1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48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156</v>
      </c>
      <c r="AT158" s="218" t="s">
        <v>152</v>
      </c>
      <c r="AU158" s="218" t="s">
        <v>87</v>
      </c>
      <c r="AY158" s="19" t="s">
        <v>149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85</v>
      </c>
      <c r="BK158" s="219">
        <f>ROUND(I158*H158,2)</f>
        <v>0</v>
      </c>
      <c r="BL158" s="19" t="s">
        <v>156</v>
      </c>
      <c r="BM158" s="218" t="s">
        <v>583</v>
      </c>
    </row>
    <row r="159" s="2" customFormat="1">
      <c r="A159" s="40"/>
      <c r="B159" s="41"/>
      <c r="C159" s="42"/>
      <c r="D159" s="222" t="s">
        <v>530</v>
      </c>
      <c r="E159" s="42"/>
      <c r="F159" s="262" t="s">
        <v>574</v>
      </c>
      <c r="G159" s="42"/>
      <c r="H159" s="42"/>
      <c r="I159" s="255"/>
      <c r="J159" s="42"/>
      <c r="K159" s="42"/>
      <c r="L159" s="46"/>
      <c r="M159" s="256"/>
      <c r="N159" s="257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530</v>
      </c>
      <c r="AU159" s="19" t="s">
        <v>87</v>
      </c>
    </row>
    <row r="160" s="2" customFormat="1" ht="16.5" customHeight="1">
      <c r="A160" s="40"/>
      <c r="B160" s="41"/>
      <c r="C160" s="207" t="s">
        <v>332</v>
      </c>
      <c r="D160" s="207" t="s">
        <v>152</v>
      </c>
      <c r="E160" s="208" t="s">
        <v>584</v>
      </c>
      <c r="F160" s="209" t="s">
        <v>547</v>
      </c>
      <c r="G160" s="210" t="s">
        <v>529</v>
      </c>
      <c r="H160" s="211">
        <v>1</v>
      </c>
      <c r="I160" s="212"/>
      <c r="J160" s="213">
        <f>ROUND(I160*H160,2)</f>
        <v>0</v>
      </c>
      <c r="K160" s="209" t="s">
        <v>19</v>
      </c>
      <c r="L160" s="46"/>
      <c r="M160" s="214" t="s">
        <v>19</v>
      </c>
      <c r="N160" s="215" t="s">
        <v>48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156</v>
      </c>
      <c r="AT160" s="218" t="s">
        <v>152</v>
      </c>
      <c r="AU160" s="218" t="s">
        <v>87</v>
      </c>
      <c r="AY160" s="19" t="s">
        <v>149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85</v>
      </c>
      <c r="BK160" s="219">
        <f>ROUND(I160*H160,2)</f>
        <v>0</v>
      </c>
      <c r="BL160" s="19" t="s">
        <v>156</v>
      </c>
      <c r="BM160" s="218" t="s">
        <v>585</v>
      </c>
    </row>
    <row r="161" s="2" customFormat="1">
      <c r="A161" s="40"/>
      <c r="B161" s="41"/>
      <c r="C161" s="42"/>
      <c r="D161" s="222" t="s">
        <v>530</v>
      </c>
      <c r="E161" s="42"/>
      <c r="F161" s="262" t="s">
        <v>574</v>
      </c>
      <c r="G161" s="42"/>
      <c r="H161" s="42"/>
      <c r="I161" s="255"/>
      <c r="J161" s="42"/>
      <c r="K161" s="42"/>
      <c r="L161" s="46"/>
      <c r="M161" s="256"/>
      <c r="N161" s="257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530</v>
      </c>
      <c r="AU161" s="19" t="s">
        <v>87</v>
      </c>
    </row>
    <row r="162" s="12" customFormat="1" ht="22.8" customHeight="1">
      <c r="A162" s="12"/>
      <c r="B162" s="191"/>
      <c r="C162" s="192"/>
      <c r="D162" s="193" t="s">
        <v>76</v>
      </c>
      <c r="E162" s="205" t="s">
        <v>586</v>
      </c>
      <c r="F162" s="205" t="s">
        <v>587</v>
      </c>
      <c r="G162" s="192"/>
      <c r="H162" s="192"/>
      <c r="I162" s="195"/>
      <c r="J162" s="206">
        <f>BK162</f>
        <v>0</v>
      </c>
      <c r="K162" s="192"/>
      <c r="L162" s="197"/>
      <c r="M162" s="198"/>
      <c r="N162" s="199"/>
      <c r="O162" s="199"/>
      <c r="P162" s="200">
        <f>SUM(P163:P180)</f>
        <v>0</v>
      </c>
      <c r="Q162" s="199"/>
      <c r="R162" s="200">
        <f>SUM(R163:R180)</f>
        <v>0</v>
      </c>
      <c r="S162" s="199"/>
      <c r="T162" s="201">
        <f>SUM(T163:T180)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85</v>
      </c>
      <c r="AT162" s="203" t="s">
        <v>76</v>
      </c>
      <c r="AU162" s="203" t="s">
        <v>85</v>
      </c>
      <c r="AY162" s="202" t="s">
        <v>149</v>
      </c>
      <c r="BK162" s="204">
        <f>SUM(BK163:BK180)</f>
        <v>0</v>
      </c>
    </row>
    <row r="163" s="2" customFormat="1" ht="33" customHeight="1">
      <c r="A163" s="40"/>
      <c r="B163" s="41"/>
      <c r="C163" s="207" t="s">
        <v>337</v>
      </c>
      <c r="D163" s="207" t="s">
        <v>152</v>
      </c>
      <c r="E163" s="208" t="s">
        <v>588</v>
      </c>
      <c r="F163" s="209" t="s">
        <v>528</v>
      </c>
      <c r="G163" s="210" t="s">
        <v>529</v>
      </c>
      <c r="H163" s="211">
        <v>1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48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156</v>
      </c>
      <c r="AT163" s="218" t="s">
        <v>152</v>
      </c>
      <c r="AU163" s="218" t="s">
        <v>87</v>
      </c>
      <c r="AY163" s="19" t="s">
        <v>149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85</v>
      </c>
      <c r="BK163" s="219">
        <f>ROUND(I163*H163,2)</f>
        <v>0</v>
      </c>
      <c r="BL163" s="19" t="s">
        <v>156</v>
      </c>
      <c r="BM163" s="218" t="s">
        <v>589</v>
      </c>
    </row>
    <row r="164" s="2" customFormat="1">
      <c r="A164" s="40"/>
      <c r="B164" s="41"/>
      <c r="C164" s="42"/>
      <c r="D164" s="222" t="s">
        <v>530</v>
      </c>
      <c r="E164" s="42"/>
      <c r="F164" s="262" t="s">
        <v>590</v>
      </c>
      <c r="G164" s="42"/>
      <c r="H164" s="42"/>
      <c r="I164" s="255"/>
      <c r="J164" s="42"/>
      <c r="K164" s="42"/>
      <c r="L164" s="46"/>
      <c r="M164" s="256"/>
      <c r="N164" s="257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530</v>
      </c>
      <c r="AU164" s="19" t="s">
        <v>87</v>
      </c>
    </row>
    <row r="165" s="2" customFormat="1" ht="24.15" customHeight="1">
      <c r="A165" s="40"/>
      <c r="B165" s="41"/>
      <c r="C165" s="207" t="s">
        <v>344</v>
      </c>
      <c r="D165" s="207" t="s">
        <v>152</v>
      </c>
      <c r="E165" s="208" t="s">
        <v>591</v>
      </c>
      <c r="F165" s="209" t="s">
        <v>533</v>
      </c>
      <c r="G165" s="210" t="s">
        <v>529</v>
      </c>
      <c r="H165" s="211">
        <v>1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48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156</v>
      </c>
      <c r="AT165" s="218" t="s">
        <v>152</v>
      </c>
      <c r="AU165" s="218" t="s">
        <v>87</v>
      </c>
      <c r="AY165" s="19" t="s">
        <v>149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85</v>
      </c>
      <c r="BK165" s="219">
        <f>ROUND(I165*H165,2)</f>
        <v>0</v>
      </c>
      <c r="BL165" s="19" t="s">
        <v>156</v>
      </c>
      <c r="BM165" s="218" t="s">
        <v>592</v>
      </c>
    </row>
    <row r="166" s="2" customFormat="1">
      <c r="A166" s="40"/>
      <c r="B166" s="41"/>
      <c r="C166" s="42"/>
      <c r="D166" s="222" t="s">
        <v>530</v>
      </c>
      <c r="E166" s="42"/>
      <c r="F166" s="262" t="s">
        <v>590</v>
      </c>
      <c r="G166" s="42"/>
      <c r="H166" s="42"/>
      <c r="I166" s="255"/>
      <c r="J166" s="42"/>
      <c r="K166" s="42"/>
      <c r="L166" s="46"/>
      <c r="M166" s="256"/>
      <c r="N166" s="257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530</v>
      </c>
      <c r="AU166" s="19" t="s">
        <v>87</v>
      </c>
    </row>
    <row r="167" s="2" customFormat="1" ht="24.15" customHeight="1">
      <c r="A167" s="40"/>
      <c r="B167" s="41"/>
      <c r="C167" s="207" t="s">
        <v>349</v>
      </c>
      <c r="D167" s="207" t="s">
        <v>152</v>
      </c>
      <c r="E167" s="208" t="s">
        <v>593</v>
      </c>
      <c r="F167" s="209" t="s">
        <v>535</v>
      </c>
      <c r="G167" s="210" t="s">
        <v>529</v>
      </c>
      <c r="H167" s="211">
        <v>1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48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156</v>
      </c>
      <c r="AT167" s="218" t="s">
        <v>152</v>
      </c>
      <c r="AU167" s="218" t="s">
        <v>87</v>
      </c>
      <c r="AY167" s="19" t="s">
        <v>149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85</v>
      </c>
      <c r="BK167" s="219">
        <f>ROUND(I167*H167,2)</f>
        <v>0</v>
      </c>
      <c r="BL167" s="19" t="s">
        <v>156</v>
      </c>
      <c r="BM167" s="218" t="s">
        <v>594</v>
      </c>
    </row>
    <row r="168" s="2" customFormat="1">
      <c r="A168" s="40"/>
      <c r="B168" s="41"/>
      <c r="C168" s="42"/>
      <c r="D168" s="222" t="s">
        <v>530</v>
      </c>
      <c r="E168" s="42"/>
      <c r="F168" s="262" t="s">
        <v>590</v>
      </c>
      <c r="G168" s="42"/>
      <c r="H168" s="42"/>
      <c r="I168" s="255"/>
      <c r="J168" s="42"/>
      <c r="K168" s="42"/>
      <c r="L168" s="46"/>
      <c r="M168" s="256"/>
      <c r="N168" s="257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530</v>
      </c>
      <c r="AU168" s="19" t="s">
        <v>87</v>
      </c>
    </row>
    <row r="169" s="2" customFormat="1" ht="24.15" customHeight="1">
      <c r="A169" s="40"/>
      <c r="B169" s="41"/>
      <c r="C169" s="207" t="s">
        <v>357</v>
      </c>
      <c r="D169" s="207" t="s">
        <v>152</v>
      </c>
      <c r="E169" s="208" t="s">
        <v>595</v>
      </c>
      <c r="F169" s="209" t="s">
        <v>537</v>
      </c>
      <c r="G169" s="210" t="s">
        <v>529</v>
      </c>
      <c r="H169" s="211">
        <v>1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48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156</v>
      </c>
      <c r="AT169" s="218" t="s">
        <v>152</v>
      </c>
      <c r="AU169" s="218" t="s">
        <v>87</v>
      </c>
      <c r="AY169" s="19" t="s">
        <v>149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85</v>
      </c>
      <c r="BK169" s="219">
        <f>ROUND(I169*H169,2)</f>
        <v>0</v>
      </c>
      <c r="BL169" s="19" t="s">
        <v>156</v>
      </c>
      <c r="BM169" s="218" t="s">
        <v>596</v>
      </c>
    </row>
    <row r="170" s="2" customFormat="1">
      <c r="A170" s="40"/>
      <c r="B170" s="41"/>
      <c r="C170" s="42"/>
      <c r="D170" s="222" t="s">
        <v>530</v>
      </c>
      <c r="E170" s="42"/>
      <c r="F170" s="262" t="s">
        <v>590</v>
      </c>
      <c r="G170" s="42"/>
      <c r="H170" s="42"/>
      <c r="I170" s="255"/>
      <c r="J170" s="42"/>
      <c r="K170" s="42"/>
      <c r="L170" s="46"/>
      <c r="M170" s="256"/>
      <c r="N170" s="257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530</v>
      </c>
      <c r="AU170" s="19" t="s">
        <v>87</v>
      </c>
    </row>
    <row r="171" s="2" customFormat="1" ht="24.15" customHeight="1">
      <c r="A171" s="40"/>
      <c r="B171" s="41"/>
      <c r="C171" s="207" t="s">
        <v>363</v>
      </c>
      <c r="D171" s="207" t="s">
        <v>152</v>
      </c>
      <c r="E171" s="208" t="s">
        <v>597</v>
      </c>
      <c r="F171" s="209" t="s">
        <v>539</v>
      </c>
      <c r="G171" s="210" t="s">
        <v>529</v>
      </c>
      <c r="H171" s="211">
        <v>1</v>
      </c>
      <c r="I171" s="212"/>
      <c r="J171" s="213">
        <f>ROUND(I171*H171,2)</f>
        <v>0</v>
      </c>
      <c r="K171" s="209" t="s">
        <v>19</v>
      </c>
      <c r="L171" s="46"/>
      <c r="M171" s="214" t="s">
        <v>19</v>
      </c>
      <c r="N171" s="215" t="s">
        <v>48</v>
      </c>
      <c r="O171" s="86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156</v>
      </c>
      <c r="AT171" s="218" t="s">
        <v>152</v>
      </c>
      <c r="AU171" s="218" t="s">
        <v>87</v>
      </c>
      <c r="AY171" s="19" t="s">
        <v>149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85</v>
      </c>
      <c r="BK171" s="219">
        <f>ROUND(I171*H171,2)</f>
        <v>0</v>
      </c>
      <c r="BL171" s="19" t="s">
        <v>156</v>
      </c>
      <c r="BM171" s="218" t="s">
        <v>598</v>
      </c>
    </row>
    <row r="172" s="2" customFormat="1">
      <c r="A172" s="40"/>
      <c r="B172" s="41"/>
      <c r="C172" s="42"/>
      <c r="D172" s="222" t="s">
        <v>530</v>
      </c>
      <c r="E172" s="42"/>
      <c r="F172" s="262" t="s">
        <v>599</v>
      </c>
      <c r="G172" s="42"/>
      <c r="H172" s="42"/>
      <c r="I172" s="255"/>
      <c r="J172" s="42"/>
      <c r="K172" s="42"/>
      <c r="L172" s="46"/>
      <c r="M172" s="256"/>
      <c r="N172" s="257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530</v>
      </c>
      <c r="AU172" s="19" t="s">
        <v>87</v>
      </c>
    </row>
    <row r="173" s="2" customFormat="1" ht="16.5" customHeight="1">
      <c r="A173" s="40"/>
      <c r="B173" s="41"/>
      <c r="C173" s="207" t="s">
        <v>369</v>
      </c>
      <c r="D173" s="207" t="s">
        <v>152</v>
      </c>
      <c r="E173" s="208" t="s">
        <v>568</v>
      </c>
      <c r="F173" s="209" t="s">
        <v>541</v>
      </c>
      <c r="G173" s="210" t="s">
        <v>529</v>
      </c>
      <c r="H173" s="211">
        <v>1</v>
      </c>
      <c r="I173" s="212"/>
      <c r="J173" s="213">
        <f>ROUND(I173*H173,2)</f>
        <v>0</v>
      </c>
      <c r="K173" s="209" t="s">
        <v>19</v>
      </c>
      <c r="L173" s="46"/>
      <c r="M173" s="214" t="s">
        <v>19</v>
      </c>
      <c r="N173" s="215" t="s">
        <v>48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156</v>
      </c>
      <c r="AT173" s="218" t="s">
        <v>152</v>
      </c>
      <c r="AU173" s="218" t="s">
        <v>87</v>
      </c>
      <c r="AY173" s="19" t="s">
        <v>149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85</v>
      </c>
      <c r="BK173" s="219">
        <f>ROUND(I173*H173,2)</f>
        <v>0</v>
      </c>
      <c r="BL173" s="19" t="s">
        <v>156</v>
      </c>
      <c r="BM173" s="218" t="s">
        <v>600</v>
      </c>
    </row>
    <row r="174" s="2" customFormat="1">
      <c r="A174" s="40"/>
      <c r="B174" s="41"/>
      <c r="C174" s="42"/>
      <c r="D174" s="222" t="s">
        <v>530</v>
      </c>
      <c r="E174" s="42"/>
      <c r="F174" s="262" t="s">
        <v>599</v>
      </c>
      <c r="G174" s="42"/>
      <c r="H174" s="42"/>
      <c r="I174" s="255"/>
      <c r="J174" s="42"/>
      <c r="K174" s="42"/>
      <c r="L174" s="46"/>
      <c r="M174" s="256"/>
      <c r="N174" s="257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530</v>
      </c>
      <c r="AU174" s="19" t="s">
        <v>87</v>
      </c>
    </row>
    <row r="175" s="2" customFormat="1" ht="16.5" customHeight="1">
      <c r="A175" s="40"/>
      <c r="B175" s="41"/>
      <c r="C175" s="207" t="s">
        <v>376</v>
      </c>
      <c r="D175" s="207" t="s">
        <v>152</v>
      </c>
      <c r="E175" s="208" t="s">
        <v>569</v>
      </c>
      <c r="F175" s="209" t="s">
        <v>543</v>
      </c>
      <c r="G175" s="210" t="s">
        <v>529</v>
      </c>
      <c r="H175" s="211">
        <v>1</v>
      </c>
      <c r="I175" s="212"/>
      <c r="J175" s="213">
        <f>ROUND(I175*H175,2)</f>
        <v>0</v>
      </c>
      <c r="K175" s="209" t="s">
        <v>19</v>
      </c>
      <c r="L175" s="46"/>
      <c r="M175" s="214" t="s">
        <v>19</v>
      </c>
      <c r="N175" s="215" t="s">
        <v>48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156</v>
      </c>
      <c r="AT175" s="218" t="s">
        <v>152</v>
      </c>
      <c r="AU175" s="218" t="s">
        <v>87</v>
      </c>
      <c r="AY175" s="19" t="s">
        <v>149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85</v>
      </c>
      <c r="BK175" s="219">
        <f>ROUND(I175*H175,2)</f>
        <v>0</v>
      </c>
      <c r="BL175" s="19" t="s">
        <v>156</v>
      </c>
      <c r="BM175" s="218" t="s">
        <v>601</v>
      </c>
    </row>
    <row r="176" s="2" customFormat="1">
      <c r="A176" s="40"/>
      <c r="B176" s="41"/>
      <c r="C176" s="42"/>
      <c r="D176" s="222" t="s">
        <v>530</v>
      </c>
      <c r="E176" s="42"/>
      <c r="F176" s="262" t="s">
        <v>590</v>
      </c>
      <c r="G176" s="42"/>
      <c r="H176" s="42"/>
      <c r="I176" s="255"/>
      <c r="J176" s="42"/>
      <c r="K176" s="42"/>
      <c r="L176" s="46"/>
      <c r="M176" s="256"/>
      <c r="N176" s="257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530</v>
      </c>
      <c r="AU176" s="19" t="s">
        <v>87</v>
      </c>
    </row>
    <row r="177" s="2" customFormat="1" ht="24.15" customHeight="1">
      <c r="A177" s="40"/>
      <c r="B177" s="41"/>
      <c r="C177" s="207" t="s">
        <v>382</v>
      </c>
      <c r="D177" s="207" t="s">
        <v>152</v>
      </c>
      <c r="E177" s="208" t="s">
        <v>602</v>
      </c>
      <c r="F177" s="209" t="s">
        <v>545</v>
      </c>
      <c r="G177" s="210" t="s">
        <v>529</v>
      </c>
      <c r="H177" s="211">
        <v>1</v>
      </c>
      <c r="I177" s="212"/>
      <c r="J177" s="213">
        <f>ROUND(I177*H177,2)</f>
        <v>0</v>
      </c>
      <c r="K177" s="209" t="s">
        <v>19</v>
      </c>
      <c r="L177" s="46"/>
      <c r="M177" s="214" t="s">
        <v>19</v>
      </c>
      <c r="N177" s="215" t="s">
        <v>48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156</v>
      </c>
      <c r="AT177" s="218" t="s">
        <v>152</v>
      </c>
      <c r="AU177" s="218" t="s">
        <v>87</v>
      </c>
      <c r="AY177" s="19" t="s">
        <v>149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85</v>
      </c>
      <c r="BK177" s="219">
        <f>ROUND(I177*H177,2)</f>
        <v>0</v>
      </c>
      <c r="BL177" s="19" t="s">
        <v>156</v>
      </c>
      <c r="BM177" s="218" t="s">
        <v>603</v>
      </c>
    </row>
    <row r="178" s="2" customFormat="1">
      <c r="A178" s="40"/>
      <c r="B178" s="41"/>
      <c r="C178" s="42"/>
      <c r="D178" s="222" t="s">
        <v>530</v>
      </c>
      <c r="E178" s="42"/>
      <c r="F178" s="262" t="s">
        <v>590</v>
      </c>
      <c r="G178" s="42"/>
      <c r="H178" s="42"/>
      <c r="I178" s="255"/>
      <c r="J178" s="42"/>
      <c r="K178" s="42"/>
      <c r="L178" s="46"/>
      <c r="M178" s="256"/>
      <c r="N178" s="257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530</v>
      </c>
      <c r="AU178" s="19" t="s">
        <v>87</v>
      </c>
    </row>
    <row r="179" s="2" customFormat="1" ht="16.5" customHeight="1">
      <c r="A179" s="40"/>
      <c r="B179" s="41"/>
      <c r="C179" s="207" t="s">
        <v>387</v>
      </c>
      <c r="D179" s="207" t="s">
        <v>152</v>
      </c>
      <c r="E179" s="208" t="s">
        <v>570</v>
      </c>
      <c r="F179" s="209" t="s">
        <v>547</v>
      </c>
      <c r="G179" s="210" t="s">
        <v>529</v>
      </c>
      <c r="H179" s="211">
        <v>1</v>
      </c>
      <c r="I179" s="212"/>
      <c r="J179" s="213">
        <f>ROUND(I179*H179,2)</f>
        <v>0</v>
      </c>
      <c r="K179" s="209" t="s">
        <v>19</v>
      </c>
      <c r="L179" s="46"/>
      <c r="M179" s="214" t="s">
        <v>19</v>
      </c>
      <c r="N179" s="215" t="s">
        <v>48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156</v>
      </c>
      <c r="AT179" s="218" t="s">
        <v>152</v>
      </c>
      <c r="AU179" s="218" t="s">
        <v>87</v>
      </c>
      <c r="AY179" s="19" t="s">
        <v>149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85</v>
      </c>
      <c r="BK179" s="219">
        <f>ROUND(I179*H179,2)</f>
        <v>0</v>
      </c>
      <c r="BL179" s="19" t="s">
        <v>156</v>
      </c>
      <c r="BM179" s="218" t="s">
        <v>604</v>
      </c>
    </row>
    <row r="180" s="2" customFormat="1">
      <c r="A180" s="40"/>
      <c r="B180" s="41"/>
      <c r="C180" s="42"/>
      <c r="D180" s="222" t="s">
        <v>530</v>
      </c>
      <c r="E180" s="42"/>
      <c r="F180" s="262" t="s">
        <v>599</v>
      </c>
      <c r="G180" s="42"/>
      <c r="H180" s="42"/>
      <c r="I180" s="255"/>
      <c r="J180" s="42"/>
      <c r="K180" s="42"/>
      <c r="L180" s="46"/>
      <c r="M180" s="256"/>
      <c r="N180" s="257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530</v>
      </c>
      <c r="AU180" s="19" t="s">
        <v>87</v>
      </c>
    </row>
    <row r="181" s="12" customFormat="1" ht="25.92" customHeight="1">
      <c r="A181" s="12"/>
      <c r="B181" s="191"/>
      <c r="C181" s="192"/>
      <c r="D181" s="193" t="s">
        <v>76</v>
      </c>
      <c r="E181" s="194" t="s">
        <v>205</v>
      </c>
      <c r="F181" s="194" t="s">
        <v>284</v>
      </c>
      <c r="G181" s="192"/>
      <c r="H181" s="192"/>
      <c r="I181" s="195"/>
      <c r="J181" s="196">
        <f>BK181</f>
        <v>0</v>
      </c>
      <c r="K181" s="192"/>
      <c r="L181" s="197"/>
      <c r="M181" s="198"/>
      <c r="N181" s="199"/>
      <c r="O181" s="199"/>
      <c r="P181" s="200">
        <f>SUM(P182:P211)</f>
        <v>0</v>
      </c>
      <c r="Q181" s="199"/>
      <c r="R181" s="200">
        <f>SUM(R182:R211)</f>
        <v>0</v>
      </c>
      <c r="S181" s="199"/>
      <c r="T181" s="201">
        <f>SUM(T182:T211)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85</v>
      </c>
      <c r="AT181" s="203" t="s">
        <v>76</v>
      </c>
      <c r="AU181" s="203" t="s">
        <v>77</v>
      </c>
      <c r="AY181" s="202" t="s">
        <v>149</v>
      </c>
      <c r="BK181" s="204">
        <f>SUM(BK182:BK211)</f>
        <v>0</v>
      </c>
    </row>
    <row r="182" s="2" customFormat="1" ht="55.5" customHeight="1">
      <c r="A182" s="40"/>
      <c r="B182" s="41"/>
      <c r="C182" s="207" t="s">
        <v>394</v>
      </c>
      <c r="D182" s="207" t="s">
        <v>152</v>
      </c>
      <c r="E182" s="208" t="s">
        <v>605</v>
      </c>
      <c r="F182" s="209" t="s">
        <v>606</v>
      </c>
      <c r="G182" s="210" t="s">
        <v>98</v>
      </c>
      <c r="H182" s="211">
        <v>195</v>
      </c>
      <c r="I182" s="212"/>
      <c r="J182" s="213">
        <f>ROUND(I182*H182,2)</f>
        <v>0</v>
      </c>
      <c r="K182" s="209" t="s">
        <v>184</v>
      </c>
      <c r="L182" s="46"/>
      <c r="M182" s="214" t="s">
        <v>19</v>
      </c>
      <c r="N182" s="215" t="s">
        <v>48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156</v>
      </c>
      <c r="AT182" s="218" t="s">
        <v>152</v>
      </c>
      <c r="AU182" s="218" t="s">
        <v>85</v>
      </c>
      <c r="AY182" s="19" t="s">
        <v>149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85</v>
      </c>
      <c r="BK182" s="219">
        <f>ROUND(I182*H182,2)</f>
        <v>0</v>
      </c>
      <c r="BL182" s="19" t="s">
        <v>156</v>
      </c>
      <c r="BM182" s="218" t="s">
        <v>607</v>
      </c>
    </row>
    <row r="183" s="2" customFormat="1">
      <c r="A183" s="40"/>
      <c r="B183" s="41"/>
      <c r="C183" s="42"/>
      <c r="D183" s="253" t="s">
        <v>186</v>
      </c>
      <c r="E183" s="42"/>
      <c r="F183" s="254" t="s">
        <v>608</v>
      </c>
      <c r="G183" s="42"/>
      <c r="H183" s="42"/>
      <c r="I183" s="255"/>
      <c r="J183" s="42"/>
      <c r="K183" s="42"/>
      <c r="L183" s="46"/>
      <c r="M183" s="256"/>
      <c r="N183" s="257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186</v>
      </c>
      <c r="AU183" s="19" t="s">
        <v>85</v>
      </c>
    </row>
    <row r="184" s="13" customFormat="1">
      <c r="A184" s="13"/>
      <c r="B184" s="220"/>
      <c r="C184" s="221"/>
      <c r="D184" s="222" t="s">
        <v>158</v>
      </c>
      <c r="E184" s="223" t="s">
        <v>19</v>
      </c>
      <c r="F184" s="224" t="s">
        <v>159</v>
      </c>
      <c r="G184" s="221"/>
      <c r="H184" s="223" t="s">
        <v>19</v>
      </c>
      <c r="I184" s="225"/>
      <c r="J184" s="221"/>
      <c r="K184" s="221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158</v>
      </c>
      <c r="AU184" s="230" t="s">
        <v>85</v>
      </c>
      <c r="AV184" s="13" t="s">
        <v>85</v>
      </c>
      <c r="AW184" s="13" t="s">
        <v>36</v>
      </c>
      <c r="AX184" s="13" t="s">
        <v>77</v>
      </c>
      <c r="AY184" s="230" t="s">
        <v>149</v>
      </c>
    </row>
    <row r="185" s="13" customFormat="1">
      <c r="A185" s="13"/>
      <c r="B185" s="220"/>
      <c r="C185" s="221"/>
      <c r="D185" s="222" t="s">
        <v>158</v>
      </c>
      <c r="E185" s="223" t="s">
        <v>19</v>
      </c>
      <c r="F185" s="224" t="s">
        <v>290</v>
      </c>
      <c r="G185" s="221"/>
      <c r="H185" s="223" t="s">
        <v>19</v>
      </c>
      <c r="I185" s="225"/>
      <c r="J185" s="221"/>
      <c r="K185" s="221"/>
      <c r="L185" s="226"/>
      <c r="M185" s="227"/>
      <c r="N185" s="228"/>
      <c r="O185" s="228"/>
      <c r="P185" s="228"/>
      <c r="Q185" s="228"/>
      <c r="R185" s="228"/>
      <c r="S185" s="228"/>
      <c r="T185" s="22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0" t="s">
        <v>158</v>
      </c>
      <c r="AU185" s="230" t="s">
        <v>85</v>
      </c>
      <c r="AV185" s="13" t="s">
        <v>85</v>
      </c>
      <c r="AW185" s="13" t="s">
        <v>36</v>
      </c>
      <c r="AX185" s="13" t="s">
        <v>77</v>
      </c>
      <c r="AY185" s="230" t="s">
        <v>149</v>
      </c>
    </row>
    <row r="186" s="14" customFormat="1">
      <c r="A186" s="14"/>
      <c r="B186" s="231"/>
      <c r="C186" s="232"/>
      <c r="D186" s="222" t="s">
        <v>158</v>
      </c>
      <c r="E186" s="233" t="s">
        <v>19</v>
      </c>
      <c r="F186" s="234" t="s">
        <v>515</v>
      </c>
      <c r="G186" s="232"/>
      <c r="H186" s="235">
        <v>195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1" t="s">
        <v>158</v>
      </c>
      <c r="AU186" s="241" t="s">
        <v>85</v>
      </c>
      <c r="AV186" s="14" t="s">
        <v>87</v>
      </c>
      <c r="AW186" s="14" t="s">
        <v>36</v>
      </c>
      <c r="AX186" s="14" t="s">
        <v>77</v>
      </c>
      <c r="AY186" s="241" t="s">
        <v>149</v>
      </c>
    </row>
    <row r="187" s="13" customFormat="1">
      <c r="A187" s="13"/>
      <c r="B187" s="220"/>
      <c r="C187" s="221"/>
      <c r="D187" s="222" t="s">
        <v>158</v>
      </c>
      <c r="E187" s="223" t="s">
        <v>19</v>
      </c>
      <c r="F187" s="224" t="s">
        <v>609</v>
      </c>
      <c r="G187" s="221"/>
      <c r="H187" s="223" t="s">
        <v>19</v>
      </c>
      <c r="I187" s="225"/>
      <c r="J187" s="221"/>
      <c r="K187" s="221"/>
      <c r="L187" s="226"/>
      <c r="M187" s="227"/>
      <c r="N187" s="228"/>
      <c r="O187" s="228"/>
      <c r="P187" s="228"/>
      <c r="Q187" s="228"/>
      <c r="R187" s="228"/>
      <c r="S187" s="228"/>
      <c r="T187" s="22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0" t="s">
        <v>158</v>
      </c>
      <c r="AU187" s="230" t="s">
        <v>85</v>
      </c>
      <c r="AV187" s="13" t="s">
        <v>85</v>
      </c>
      <c r="AW187" s="13" t="s">
        <v>36</v>
      </c>
      <c r="AX187" s="13" t="s">
        <v>77</v>
      </c>
      <c r="AY187" s="230" t="s">
        <v>149</v>
      </c>
    </row>
    <row r="188" s="15" customFormat="1">
      <c r="A188" s="15"/>
      <c r="B188" s="242"/>
      <c r="C188" s="243"/>
      <c r="D188" s="222" t="s">
        <v>158</v>
      </c>
      <c r="E188" s="244" t="s">
        <v>513</v>
      </c>
      <c r="F188" s="245" t="s">
        <v>162</v>
      </c>
      <c r="G188" s="243"/>
      <c r="H188" s="246">
        <v>195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2" t="s">
        <v>158</v>
      </c>
      <c r="AU188" s="252" t="s">
        <v>85</v>
      </c>
      <c r="AV188" s="15" t="s">
        <v>156</v>
      </c>
      <c r="AW188" s="15" t="s">
        <v>36</v>
      </c>
      <c r="AX188" s="15" t="s">
        <v>85</v>
      </c>
      <c r="AY188" s="252" t="s">
        <v>149</v>
      </c>
    </row>
    <row r="189" s="2" customFormat="1" ht="55.5" customHeight="1">
      <c r="A189" s="40"/>
      <c r="B189" s="41"/>
      <c r="C189" s="207" t="s">
        <v>399</v>
      </c>
      <c r="D189" s="207" t="s">
        <v>152</v>
      </c>
      <c r="E189" s="208" t="s">
        <v>610</v>
      </c>
      <c r="F189" s="209" t="s">
        <v>611</v>
      </c>
      <c r="G189" s="210" t="s">
        <v>98</v>
      </c>
      <c r="H189" s="211">
        <v>195</v>
      </c>
      <c r="I189" s="212"/>
      <c r="J189" s="213">
        <f>ROUND(I189*H189,2)</f>
        <v>0</v>
      </c>
      <c r="K189" s="209" t="s">
        <v>184</v>
      </c>
      <c r="L189" s="46"/>
      <c r="M189" s="214" t="s">
        <v>19</v>
      </c>
      <c r="N189" s="215" t="s">
        <v>48</v>
      </c>
      <c r="O189" s="86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156</v>
      </c>
      <c r="AT189" s="218" t="s">
        <v>152</v>
      </c>
      <c r="AU189" s="218" t="s">
        <v>85</v>
      </c>
      <c r="AY189" s="19" t="s">
        <v>149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85</v>
      </c>
      <c r="BK189" s="219">
        <f>ROUND(I189*H189,2)</f>
        <v>0</v>
      </c>
      <c r="BL189" s="19" t="s">
        <v>156</v>
      </c>
      <c r="BM189" s="218" t="s">
        <v>612</v>
      </c>
    </row>
    <row r="190" s="2" customFormat="1">
      <c r="A190" s="40"/>
      <c r="B190" s="41"/>
      <c r="C190" s="42"/>
      <c r="D190" s="253" t="s">
        <v>186</v>
      </c>
      <c r="E190" s="42"/>
      <c r="F190" s="254" t="s">
        <v>613</v>
      </c>
      <c r="G190" s="42"/>
      <c r="H190" s="42"/>
      <c r="I190" s="255"/>
      <c r="J190" s="42"/>
      <c r="K190" s="42"/>
      <c r="L190" s="46"/>
      <c r="M190" s="256"/>
      <c r="N190" s="257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186</v>
      </c>
      <c r="AU190" s="19" t="s">
        <v>85</v>
      </c>
    </row>
    <row r="191" s="14" customFormat="1">
      <c r="A191" s="14"/>
      <c r="B191" s="231"/>
      <c r="C191" s="232"/>
      <c r="D191" s="222" t="s">
        <v>158</v>
      </c>
      <c r="E191" s="233" t="s">
        <v>19</v>
      </c>
      <c r="F191" s="234" t="s">
        <v>513</v>
      </c>
      <c r="G191" s="232"/>
      <c r="H191" s="235">
        <v>195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1" t="s">
        <v>158</v>
      </c>
      <c r="AU191" s="241" t="s">
        <v>85</v>
      </c>
      <c r="AV191" s="14" t="s">
        <v>87</v>
      </c>
      <c r="AW191" s="14" t="s">
        <v>36</v>
      </c>
      <c r="AX191" s="14" t="s">
        <v>77</v>
      </c>
      <c r="AY191" s="241" t="s">
        <v>149</v>
      </c>
    </row>
    <row r="192" s="13" customFormat="1">
      <c r="A192" s="13"/>
      <c r="B192" s="220"/>
      <c r="C192" s="221"/>
      <c r="D192" s="222" t="s">
        <v>158</v>
      </c>
      <c r="E192" s="223" t="s">
        <v>19</v>
      </c>
      <c r="F192" s="224" t="s">
        <v>609</v>
      </c>
      <c r="G192" s="221"/>
      <c r="H192" s="223" t="s">
        <v>19</v>
      </c>
      <c r="I192" s="225"/>
      <c r="J192" s="221"/>
      <c r="K192" s="221"/>
      <c r="L192" s="226"/>
      <c r="M192" s="227"/>
      <c r="N192" s="228"/>
      <c r="O192" s="228"/>
      <c r="P192" s="228"/>
      <c r="Q192" s="228"/>
      <c r="R192" s="228"/>
      <c r="S192" s="228"/>
      <c r="T192" s="22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0" t="s">
        <v>158</v>
      </c>
      <c r="AU192" s="230" t="s">
        <v>85</v>
      </c>
      <c r="AV192" s="13" t="s">
        <v>85</v>
      </c>
      <c r="AW192" s="13" t="s">
        <v>36</v>
      </c>
      <c r="AX192" s="13" t="s">
        <v>77</v>
      </c>
      <c r="AY192" s="230" t="s">
        <v>149</v>
      </c>
    </row>
    <row r="193" s="15" customFormat="1">
      <c r="A193" s="15"/>
      <c r="B193" s="242"/>
      <c r="C193" s="243"/>
      <c r="D193" s="222" t="s">
        <v>158</v>
      </c>
      <c r="E193" s="244" t="s">
        <v>19</v>
      </c>
      <c r="F193" s="245" t="s">
        <v>162</v>
      </c>
      <c r="G193" s="243"/>
      <c r="H193" s="246">
        <v>195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2" t="s">
        <v>158</v>
      </c>
      <c r="AU193" s="252" t="s">
        <v>85</v>
      </c>
      <c r="AV193" s="15" t="s">
        <v>156</v>
      </c>
      <c r="AW193" s="15" t="s">
        <v>36</v>
      </c>
      <c r="AX193" s="15" t="s">
        <v>85</v>
      </c>
      <c r="AY193" s="252" t="s">
        <v>149</v>
      </c>
    </row>
    <row r="194" s="2" customFormat="1" ht="55.5" customHeight="1">
      <c r="A194" s="40"/>
      <c r="B194" s="41"/>
      <c r="C194" s="207" t="s">
        <v>408</v>
      </c>
      <c r="D194" s="207" t="s">
        <v>152</v>
      </c>
      <c r="E194" s="208" t="s">
        <v>299</v>
      </c>
      <c r="F194" s="209" t="s">
        <v>300</v>
      </c>
      <c r="G194" s="210" t="s">
        <v>179</v>
      </c>
      <c r="H194" s="211">
        <v>2</v>
      </c>
      <c r="I194" s="212"/>
      <c r="J194" s="213">
        <f>ROUND(I194*H194,2)</f>
        <v>0</v>
      </c>
      <c r="K194" s="209" t="s">
        <v>184</v>
      </c>
      <c r="L194" s="46"/>
      <c r="M194" s="214" t="s">
        <v>19</v>
      </c>
      <c r="N194" s="215" t="s">
        <v>48</v>
      </c>
      <c r="O194" s="86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156</v>
      </c>
      <c r="AT194" s="218" t="s">
        <v>152</v>
      </c>
      <c r="AU194" s="218" t="s">
        <v>85</v>
      </c>
      <c r="AY194" s="19" t="s">
        <v>149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85</v>
      </c>
      <c r="BK194" s="219">
        <f>ROUND(I194*H194,2)</f>
        <v>0</v>
      </c>
      <c r="BL194" s="19" t="s">
        <v>156</v>
      </c>
      <c r="BM194" s="218" t="s">
        <v>614</v>
      </c>
    </row>
    <row r="195" s="2" customFormat="1">
      <c r="A195" s="40"/>
      <c r="B195" s="41"/>
      <c r="C195" s="42"/>
      <c r="D195" s="253" t="s">
        <v>186</v>
      </c>
      <c r="E195" s="42"/>
      <c r="F195" s="254" t="s">
        <v>302</v>
      </c>
      <c r="G195" s="42"/>
      <c r="H195" s="42"/>
      <c r="I195" s="255"/>
      <c r="J195" s="42"/>
      <c r="K195" s="42"/>
      <c r="L195" s="46"/>
      <c r="M195" s="256"/>
      <c r="N195" s="257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186</v>
      </c>
      <c r="AU195" s="19" t="s">
        <v>85</v>
      </c>
    </row>
    <row r="196" s="2" customFormat="1" ht="33" customHeight="1">
      <c r="A196" s="40"/>
      <c r="B196" s="41"/>
      <c r="C196" s="207" t="s">
        <v>413</v>
      </c>
      <c r="D196" s="207" t="s">
        <v>152</v>
      </c>
      <c r="E196" s="208" t="s">
        <v>317</v>
      </c>
      <c r="F196" s="209" t="s">
        <v>318</v>
      </c>
      <c r="G196" s="210" t="s">
        <v>98</v>
      </c>
      <c r="H196" s="211">
        <v>195</v>
      </c>
      <c r="I196" s="212"/>
      <c r="J196" s="213">
        <f>ROUND(I196*H196,2)</f>
        <v>0</v>
      </c>
      <c r="K196" s="209" t="s">
        <v>19</v>
      </c>
      <c r="L196" s="46"/>
      <c r="M196" s="214" t="s">
        <v>19</v>
      </c>
      <c r="N196" s="215" t="s">
        <v>48</v>
      </c>
      <c r="O196" s="86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156</v>
      </c>
      <c r="AT196" s="218" t="s">
        <v>152</v>
      </c>
      <c r="AU196" s="218" t="s">
        <v>85</v>
      </c>
      <c r="AY196" s="19" t="s">
        <v>149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85</v>
      </c>
      <c r="BK196" s="219">
        <f>ROUND(I196*H196,2)</f>
        <v>0</v>
      </c>
      <c r="BL196" s="19" t="s">
        <v>156</v>
      </c>
      <c r="BM196" s="218" t="s">
        <v>615</v>
      </c>
    </row>
    <row r="197" s="14" customFormat="1">
      <c r="A197" s="14"/>
      <c r="B197" s="231"/>
      <c r="C197" s="232"/>
      <c r="D197" s="222" t="s">
        <v>158</v>
      </c>
      <c r="E197" s="233" t="s">
        <v>19</v>
      </c>
      <c r="F197" s="234" t="s">
        <v>513</v>
      </c>
      <c r="G197" s="232"/>
      <c r="H197" s="235">
        <v>195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1" t="s">
        <v>158</v>
      </c>
      <c r="AU197" s="241" t="s">
        <v>85</v>
      </c>
      <c r="AV197" s="14" t="s">
        <v>87</v>
      </c>
      <c r="AW197" s="14" t="s">
        <v>36</v>
      </c>
      <c r="AX197" s="14" t="s">
        <v>77</v>
      </c>
      <c r="AY197" s="241" t="s">
        <v>149</v>
      </c>
    </row>
    <row r="198" s="13" customFormat="1">
      <c r="A198" s="13"/>
      <c r="B198" s="220"/>
      <c r="C198" s="221"/>
      <c r="D198" s="222" t="s">
        <v>158</v>
      </c>
      <c r="E198" s="223" t="s">
        <v>19</v>
      </c>
      <c r="F198" s="224" t="s">
        <v>321</v>
      </c>
      <c r="G198" s="221"/>
      <c r="H198" s="223" t="s">
        <v>19</v>
      </c>
      <c r="I198" s="225"/>
      <c r="J198" s="221"/>
      <c r="K198" s="221"/>
      <c r="L198" s="226"/>
      <c r="M198" s="227"/>
      <c r="N198" s="228"/>
      <c r="O198" s="228"/>
      <c r="P198" s="228"/>
      <c r="Q198" s="228"/>
      <c r="R198" s="228"/>
      <c r="S198" s="228"/>
      <c r="T198" s="22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0" t="s">
        <v>158</v>
      </c>
      <c r="AU198" s="230" t="s">
        <v>85</v>
      </c>
      <c r="AV198" s="13" t="s">
        <v>85</v>
      </c>
      <c r="AW198" s="13" t="s">
        <v>36</v>
      </c>
      <c r="AX198" s="13" t="s">
        <v>77</v>
      </c>
      <c r="AY198" s="230" t="s">
        <v>149</v>
      </c>
    </row>
    <row r="199" s="15" customFormat="1">
      <c r="A199" s="15"/>
      <c r="B199" s="242"/>
      <c r="C199" s="243"/>
      <c r="D199" s="222" t="s">
        <v>158</v>
      </c>
      <c r="E199" s="244" t="s">
        <v>19</v>
      </c>
      <c r="F199" s="245" t="s">
        <v>162</v>
      </c>
      <c r="G199" s="243"/>
      <c r="H199" s="246">
        <v>195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2" t="s">
        <v>158</v>
      </c>
      <c r="AU199" s="252" t="s">
        <v>85</v>
      </c>
      <c r="AV199" s="15" t="s">
        <v>156</v>
      </c>
      <c r="AW199" s="15" t="s">
        <v>36</v>
      </c>
      <c r="AX199" s="15" t="s">
        <v>85</v>
      </c>
      <c r="AY199" s="252" t="s">
        <v>149</v>
      </c>
    </row>
    <row r="200" s="2" customFormat="1" ht="33" customHeight="1">
      <c r="A200" s="40"/>
      <c r="B200" s="41"/>
      <c r="C200" s="207" t="s">
        <v>418</v>
      </c>
      <c r="D200" s="207" t="s">
        <v>152</v>
      </c>
      <c r="E200" s="208" t="s">
        <v>323</v>
      </c>
      <c r="F200" s="209" t="s">
        <v>324</v>
      </c>
      <c r="G200" s="210" t="s">
        <v>98</v>
      </c>
      <c r="H200" s="211">
        <v>195</v>
      </c>
      <c r="I200" s="212"/>
      <c r="J200" s="213">
        <f>ROUND(I200*H200,2)</f>
        <v>0</v>
      </c>
      <c r="K200" s="209" t="s">
        <v>19</v>
      </c>
      <c r="L200" s="46"/>
      <c r="M200" s="214" t="s">
        <v>19</v>
      </c>
      <c r="N200" s="215" t="s">
        <v>48</v>
      </c>
      <c r="O200" s="86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156</v>
      </c>
      <c r="AT200" s="218" t="s">
        <v>152</v>
      </c>
      <c r="AU200" s="218" t="s">
        <v>85</v>
      </c>
      <c r="AY200" s="19" t="s">
        <v>149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85</v>
      </c>
      <c r="BK200" s="219">
        <f>ROUND(I200*H200,2)</f>
        <v>0</v>
      </c>
      <c r="BL200" s="19" t="s">
        <v>156</v>
      </c>
      <c r="BM200" s="218" t="s">
        <v>616</v>
      </c>
    </row>
    <row r="201" s="14" customFormat="1">
      <c r="A201" s="14"/>
      <c r="B201" s="231"/>
      <c r="C201" s="232"/>
      <c r="D201" s="222" t="s">
        <v>158</v>
      </c>
      <c r="E201" s="233" t="s">
        <v>19</v>
      </c>
      <c r="F201" s="234" t="s">
        <v>513</v>
      </c>
      <c r="G201" s="232"/>
      <c r="H201" s="235">
        <v>195</v>
      </c>
      <c r="I201" s="236"/>
      <c r="J201" s="232"/>
      <c r="K201" s="232"/>
      <c r="L201" s="237"/>
      <c r="M201" s="238"/>
      <c r="N201" s="239"/>
      <c r="O201" s="239"/>
      <c r="P201" s="239"/>
      <c r="Q201" s="239"/>
      <c r="R201" s="239"/>
      <c r="S201" s="239"/>
      <c r="T201" s="24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1" t="s">
        <v>158</v>
      </c>
      <c r="AU201" s="241" t="s">
        <v>85</v>
      </c>
      <c r="AV201" s="14" t="s">
        <v>87</v>
      </c>
      <c r="AW201" s="14" t="s">
        <v>36</v>
      </c>
      <c r="AX201" s="14" t="s">
        <v>77</v>
      </c>
      <c r="AY201" s="241" t="s">
        <v>149</v>
      </c>
    </row>
    <row r="202" s="13" customFormat="1">
      <c r="A202" s="13"/>
      <c r="B202" s="220"/>
      <c r="C202" s="221"/>
      <c r="D202" s="222" t="s">
        <v>158</v>
      </c>
      <c r="E202" s="223" t="s">
        <v>19</v>
      </c>
      <c r="F202" s="224" t="s">
        <v>321</v>
      </c>
      <c r="G202" s="221"/>
      <c r="H202" s="223" t="s">
        <v>19</v>
      </c>
      <c r="I202" s="225"/>
      <c r="J202" s="221"/>
      <c r="K202" s="221"/>
      <c r="L202" s="226"/>
      <c r="M202" s="227"/>
      <c r="N202" s="228"/>
      <c r="O202" s="228"/>
      <c r="P202" s="228"/>
      <c r="Q202" s="228"/>
      <c r="R202" s="228"/>
      <c r="S202" s="228"/>
      <c r="T202" s="22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0" t="s">
        <v>158</v>
      </c>
      <c r="AU202" s="230" t="s">
        <v>85</v>
      </c>
      <c r="AV202" s="13" t="s">
        <v>85</v>
      </c>
      <c r="AW202" s="13" t="s">
        <v>36</v>
      </c>
      <c r="AX202" s="13" t="s">
        <v>77</v>
      </c>
      <c r="AY202" s="230" t="s">
        <v>149</v>
      </c>
    </row>
    <row r="203" s="15" customFormat="1">
      <c r="A203" s="15"/>
      <c r="B203" s="242"/>
      <c r="C203" s="243"/>
      <c r="D203" s="222" t="s">
        <v>158</v>
      </c>
      <c r="E203" s="244" t="s">
        <v>19</v>
      </c>
      <c r="F203" s="245" t="s">
        <v>162</v>
      </c>
      <c r="G203" s="243"/>
      <c r="H203" s="246">
        <v>195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2" t="s">
        <v>158</v>
      </c>
      <c r="AU203" s="252" t="s">
        <v>85</v>
      </c>
      <c r="AV203" s="15" t="s">
        <v>156</v>
      </c>
      <c r="AW203" s="15" t="s">
        <v>36</v>
      </c>
      <c r="AX203" s="15" t="s">
        <v>85</v>
      </c>
      <c r="AY203" s="252" t="s">
        <v>149</v>
      </c>
    </row>
    <row r="204" s="2" customFormat="1" ht="24.15" customHeight="1">
      <c r="A204" s="40"/>
      <c r="B204" s="41"/>
      <c r="C204" s="207" t="s">
        <v>424</v>
      </c>
      <c r="D204" s="207" t="s">
        <v>152</v>
      </c>
      <c r="E204" s="208" t="s">
        <v>345</v>
      </c>
      <c r="F204" s="209" t="s">
        <v>346</v>
      </c>
      <c r="G204" s="210" t="s">
        <v>155</v>
      </c>
      <c r="H204" s="211">
        <v>195</v>
      </c>
      <c r="I204" s="212"/>
      <c r="J204" s="213">
        <f>ROUND(I204*H204,2)</f>
        <v>0</v>
      </c>
      <c r="K204" s="209" t="s">
        <v>184</v>
      </c>
      <c r="L204" s="46"/>
      <c r="M204" s="214" t="s">
        <v>19</v>
      </c>
      <c r="N204" s="215" t="s">
        <v>48</v>
      </c>
      <c r="O204" s="86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156</v>
      </c>
      <c r="AT204" s="218" t="s">
        <v>152</v>
      </c>
      <c r="AU204" s="218" t="s">
        <v>85</v>
      </c>
      <c r="AY204" s="19" t="s">
        <v>149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85</v>
      </c>
      <c r="BK204" s="219">
        <f>ROUND(I204*H204,2)</f>
        <v>0</v>
      </c>
      <c r="BL204" s="19" t="s">
        <v>156</v>
      </c>
      <c r="BM204" s="218" t="s">
        <v>617</v>
      </c>
    </row>
    <row r="205" s="2" customFormat="1">
      <c r="A205" s="40"/>
      <c r="B205" s="41"/>
      <c r="C205" s="42"/>
      <c r="D205" s="253" t="s">
        <v>186</v>
      </c>
      <c r="E205" s="42"/>
      <c r="F205" s="254" t="s">
        <v>348</v>
      </c>
      <c r="G205" s="42"/>
      <c r="H205" s="42"/>
      <c r="I205" s="255"/>
      <c r="J205" s="42"/>
      <c r="K205" s="42"/>
      <c r="L205" s="46"/>
      <c r="M205" s="256"/>
      <c r="N205" s="257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186</v>
      </c>
      <c r="AU205" s="19" t="s">
        <v>85</v>
      </c>
    </row>
    <row r="206" s="14" customFormat="1">
      <c r="A206" s="14"/>
      <c r="B206" s="231"/>
      <c r="C206" s="232"/>
      <c r="D206" s="222" t="s">
        <v>158</v>
      </c>
      <c r="E206" s="233" t="s">
        <v>19</v>
      </c>
      <c r="F206" s="234" t="s">
        <v>513</v>
      </c>
      <c r="G206" s="232"/>
      <c r="H206" s="235">
        <v>195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158</v>
      </c>
      <c r="AU206" s="241" t="s">
        <v>85</v>
      </c>
      <c r="AV206" s="14" t="s">
        <v>87</v>
      </c>
      <c r="AW206" s="14" t="s">
        <v>36</v>
      </c>
      <c r="AX206" s="14" t="s">
        <v>77</v>
      </c>
      <c r="AY206" s="241" t="s">
        <v>149</v>
      </c>
    </row>
    <row r="207" s="15" customFormat="1">
      <c r="A207" s="15"/>
      <c r="B207" s="242"/>
      <c r="C207" s="243"/>
      <c r="D207" s="222" t="s">
        <v>158</v>
      </c>
      <c r="E207" s="244" t="s">
        <v>19</v>
      </c>
      <c r="F207" s="245" t="s">
        <v>162</v>
      </c>
      <c r="G207" s="243"/>
      <c r="H207" s="246">
        <v>195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2" t="s">
        <v>158</v>
      </c>
      <c r="AU207" s="252" t="s">
        <v>85</v>
      </c>
      <c r="AV207" s="15" t="s">
        <v>156</v>
      </c>
      <c r="AW207" s="15" t="s">
        <v>36</v>
      </c>
      <c r="AX207" s="15" t="s">
        <v>85</v>
      </c>
      <c r="AY207" s="252" t="s">
        <v>149</v>
      </c>
    </row>
    <row r="208" s="2" customFormat="1" ht="44.25" customHeight="1">
      <c r="A208" s="40"/>
      <c r="B208" s="41"/>
      <c r="C208" s="207" t="s">
        <v>431</v>
      </c>
      <c r="D208" s="207" t="s">
        <v>152</v>
      </c>
      <c r="E208" s="208" t="s">
        <v>350</v>
      </c>
      <c r="F208" s="209" t="s">
        <v>351</v>
      </c>
      <c r="G208" s="210" t="s">
        <v>155</v>
      </c>
      <c r="H208" s="211">
        <v>975</v>
      </c>
      <c r="I208" s="212"/>
      <c r="J208" s="213">
        <f>ROUND(I208*H208,2)</f>
        <v>0</v>
      </c>
      <c r="K208" s="209" t="s">
        <v>184</v>
      </c>
      <c r="L208" s="46"/>
      <c r="M208" s="214" t="s">
        <v>19</v>
      </c>
      <c r="N208" s="215" t="s">
        <v>48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156</v>
      </c>
      <c r="AT208" s="218" t="s">
        <v>152</v>
      </c>
      <c r="AU208" s="218" t="s">
        <v>85</v>
      </c>
      <c r="AY208" s="19" t="s">
        <v>149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85</v>
      </c>
      <c r="BK208" s="219">
        <f>ROUND(I208*H208,2)</f>
        <v>0</v>
      </c>
      <c r="BL208" s="19" t="s">
        <v>156</v>
      </c>
      <c r="BM208" s="218" t="s">
        <v>618</v>
      </c>
    </row>
    <row r="209" s="2" customFormat="1">
      <c r="A209" s="40"/>
      <c r="B209" s="41"/>
      <c r="C209" s="42"/>
      <c r="D209" s="253" t="s">
        <v>186</v>
      </c>
      <c r="E209" s="42"/>
      <c r="F209" s="254" t="s">
        <v>353</v>
      </c>
      <c r="G209" s="42"/>
      <c r="H209" s="42"/>
      <c r="I209" s="255"/>
      <c r="J209" s="42"/>
      <c r="K209" s="42"/>
      <c r="L209" s="46"/>
      <c r="M209" s="256"/>
      <c r="N209" s="257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186</v>
      </c>
      <c r="AU209" s="19" t="s">
        <v>85</v>
      </c>
    </row>
    <row r="210" s="14" customFormat="1">
      <c r="A210" s="14"/>
      <c r="B210" s="231"/>
      <c r="C210" s="232"/>
      <c r="D210" s="222" t="s">
        <v>158</v>
      </c>
      <c r="E210" s="233" t="s">
        <v>19</v>
      </c>
      <c r="F210" s="234" t="s">
        <v>619</v>
      </c>
      <c r="G210" s="232"/>
      <c r="H210" s="235">
        <v>975</v>
      </c>
      <c r="I210" s="236"/>
      <c r="J210" s="232"/>
      <c r="K210" s="232"/>
      <c r="L210" s="237"/>
      <c r="M210" s="238"/>
      <c r="N210" s="239"/>
      <c r="O210" s="239"/>
      <c r="P210" s="239"/>
      <c r="Q210" s="239"/>
      <c r="R210" s="239"/>
      <c r="S210" s="239"/>
      <c r="T210" s="24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1" t="s">
        <v>158</v>
      </c>
      <c r="AU210" s="241" t="s">
        <v>85</v>
      </c>
      <c r="AV210" s="14" t="s">
        <v>87</v>
      </c>
      <c r="AW210" s="14" t="s">
        <v>36</v>
      </c>
      <c r="AX210" s="14" t="s">
        <v>77</v>
      </c>
      <c r="AY210" s="241" t="s">
        <v>149</v>
      </c>
    </row>
    <row r="211" s="15" customFormat="1">
      <c r="A211" s="15"/>
      <c r="B211" s="242"/>
      <c r="C211" s="243"/>
      <c r="D211" s="222" t="s">
        <v>158</v>
      </c>
      <c r="E211" s="244" t="s">
        <v>19</v>
      </c>
      <c r="F211" s="245" t="s">
        <v>162</v>
      </c>
      <c r="G211" s="243"/>
      <c r="H211" s="246">
        <v>975</v>
      </c>
      <c r="I211" s="247"/>
      <c r="J211" s="243"/>
      <c r="K211" s="243"/>
      <c r="L211" s="248"/>
      <c r="M211" s="259"/>
      <c r="N211" s="260"/>
      <c r="O211" s="260"/>
      <c r="P211" s="260"/>
      <c r="Q211" s="260"/>
      <c r="R211" s="260"/>
      <c r="S211" s="260"/>
      <c r="T211" s="26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2" t="s">
        <v>158</v>
      </c>
      <c r="AU211" s="252" t="s">
        <v>85</v>
      </c>
      <c r="AV211" s="15" t="s">
        <v>156</v>
      </c>
      <c r="AW211" s="15" t="s">
        <v>36</v>
      </c>
      <c r="AX211" s="15" t="s">
        <v>85</v>
      </c>
      <c r="AY211" s="252" t="s">
        <v>149</v>
      </c>
    </row>
    <row r="212" s="2" customFormat="1" ht="6.96" customHeight="1">
      <c r="A212" s="40"/>
      <c r="B212" s="61"/>
      <c r="C212" s="62"/>
      <c r="D212" s="62"/>
      <c r="E212" s="62"/>
      <c r="F212" s="62"/>
      <c r="G212" s="62"/>
      <c r="H212" s="62"/>
      <c r="I212" s="62"/>
      <c r="J212" s="62"/>
      <c r="K212" s="62"/>
      <c r="L212" s="46"/>
      <c r="M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</row>
  </sheetData>
  <sheetProtection sheet="1" autoFilter="0" formatColumns="0" formatRows="0" objects="1" scenarios="1" spinCount="100000" saltValue="/ceXPSpCgm3eRdx50eGJiaGyXH6tSSxIGOQsvrfskxdvDzFbbDl8z82UG/9U9SReRb2qtreWuXb2qgIEkXt51Q==" hashValue="DSOXnzYxrkkJF40A+syMONVTB9BL8PkMilRFUx2Wqfz/YQXbBSw4C0SNz8wyIfyty1P43bHcOPtnSZvHtUCPQg==" algorithmName="SHA-512" password="CC3D"/>
  <autoFilter ref="C85:K21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83" r:id="rId1" display="https://podminky.urs.cz/item/CS_URS_2024_01/941121112"/>
    <hyperlink ref="F190" r:id="rId2" display="https://podminky.urs.cz/item/CS_URS_2024_01/941121812"/>
    <hyperlink ref="F195" r:id="rId3" display="https://podminky.urs.cz/item/CS_URS_2024_01/941121312"/>
    <hyperlink ref="F205" r:id="rId4" display="https://podminky.urs.cz/item/CS_URS_2024_01/993121211"/>
    <hyperlink ref="F209" r:id="rId5" display="https://podminky.urs.cz/item/CS_URS_2024_01/9931212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Kostel sv. Bartoloměje v Pardubicích - oprava fasády západního štitu lodi a kostela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8" t="s">
        <v>620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15. 4. 2024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30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32</v>
      </c>
      <c r="E20" s="40"/>
      <c r="F20" s="40"/>
      <c r="G20" s="40"/>
      <c r="H20" s="40"/>
      <c r="I20" s="135" t="s">
        <v>26</v>
      </c>
      <c r="J20" s="139" t="s">
        <v>33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29</v>
      </c>
      <c r="J21" s="139" t="s">
        <v>35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40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ROUND((SUM(BE84:BE129)),  2)</f>
        <v>0</v>
      </c>
      <c r="G33" s="40"/>
      <c r="H33" s="40"/>
      <c r="I33" s="151">
        <v>0.20999999999999999</v>
      </c>
      <c r="J33" s="150">
        <f>ROUND(((SUM(BE84:BE129))*I33),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ROUND((SUM(BF84:BF129)),  2)</f>
        <v>0</v>
      </c>
      <c r="G34" s="40"/>
      <c r="H34" s="40"/>
      <c r="I34" s="151">
        <v>0.12</v>
      </c>
      <c r="J34" s="150">
        <f>ROUND(((SUM(BF84:BF129))*I34),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ROUND((SUM(BG84:BG129)),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ROUND((SUM(BH84:BH129)),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ROUND((SUM(BI84:BI129)),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Kostel sv. Bartoloměje v Pardubicích - oprava fasády západního štitu lodi a kostela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D.1.1.c - Restaurování střední část západní stěny západní předsíně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Pardubice</v>
      </c>
      <c r="G52" s="42"/>
      <c r="H52" s="42"/>
      <c r="I52" s="34" t="s">
        <v>23</v>
      </c>
      <c r="J52" s="74" t="str">
        <f>IF(J12="","",J12)</f>
        <v>15. 4. 2024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ŘK farnost Pardubice</v>
      </c>
      <c r="G54" s="42"/>
      <c r="H54" s="42"/>
      <c r="I54" s="34" t="s">
        <v>32</v>
      </c>
      <c r="J54" s="38" t="str">
        <f>E21</f>
        <v>INRECO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BACing s.r.o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68"/>
      <c r="C60" s="169"/>
      <c r="D60" s="170" t="s">
        <v>621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622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623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624</v>
      </c>
      <c r="E63" s="177"/>
      <c r="F63" s="177"/>
      <c r="G63" s="177"/>
      <c r="H63" s="177"/>
      <c r="I63" s="177"/>
      <c r="J63" s="178">
        <f>J104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625</v>
      </c>
      <c r="E64" s="177"/>
      <c r="F64" s="177"/>
      <c r="G64" s="177"/>
      <c r="H64" s="177"/>
      <c r="I64" s="177"/>
      <c r="J64" s="178">
        <f>J113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134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3" t="str">
        <f>E7</f>
        <v>Kostel sv. Bartoloměje v Pardubicích - oprava fasády západního štitu lodi a kostela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114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D.1.1.c - Restaurování střední část západní stěny západní předsíně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Pardubice</v>
      </c>
      <c r="G78" s="42"/>
      <c r="H78" s="42"/>
      <c r="I78" s="34" t="s">
        <v>23</v>
      </c>
      <c r="J78" s="74" t="str">
        <f>IF(J12="","",J12)</f>
        <v>15. 4. 2024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ŘK farnost Pardubice</v>
      </c>
      <c r="G80" s="42"/>
      <c r="H80" s="42"/>
      <c r="I80" s="34" t="s">
        <v>32</v>
      </c>
      <c r="J80" s="38" t="str">
        <f>E21</f>
        <v>INRECO s.r.o.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>BACing s.r.o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135</v>
      </c>
      <c r="D83" s="183" t="s">
        <v>62</v>
      </c>
      <c r="E83" s="183" t="s">
        <v>58</v>
      </c>
      <c r="F83" s="183" t="s">
        <v>59</v>
      </c>
      <c r="G83" s="183" t="s">
        <v>136</v>
      </c>
      <c r="H83" s="183" t="s">
        <v>137</v>
      </c>
      <c r="I83" s="183" t="s">
        <v>138</v>
      </c>
      <c r="J83" s="183" t="s">
        <v>118</v>
      </c>
      <c r="K83" s="184" t="s">
        <v>139</v>
      </c>
      <c r="L83" s="185"/>
      <c r="M83" s="94" t="s">
        <v>19</v>
      </c>
      <c r="N83" s="95" t="s">
        <v>47</v>
      </c>
      <c r="O83" s="95" t="s">
        <v>140</v>
      </c>
      <c r="P83" s="95" t="s">
        <v>141</v>
      </c>
      <c r="Q83" s="95" t="s">
        <v>142</v>
      </c>
      <c r="R83" s="95" t="s">
        <v>143</v>
      </c>
      <c r="S83" s="95" t="s">
        <v>144</v>
      </c>
      <c r="T83" s="96" t="s">
        <v>145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146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76</v>
      </c>
      <c r="AU84" s="19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76</v>
      </c>
      <c r="E85" s="194" t="s">
        <v>251</v>
      </c>
      <c r="F85" s="194" t="s">
        <v>252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P86+P95+P104+P113</f>
        <v>0</v>
      </c>
      <c r="Q85" s="199"/>
      <c r="R85" s="200">
        <f>R86+R95+R104+R113</f>
        <v>0</v>
      </c>
      <c r="S85" s="199"/>
      <c r="T85" s="201">
        <f>T86+T95+T104+T113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85</v>
      </c>
      <c r="AT85" s="203" t="s">
        <v>76</v>
      </c>
      <c r="AU85" s="203" t="s">
        <v>77</v>
      </c>
      <c r="AY85" s="202" t="s">
        <v>149</v>
      </c>
      <c r="BK85" s="204">
        <f>BK86+BK95+BK104+BK113</f>
        <v>0</v>
      </c>
    </row>
    <row r="86" s="12" customFormat="1" ht="22.8" customHeight="1">
      <c r="A86" s="12"/>
      <c r="B86" s="191"/>
      <c r="C86" s="192"/>
      <c r="D86" s="193" t="s">
        <v>76</v>
      </c>
      <c r="E86" s="205" t="s">
        <v>626</v>
      </c>
      <c r="F86" s="205" t="s">
        <v>627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SUM(P87:P94)</f>
        <v>0</v>
      </c>
      <c r="Q86" s="199"/>
      <c r="R86" s="200">
        <f>SUM(R87:R94)</f>
        <v>0</v>
      </c>
      <c r="S86" s="199"/>
      <c r="T86" s="201">
        <f>SUM(T87:T94)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76</v>
      </c>
      <c r="AU86" s="203" t="s">
        <v>85</v>
      </c>
      <c r="AY86" s="202" t="s">
        <v>149</v>
      </c>
      <c r="BK86" s="204">
        <f>SUM(BK87:BK94)</f>
        <v>0</v>
      </c>
    </row>
    <row r="87" s="2" customFormat="1" ht="24.15" customHeight="1">
      <c r="A87" s="40"/>
      <c r="B87" s="41"/>
      <c r="C87" s="207" t="s">
        <v>85</v>
      </c>
      <c r="D87" s="207" t="s">
        <v>152</v>
      </c>
      <c r="E87" s="208" t="s">
        <v>628</v>
      </c>
      <c r="F87" s="209" t="s">
        <v>629</v>
      </c>
      <c r="G87" s="210" t="s">
        <v>179</v>
      </c>
      <c r="H87" s="211">
        <v>1</v>
      </c>
      <c r="I87" s="212"/>
      <c r="J87" s="213">
        <f>ROUND(I87*H87,2)</f>
        <v>0</v>
      </c>
      <c r="K87" s="209" t="s">
        <v>19</v>
      </c>
      <c r="L87" s="46"/>
      <c r="M87" s="214" t="s">
        <v>19</v>
      </c>
      <c r="N87" s="215" t="s">
        <v>48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156</v>
      </c>
      <c r="AT87" s="218" t="s">
        <v>152</v>
      </c>
      <c r="AU87" s="218" t="s">
        <v>87</v>
      </c>
      <c r="AY87" s="19" t="s">
        <v>149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85</v>
      </c>
      <c r="BK87" s="219">
        <f>ROUND(I87*H87,2)</f>
        <v>0</v>
      </c>
      <c r="BL87" s="19" t="s">
        <v>156</v>
      </c>
      <c r="BM87" s="218" t="s">
        <v>630</v>
      </c>
    </row>
    <row r="88" s="2" customFormat="1" ht="24.15" customHeight="1">
      <c r="A88" s="40"/>
      <c r="B88" s="41"/>
      <c r="C88" s="207" t="s">
        <v>87</v>
      </c>
      <c r="D88" s="207" t="s">
        <v>152</v>
      </c>
      <c r="E88" s="208" t="s">
        <v>631</v>
      </c>
      <c r="F88" s="209" t="s">
        <v>533</v>
      </c>
      <c r="G88" s="210" t="s">
        <v>179</v>
      </c>
      <c r="H88" s="211">
        <v>1</v>
      </c>
      <c r="I88" s="212"/>
      <c r="J88" s="213">
        <f>ROUND(I88*H88,2)</f>
        <v>0</v>
      </c>
      <c r="K88" s="209" t="s">
        <v>19</v>
      </c>
      <c r="L88" s="46"/>
      <c r="M88" s="214" t="s">
        <v>19</v>
      </c>
      <c r="N88" s="215" t="s">
        <v>48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156</v>
      </c>
      <c r="AT88" s="218" t="s">
        <v>152</v>
      </c>
      <c r="AU88" s="218" t="s">
        <v>87</v>
      </c>
      <c r="AY88" s="19" t="s">
        <v>149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85</v>
      </c>
      <c r="BK88" s="219">
        <f>ROUND(I88*H88,2)</f>
        <v>0</v>
      </c>
      <c r="BL88" s="19" t="s">
        <v>156</v>
      </c>
      <c r="BM88" s="218" t="s">
        <v>632</v>
      </c>
    </row>
    <row r="89" s="2" customFormat="1" ht="24.15" customHeight="1">
      <c r="A89" s="40"/>
      <c r="B89" s="41"/>
      <c r="C89" s="207" t="s">
        <v>150</v>
      </c>
      <c r="D89" s="207" t="s">
        <v>152</v>
      </c>
      <c r="E89" s="208" t="s">
        <v>633</v>
      </c>
      <c r="F89" s="209" t="s">
        <v>634</v>
      </c>
      <c r="G89" s="210" t="s">
        <v>179</v>
      </c>
      <c r="H89" s="211">
        <v>1</v>
      </c>
      <c r="I89" s="212"/>
      <c r="J89" s="213">
        <f>ROUND(I89*H89,2)</f>
        <v>0</v>
      </c>
      <c r="K89" s="209" t="s">
        <v>19</v>
      </c>
      <c r="L89" s="46"/>
      <c r="M89" s="214" t="s">
        <v>19</v>
      </c>
      <c r="N89" s="215" t="s">
        <v>48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156</v>
      </c>
      <c r="AT89" s="218" t="s">
        <v>152</v>
      </c>
      <c r="AU89" s="218" t="s">
        <v>87</v>
      </c>
      <c r="AY89" s="19" t="s">
        <v>149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85</v>
      </c>
      <c r="BK89" s="219">
        <f>ROUND(I89*H89,2)</f>
        <v>0</v>
      </c>
      <c r="BL89" s="19" t="s">
        <v>156</v>
      </c>
      <c r="BM89" s="218" t="s">
        <v>635</v>
      </c>
    </row>
    <row r="90" s="2" customFormat="1" ht="24.15" customHeight="1">
      <c r="A90" s="40"/>
      <c r="B90" s="41"/>
      <c r="C90" s="207" t="s">
        <v>156</v>
      </c>
      <c r="D90" s="207" t="s">
        <v>152</v>
      </c>
      <c r="E90" s="208" t="s">
        <v>636</v>
      </c>
      <c r="F90" s="209" t="s">
        <v>637</v>
      </c>
      <c r="G90" s="210" t="s">
        <v>179</v>
      </c>
      <c r="H90" s="211">
        <v>1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48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156</v>
      </c>
      <c r="AT90" s="218" t="s">
        <v>152</v>
      </c>
      <c r="AU90" s="218" t="s">
        <v>87</v>
      </c>
      <c r="AY90" s="19" t="s">
        <v>149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85</v>
      </c>
      <c r="BK90" s="219">
        <f>ROUND(I90*H90,2)</f>
        <v>0</v>
      </c>
      <c r="BL90" s="19" t="s">
        <v>156</v>
      </c>
      <c r="BM90" s="218" t="s">
        <v>638</v>
      </c>
    </row>
    <row r="91" s="2" customFormat="1" ht="24.15" customHeight="1">
      <c r="A91" s="40"/>
      <c r="B91" s="41"/>
      <c r="C91" s="207" t="s">
        <v>181</v>
      </c>
      <c r="D91" s="207" t="s">
        <v>152</v>
      </c>
      <c r="E91" s="208" t="s">
        <v>639</v>
      </c>
      <c r="F91" s="209" t="s">
        <v>640</v>
      </c>
      <c r="G91" s="210" t="s">
        <v>179</v>
      </c>
      <c r="H91" s="211">
        <v>1</v>
      </c>
      <c r="I91" s="212"/>
      <c r="J91" s="213">
        <f>ROUND(I91*H91,2)</f>
        <v>0</v>
      </c>
      <c r="K91" s="209" t="s">
        <v>19</v>
      </c>
      <c r="L91" s="46"/>
      <c r="M91" s="214" t="s">
        <v>19</v>
      </c>
      <c r="N91" s="215" t="s">
        <v>48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156</v>
      </c>
      <c r="AT91" s="218" t="s">
        <v>152</v>
      </c>
      <c r="AU91" s="218" t="s">
        <v>87</v>
      </c>
      <c r="AY91" s="19" t="s">
        <v>149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85</v>
      </c>
      <c r="BK91" s="219">
        <f>ROUND(I91*H91,2)</f>
        <v>0</v>
      </c>
      <c r="BL91" s="19" t="s">
        <v>156</v>
      </c>
      <c r="BM91" s="218" t="s">
        <v>641</v>
      </c>
    </row>
    <row r="92" s="2" customFormat="1" ht="16.5" customHeight="1">
      <c r="A92" s="40"/>
      <c r="B92" s="41"/>
      <c r="C92" s="207" t="s">
        <v>167</v>
      </c>
      <c r="D92" s="207" t="s">
        <v>152</v>
      </c>
      <c r="E92" s="208" t="s">
        <v>642</v>
      </c>
      <c r="F92" s="209" t="s">
        <v>543</v>
      </c>
      <c r="G92" s="210" t="s">
        <v>179</v>
      </c>
      <c r="H92" s="211">
        <v>1</v>
      </c>
      <c r="I92" s="212"/>
      <c r="J92" s="213">
        <f>ROUND(I92*H92,2)</f>
        <v>0</v>
      </c>
      <c r="K92" s="209" t="s">
        <v>19</v>
      </c>
      <c r="L92" s="46"/>
      <c r="M92" s="214" t="s">
        <v>19</v>
      </c>
      <c r="N92" s="215" t="s">
        <v>48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156</v>
      </c>
      <c r="AT92" s="218" t="s">
        <v>152</v>
      </c>
      <c r="AU92" s="218" t="s">
        <v>87</v>
      </c>
      <c r="AY92" s="19" t="s">
        <v>149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85</v>
      </c>
      <c r="BK92" s="219">
        <f>ROUND(I92*H92,2)</f>
        <v>0</v>
      </c>
      <c r="BL92" s="19" t="s">
        <v>156</v>
      </c>
      <c r="BM92" s="218" t="s">
        <v>643</v>
      </c>
    </row>
    <row r="93" s="2" customFormat="1" ht="24.15" customHeight="1">
      <c r="A93" s="40"/>
      <c r="B93" s="41"/>
      <c r="C93" s="207" t="s">
        <v>196</v>
      </c>
      <c r="D93" s="207" t="s">
        <v>152</v>
      </c>
      <c r="E93" s="208" t="s">
        <v>644</v>
      </c>
      <c r="F93" s="209" t="s">
        <v>545</v>
      </c>
      <c r="G93" s="210" t="s">
        <v>179</v>
      </c>
      <c r="H93" s="211">
        <v>1</v>
      </c>
      <c r="I93" s="212"/>
      <c r="J93" s="213">
        <f>ROUND(I93*H93,2)</f>
        <v>0</v>
      </c>
      <c r="K93" s="209" t="s">
        <v>19</v>
      </c>
      <c r="L93" s="46"/>
      <c r="M93" s="214" t="s">
        <v>19</v>
      </c>
      <c r="N93" s="215" t="s">
        <v>48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156</v>
      </c>
      <c r="AT93" s="218" t="s">
        <v>152</v>
      </c>
      <c r="AU93" s="218" t="s">
        <v>87</v>
      </c>
      <c r="AY93" s="19" t="s">
        <v>149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85</v>
      </c>
      <c r="BK93" s="219">
        <f>ROUND(I93*H93,2)</f>
        <v>0</v>
      </c>
      <c r="BL93" s="19" t="s">
        <v>156</v>
      </c>
      <c r="BM93" s="218" t="s">
        <v>645</v>
      </c>
    </row>
    <row r="94" s="2" customFormat="1" ht="16.5" customHeight="1">
      <c r="A94" s="40"/>
      <c r="B94" s="41"/>
      <c r="C94" s="207" t="s">
        <v>201</v>
      </c>
      <c r="D94" s="207" t="s">
        <v>152</v>
      </c>
      <c r="E94" s="208" t="s">
        <v>646</v>
      </c>
      <c r="F94" s="209" t="s">
        <v>547</v>
      </c>
      <c r="G94" s="210" t="s">
        <v>179</v>
      </c>
      <c r="H94" s="211">
        <v>1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48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156</v>
      </c>
      <c r="AT94" s="218" t="s">
        <v>152</v>
      </c>
      <c r="AU94" s="218" t="s">
        <v>87</v>
      </c>
      <c r="AY94" s="19" t="s">
        <v>149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85</v>
      </c>
      <c r="BK94" s="219">
        <f>ROUND(I94*H94,2)</f>
        <v>0</v>
      </c>
      <c r="BL94" s="19" t="s">
        <v>156</v>
      </c>
      <c r="BM94" s="218" t="s">
        <v>647</v>
      </c>
    </row>
    <row r="95" s="12" customFormat="1" ht="22.8" customHeight="1">
      <c r="A95" s="12"/>
      <c r="B95" s="191"/>
      <c r="C95" s="192"/>
      <c r="D95" s="193" t="s">
        <v>76</v>
      </c>
      <c r="E95" s="205" t="s">
        <v>648</v>
      </c>
      <c r="F95" s="205" t="s">
        <v>649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SUM(P96:P103)</f>
        <v>0</v>
      </c>
      <c r="Q95" s="199"/>
      <c r="R95" s="200">
        <f>SUM(R96:R103)</f>
        <v>0</v>
      </c>
      <c r="S95" s="199"/>
      <c r="T95" s="201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85</v>
      </c>
      <c r="AT95" s="203" t="s">
        <v>76</v>
      </c>
      <c r="AU95" s="203" t="s">
        <v>85</v>
      </c>
      <c r="AY95" s="202" t="s">
        <v>149</v>
      </c>
      <c r="BK95" s="204">
        <f>SUM(BK96:BK103)</f>
        <v>0</v>
      </c>
    </row>
    <row r="96" s="2" customFormat="1" ht="24.15" customHeight="1">
      <c r="A96" s="40"/>
      <c r="B96" s="41"/>
      <c r="C96" s="207" t="s">
        <v>205</v>
      </c>
      <c r="D96" s="207" t="s">
        <v>152</v>
      </c>
      <c r="E96" s="208" t="s">
        <v>650</v>
      </c>
      <c r="F96" s="209" t="s">
        <v>629</v>
      </c>
      <c r="G96" s="210" t="s">
        <v>179</v>
      </c>
      <c r="H96" s="211">
        <v>2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48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156</v>
      </c>
      <c r="AT96" s="218" t="s">
        <v>152</v>
      </c>
      <c r="AU96" s="218" t="s">
        <v>87</v>
      </c>
      <c r="AY96" s="19" t="s">
        <v>149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85</v>
      </c>
      <c r="BK96" s="219">
        <f>ROUND(I96*H96,2)</f>
        <v>0</v>
      </c>
      <c r="BL96" s="19" t="s">
        <v>156</v>
      </c>
      <c r="BM96" s="218" t="s">
        <v>651</v>
      </c>
    </row>
    <row r="97" s="2" customFormat="1" ht="24.15" customHeight="1">
      <c r="A97" s="40"/>
      <c r="B97" s="41"/>
      <c r="C97" s="207" t="s">
        <v>209</v>
      </c>
      <c r="D97" s="207" t="s">
        <v>152</v>
      </c>
      <c r="E97" s="208" t="s">
        <v>652</v>
      </c>
      <c r="F97" s="209" t="s">
        <v>533</v>
      </c>
      <c r="G97" s="210" t="s">
        <v>179</v>
      </c>
      <c r="H97" s="211">
        <v>1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48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156</v>
      </c>
      <c r="AT97" s="218" t="s">
        <v>152</v>
      </c>
      <c r="AU97" s="218" t="s">
        <v>87</v>
      </c>
      <c r="AY97" s="19" t="s">
        <v>149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85</v>
      </c>
      <c r="BK97" s="219">
        <f>ROUND(I97*H97,2)</f>
        <v>0</v>
      </c>
      <c r="BL97" s="19" t="s">
        <v>156</v>
      </c>
      <c r="BM97" s="218" t="s">
        <v>653</v>
      </c>
    </row>
    <row r="98" s="2" customFormat="1" ht="24.15" customHeight="1">
      <c r="A98" s="40"/>
      <c r="B98" s="41"/>
      <c r="C98" s="207" t="s">
        <v>213</v>
      </c>
      <c r="D98" s="207" t="s">
        <v>152</v>
      </c>
      <c r="E98" s="208" t="s">
        <v>654</v>
      </c>
      <c r="F98" s="209" t="s">
        <v>655</v>
      </c>
      <c r="G98" s="210" t="s">
        <v>98</v>
      </c>
      <c r="H98" s="211">
        <v>24.399999999999999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48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156</v>
      </c>
      <c r="AT98" s="218" t="s">
        <v>152</v>
      </c>
      <c r="AU98" s="218" t="s">
        <v>87</v>
      </c>
      <c r="AY98" s="19" t="s">
        <v>149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85</v>
      </c>
      <c r="BK98" s="219">
        <f>ROUND(I98*H98,2)</f>
        <v>0</v>
      </c>
      <c r="BL98" s="19" t="s">
        <v>156</v>
      </c>
      <c r="BM98" s="218" t="s">
        <v>656</v>
      </c>
    </row>
    <row r="99" s="2" customFormat="1" ht="24.15" customHeight="1">
      <c r="A99" s="40"/>
      <c r="B99" s="41"/>
      <c r="C99" s="207" t="s">
        <v>8</v>
      </c>
      <c r="D99" s="207" t="s">
        <v>152</v>
      </c>
      <c r="E99" s="208" t="s">
        <v>657</v>
      </c>
      <c r="F99" s="209" t="s">
        <v>658</v>
      </c>
      <c r="G99" s="210" t="s">
        <v>179</v>
      </c>
      <c r="H99" s="211">
        <v>2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48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156</v>
      </c>
      <c r="AT99" s="218" t="s">
        <v>152</v>
      </c>
      <c r="AU99" s="218" t="s">
        <v>87</v>
      </c>
      <c r="AY99" s="19" t="s">
        <v>149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85</v>
      </c>
      <c r="BK99" s="219">
        <f>ROUND(I99*H99,2)</f>
        <v>0</v>
      </c>
      <c r="BL99" s="19" t="s">
        <v>156</v>
      </c>
      <c r="BM99" s="218" t="s">
        <v>659</v>
      </c>
    </row>
    <row r="100" s="2" customFormat="1" ht="24.15" customHeight="1">
      <c r="A100" s="40"/>
      <c r="B100" s="41"/>
      <c r="C100" s="207" t="s">
        <v>221</v>
      </c>
      <c r="D100" s="207" t="s">
        <v>152</v>
      </c>
      <c r="E100" s="208" t="s">
        <v>660</v>
      </c>
      <c r="F100" s="209" t="s">
        <v>640</v>
      </c>
      <c r="G100" s="210" t="s">
        <v>179</v>
      </c>
      <c r="H100" s="211">
        <v>2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48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156</v>
      </c>
      <c r="AT100" s="218" t="s">
        <v>152</v>
      </c>
      <c r="AU100" s="218" t="s">
        <v>87</v>
      </c>
      <c r="AY100" s="19" t="s">
        <v>149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85</v>
      </c>
      <c r="BK100" s="219">
        <f>ROUND(I100*H100,2)</f>
        <v>0</v>
      </c>
      <c r="BL100" s="19" t="s">
        <v>156</v>
      </c>
      <c r="BM100" s="218" t="s">
        <v>661</v>
      </c>
    </row>
    <row r="101" s="2" customFormat="1" ht="16.5" customHeight="1">
      <c r="A101" s="40"/>
      <c r="B101" s="41"/>
      <c r="C101" s="207" t="s">
        <v>225</v>
      </c>
      <c r="D101" s="207" t="s">
        <v>152</v>
      </c>
      <c r="E101" s="208" t="s">
        <v>662</v>
      </c>
      <c r="F101" s="209" t="s">
        <v>543</v>
      </c>
      <c r="G101" s="210" t="s">
        <v>179</v>
      </c>
      <c r="H101" s="211">
        <v>2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48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156</v>
      </c>
      <c r="AT101" s="218" t="s">
        <v>152</v>
      </c>
      <c r="AU101" s="218" t="s">
        <v>87</v>
      </c>
      <c r="AY101" s="19" t="s">
        <v>149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85</v>
      </c>
      <c r="BK101" s="219">
        <f>ROUND(I101*H101,2)</f>
        <v>0</v>
      </c>
      <c r="BL101" s="19" t="s">
        <v>156</v>
      </c>
      <c r="BM101" s="218" t="s">
        <v>663</v>
      </c>
    </row>
    <row r="102" s="2" customFormat="1" ht="24.15" customHeight="1">
      <c r="A102" s="40"/>
      <c r="B102" s="41"/>
      <c r="C102" s="207" t="s">
        <v>230</v>
      </c>
      <c r="D102" s="207" t="s">
        <v>152</v>
      </c>
      <c r="E102" s="208" t="s">
        <v>664</v>
      </c>
      <c r="F102" s="209" t="s">
        <v>545</v>
      </c>
      <c r="G102" s="210" t="s">
        <v>179</v>
      </c>
      <c r="H102" s="211">
        <v>2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48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156</v>
      </c>
      <c r="AT102" s="218" t="s">
        <v>152</v>
      </c>
      <c r="AU102" s="218" t="s">
        <v>87</v>
      </c>
      <c r="AY102" s="19" t="s">
        <v>149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85</v>
      </c>
      <c r="BK102" s="219">
        <f>ROUND(I102*H102,2)</f>
        <v>0</v>
      </c>
      <c r="BL102" s="19" t="s">
        <v>156</v>
      </c>
      <c r="BM102" s="218" t="s">
        <v>665</v>
      </c>
    </row>
    <row r="103" s="2" customFormat="1" ht="16.5" customHeight="1">
      <c r="A103" s="40"/>
      <c r="B103" s="41"/>
      <c r="C103" s="207" t="s">
        <v>235</v>
      </c>
      <c r="D103" s="207" t="s">
        <v>152</v>
      </c>
      <c r="E103" s="208" t="s">
        <v>666</v>
      </c>
      <c r="F103" s="209" t="s">
        <v>547</v>
      </c>
      <c r="G103" s="210" t="s">
        <v>179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48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156</v>
      </c>
      <c r="AT103" s="218" t="s">
        <v>152</v>
      </c>
      <c r="AU103" s="218" t="s">
        <v>87</v>
      </c>
      <c r="AY103" s="19" t="s">
        <v>149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85</v>
      </c>
      <c r="BK103" s="219">
        <f>ROUND(I103*H103,2)</f>
        <v>0</v>
      </c>
      <c r="BL103" s="19" t="s">
        <v>156</v>
      </c>
      <c r="BM103" s="218" t="s">
        <v>667</v>
      </c>
    </row>
    <row r="104" s="12" customFormat="1" ht="22.8" customHeight="1">
      <c r="A104" s="12"/>
      <c r="B104" s="191"/>
      <c r="C104" s="192"/>
      <c r="D104" s="193" t="s">
        <v>76</v>
      </c>
      <c r="E104" s="205" t="s">
        <v>668</v>
      </c>
      <c r="F104" s="205" t="s">
        <v>669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SUM(P105:P112)</f>
        <v>0</v>
      </c>
      <c r="Q104" s="199"/>
      <c r="R104" s="200">
        <f>SUM(R105:R112)</f>
        <v>0</v>
      </c>
      <c r="S104" s="199"/>
      <c r="T104" s="201">
        <f>SUM(T105:T112)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85</v>
      </c>
      <c r="AT104" s="203" t="s">
        <v>76</v>
      </c>
      <c r="AU104" s="203" t="s">
        <v>85</v>
      </c>
      <c r="AY104" s="202" t="s">
        <v>149</v>
      </c>
      <c r="BK104" s="204">
        <f>SUM(BK105:BK112)</f>
        <v>0</v>
      </c>
    </row>
    <row r="105" s="2" customFormat="1" ht="24.15" customHeight="1">
      <c r="A105" s="40"/>
      <c r="B105" s="41"/>
      <c r="C105" s="207" t="s">
        <v>241</v>
      </c>
      <c r="D105" s="207" t="s">
        <v>152</v>
      </c>
      <c r="E105" s="208" t="s">
        <v>670</v>
      </c>
      <c r="F105" s="209" t="s">
        <v>629</v>
      </c>
      <c r="G105" s="210" t="s">
        <v>179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48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156</v>
      </c>
      <c r="AT105" s="218" t="s">
        <v>152</v>
      </c>
      <c r="AU105" s="218" t="s">
        <v>87</v>
      </c>
      <c r="AY105" s="19" t="s">
        <v>149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85</v>
      </c>
      <c r="BK105" s="219">
        <f>ROUND(I105*H105,2)</f>
        <v>0</v>
      </c>
      <c r="BL105" s="19" t="s">
        <v>156</v>
      </c>
      <c r="BM105" s="218" t="s">
        <v>671</v>
      </c>
    </row>
    <row r="106" s="2" customFormat="1" ht="24.15" customHeight="1">
      <c r="A106" s="40"/>
      <c r="B106" s="41"/>
      <c r="C106" s="207" t="s">
        <v>246</v>
      </c>
      <c r="D106" s="207" t="s">
        <v>152</v>
      </c>
      <c r="E106" s="208" t="s">
        <v>672</v>
      </c>
      <c r="F106" s="209" t="s">
        <v>533</v>
      </c>
      <c r="G106" s="210" t="s">
        <v>179</v>
      </c>
      <c r="H106" s="211">
        <v>1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48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156</v>
      </c>
      <c r="AT106" s="218" t="s">
        <v>152</v>
      </c>
      <c r="AU106" s="218" t="s">
        <v>87</v>
      </c>
      <c r="AY106" s="19" t="s">
        <v>149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85</v>
      </c>
      <c r="BK106" s="219">
        <f>ROUND(I106*H106,2)</f>
        <v>0</v>
      </c>
      <c r="BL106" s="19" t="s">
        <v>156</v>
      </c>
      <c r="BM106" s="218" t="s">
        <v>673</v>
      </c>
    </row>
    <row r="107" s="2" customFormat="1" ht="24.15" customHeight="1">
      <c r="A107" s="40"/>
      <c r="B107" s="41"/>
      <c r="C107" s="207" t="s">
        <v>255</v>
      </c>
      <c r="D107" s="207" t="s">
        <v>152</v>
      </c>
      <c r="E107" s="208" t="s">
        <v>674</v>
      </c>
      <c r="F107" s="209" t="s">
        <v>634</v>
      </c>
      <c r="G107" s="210" t="s">
        <v>179</v>
      </c>
      <c r="H107" s="211">
        <v>1</v>
      </c>
      <c r="I107" s="212"/>
      <c r="J107" s="213">
        <f>ROUND(I107*H107,2)</f>
        <v>0</v>
      </c>
      <c r="K107" s="209" t="s">
        <v>19</v>
      </c>
      <c r="L107" s="46"/>
      <c r="M107" s="214" t="s">
        <v>19</v>
      </c>
      <c r="N107" s="215" t="s">
        <v>48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156</v>
      </c>
      <c r="AT107" s="218" t="s">
        <v>152</v>
      </c>
      <c r="AU107" s="218" t="s">
        <v>87</v>
      </c>
      <c r="AY107" s="19" t="s">
        <v>149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85</v>
      </c>
      <c r="BK107" s="219">
        <f>ROUND(I107*H107,2)</f>
        <v>0</v>
      </c>
      <c r="BL107" s="19" t="s">
        <v>156</v>
      </c>
      <c r="BM107" s="218" t="s">
        <v>675</v>
      </c>
    </row>
    <row r="108" s="2" customFormat="1" ht="24.15" customHeight="1">
      <c r="A108" s="40"/>
      <c r="B108" s="41"/>
      <c r="C108" s="207" t="s">
        <v>260</v>
      </c>
      <c r="D108" s="207" t="s">
        <v>152</v>
      </c>
      <c r="E108" s="208" t="s">
        <v>676</v>
      </c>
      <c r="F108" s="209" t="s">
        <v>637</v>
      </c>
      <c r="G108" s="210" t="s">
        <v>179</v>
      </c>
      <c r="H108" s="211">
        <v>1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48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156</v>
      </c>
      <c r="AT108" s="218" t="s">
        <v>152</v>
      </c>
      <c r="AU108" s="218" t="s">
        <v>87</v>
      </c>
      <c r="AY108" s="19" t="s">
        <v>149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85</v>
      </c>
      <c r="BK108" s="219">
        <f>ROUND(I108*H108,2)</f>
        <v>0</v>
      </c>
      <c r="BL108" s="19" t="s">
        <v>156</v>
      </c>
      <c r="BM108" s="218" t="s">
        <v>677</v>
      </c>
    </row>
    <row r="109" s="2" customFormat="1" ht="24.15" customHeight="1">
      <c r="A109" s="40"/>
      <c r="B109" s="41"/>
      <c r="C109" s="207" t="s">
        <v>7</v>
      </c>
      <c r="D109" s="207" t="s">
        <v>152</v>
      </c>
      <c r="E109" s="208" t="s">
        <v>678</v>
      </c>
      <c r="F109" s="209" t="s">
        <v>640</v>
      </c>
      <c r="G109" s="210" t="s">
        <v>179</v>
      </c>
      <c r="H109" s="211">
        <v>1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48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156</v>
      </c>
      <c r="AT109" s="218" t="s">
        <v>152</v>
      </c>
      <c r="AU109" s="218" t="s">
        <v>87</v>
      </c>
      <c r="AY109" s="19" t="s">
        <v>149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85</v>
      </c>
      <c r="BK109" s="219">
        <f>ROUND(I109*H109,2)</f>
        <v>0</v>
      </c>
      <c r="BL109" s="19" t="s">
        <v>156</v>
      </c>
      <c r="BM109" s="218" t="s">
        <v>679</v>
      </c>
    </row>
    <row r="110" s="2" customFormat="1" ht="16.5" customHeight="1">
      <c r="A110" s="40"/>
      <c r="B110" s="41"/>
      <c r="C110" s="207" t="s">
        <v>268</v>
      </c>
      <c r="D110" s="207" t="s">
        <v>152</v>
      </c>
      <c r="E110" s="208" t="s">
        <v>680</v>
      </c>
      <c r="F110" s="209" t="s">
        <v>543</v>
      </c>
      <c r="G110" s="210" t="s">
        <v>179</v>
      </c>
      <c r="H110" s="211">
        <v>1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48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156</v>
      </c>
      <c r="AT110" s="218" t="s">
        <v>152</v>
      </c>
      <c r="AU110" s="218" t="s">
        <v>87</v>
      </c>
      <c r="AY110" s="19" t="s">
        <v>149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85</v>
      </c>
      <c r="BK110" s="219">
        <f>ROUND(I110*H110,2)</f>
        <v>0</v>
      </c>
      <c r="BL110" s="19" t="s">
        <v>156</v>
      </c>
      <c r="BM110" s="218" t="s">
        <v>681</v>
      </c>
    </row>
    <row r="111" s="2" customFormat="1" ht="24.15" customHeight="1">
      <c r="A111" s="40"/>
      <c r="B111" s="41"/>
      <c r="C111" s="207" t="s">
        <v>272</v>
      </c>
      <c r="D111" s="207" t="s">
        <v>152</v>
      </c>
      <c r="E111" s="208" t="s">
        <v>682</v>
      </c>
      <c r="F111" s="209" t="s">
        <v>545</v>
      </c>
      <c r="G111" s="210" t="s">
        <v>179</v>
      </c>
      <c r="H111" s="211">
        <v>1</v>
      </c>
      <c r="I111" s="212"/>
      <c r="J111" s="213">
        <f>ROUND(I111*H111,2)</f>
        <v>0</v>
      </c>
      <c r="K111" s="209" t="s">
        <v>19</v>
      </c>
      <c r="L111" s="46"/>
      <c r="M111" s="214" t="s">
        <v>19</v>
      </c>
      <c r="N111" s="215" t="s">
        <v>48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156</v>
      </c>
      <c r="AT111" s="218" t="s">
        <v>152</v>
      </c>
      <c r="AU111" s="218" t="s">
        <v>87</v>
      </c>
      <c r="AY111" s="19" t="s">
        <v>149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85</v>
      </c>
      <c r="BK111" s="219">
        <f>ROUND(I111*H111,2)</f>
        <v>0</v>
      </c>
      <c r="BL111" s="19" t="s">
        <v>156</v>
      </c>
      <c r="BM111" s="218" t="s">
        <v>683</v>
      </c>
    </row>
    <row r="112" s="2" customFormat="1" ht="16.5" customHeight="1">
      <c r="A112" s="40"/>
      <c r="B112" s="41"/>
      <c r="C112" s="207" t="s">
        <v>276</v>
      </c>
      <c r="D112" s="207" t="s">
        <v>152</v>
      </c>
      <c r="E112" s="208" t="s">
        <v>684</v>
      </c>
      <c r="F112" s="209" t="s">
        <v>547</v>
      </c>
      <c r="G112" s="210" t="s">
        <v>179</v>
      </c>
      <c r="H112" s="211">
        <v>1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48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156</v>
      </c>
      <c r="AT112" s="218" t="s">
        <v>152</v>
      </c>
      <c r="AU112" s="218" t="s">
        <v>87</v>
      </c>
      <c r="AY112" s="19" t="s">
        <v>149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85</v>
      </c>
      <c r="BK112" s="219">
        <f>ROUND(I112*H112,2)</f>
        <v>0</v>
      </c>
      <c r="BL112" s="19" t="s">
        <v>156</v>
      </c>
      <c r="BM112" s="218" t="s">
        <v>685</v>
      </c>
    </row>
    <row r="113" s="12" customFormat="1" ht="22.8" customHeight="1">
      <c r="A113" s="12"/>
      <c r="B113" s="191"/>
      <c r="C113" s="192"/>
      <c r="D113" s="193" t="s">
        <v>76</v>
      </c>
      <c r="E113" s="205" t="s">
        <v>686</v>
      </c>
      <c r="F113" s="205" t="s">
        <v>687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SUM(P114:P129)</f>
        <v>0</v>
      </c>
      <c r="Q113" s="199"/>
      <c r="R113" s="200">
        <f>SUM(R114:R129)</f>
        <v>0</v>
      </c>
      <c r="S113" s="199"/>
      <c r="T113" s="201">
        <f>SUM(T114:T129)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85</v>
      </c>
      <c r="AT113" s="203" t="s">
        <v>76</v>
      </c>
      <c r="AU113" s="203" t="s">
        <v>85</v>
      </c>
      <c r="AY113" s="202" t="s">
        <v>149</v>
      </c>
      <c r="BK113" s="204">
        <f>SUM(BK114:BK129)</f>
        <v>0</v>
      </c>
    </row>
    <row r="114" s="2" customFormat="1" ht="16.5" customHeight="1">
      <c r="A114" s="40"/>
      <c r="B114" s="41"/>
      <c r="C114" s="207" t="s">
        <v>280</v>
      </c>
      <c r="D114" s="207" t="s">
        <v>152</v>
      </c>
      <c r="E114" s="208" t="s">
        <v>688</v>
      </c>
      <c r="F114" s="209" t="s">
        <v>689</v>
      </c>
      <c r="G114" s="210" t="s">
        <v>179</v>
      </c>
      <c r="H114" s="211">
        <v>1</v>
      </c>
      <c r="I114" s="212"/>
      <c r="J114" s="213">
        <f>ROUND(I114*H114,2)</f>
        <v>0</v>
      </c>
      <c r="K114" s="209" t="s">
        <v>19</v>
      </c>
      <c r="L114" s="46"/>
      <c r="M114" s="214" t="s">
        <v>19</v>
      </c>
      <c r="N114" s="215" t="s">
        <v>48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156</v>
      </c>
      <c r="AT114" s="218" t="s">
        <v>152</v>
      </c>
      <c r="AU114" s="218" t="s">
        <v>87</v>
      </c>
      <c r="AY114" s="19" t="s">
        <v>149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85</v>
      </c>
      <c r="BK114" s="219">
        <f>ROUND(I114*H114,2)</f>
        <v>0</v>
      </c>
      <c r="BL114" s="19" t="s">
        <v>156</v>
      </c>
      <c r="BM114" s="218" t="s">
        <v>690</v>
      </c>
    </row>
    <row r="115" s="2" customFormat="1" ht="16.5" customHeight="1">
      <c r="A115" s="40"/>
      <c r="B115" s="41"/>
      <c r="C115" s="207" t="s">
        <v>326</v>
      </c>
      <c r="D115" s="207" t="s">
        <v>152</v>
      </c>
      <c r="E115" s="208" t="s">
        <v>691</v>
      </c>
      <c r="F115" s="209" t="s">
        <v>692</v>
      </c>
      <c r="G115" s="210" t="s">
        <v>98</v>
      </c>
      <c r="H115" s="211">
        <v>2.3700000000000001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48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156</v>
      </c>
      <c r="AT115" s="218" t="s">
        <v>152</v>
      </c>
      <c r="AU115" s="218" t="s">
        <v>87</v>
      </c>
      <c r="AY115" s="19" t="s">
        <v>149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85</v>
      </c>
      <c r="BK115" s="219">
        <f>ROUND(I115*H115,2)</f>
        <v>0</v>
      </c>
      <c r="BL115" s="19" t="s">
        <v>156</v>
      </c>
      <c r="BM115" s="218" t="s">
        <v>693</v>
      </c>
    </row>
    <row r="116" s="2" customFormat="1" ht="24.15" customHeight="1">
      <c r="A116" s="40"/>
      <c r="B116" s="41"/>
      <c r="C116" s="207" t="s">
        <v>332</v>
      </c>
      <c r="D116" s="207" t="s">
        <v>152</v>
      </c>
      <c r="E116" s="208" t="s">
        <v>694</v>
      </c>
      <c r="F116" s="209" t="s">
        <v>695</v>
      </c>
      <c r="G116" s="210" t="s">
        <v>502</v>
      </c>
      <c r="H116" s="211">
        <v>1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48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156</v>
      </c>
      <c r="AT116" s="218" t="s">
        <v>152</v>
      </c>
      <c r="AU116" s="218" t="s">
        <v>87</v>
      </c>
      <c r="AY116" s="19" t="s">
        <v>149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85</v>
      </c>
      <c r="BK116" s="219">
        <f>ROUND(I116*H116,2)</f>
        <v>0</v>
      </c>
      <c r="BL116" s="19" t="s">
        <v>156</v>
      </c>
      <c r="BM116" s="218" t="s">
        <v>696</v>
      </c>
    </row>
    <row r="117" s="2" customFormat="1" ht="16.5" customHeight="1">
      <c r="A117" s="40"/>
      <c r="B117" s="41"/>
      <c r="C117" s="207" t="s">
        <v>337</v>
      </c>
      <c r="D117" s="207" t="s">
        <v>152</v>
      </c>
      <c r="E117" s="208" t="s">
        <v>697</v>
      </c>
      <c r="F117" s="209" t="s">
        <v>698</v>
      </c>
      <c r="G117" s="210" t="s">
        <v>502</v>
      </c>
      <c r="H117" s="211">
        <v>2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48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156</v>
      </c>
      <c r="AT117" s="218" t="s">
        <v>152</v>
      </c>
      <c r="AU117" s="218" t="s">
        <v>87</v>
      </c>
      <c r="AY117" s="19" t="s">
        <v>149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85</v>
      </c>
      <c r="BK117" s="219">
        <f>ROUND(I117*H117,2)</f>
        <v>0</v>
      </c>
      <c r="BL117" s="19" t="s">
        <v>156</v>
      </c>
      <c r="BM117" s="218" t="s">
        <v>699</v>
      </c>
    </row>
    <row r="118" s="2" customFormat="1" ht="16.5" customHeight="1">
      <c r="A118" s="40"/>
      <c r="B118" s="41"/>
      <c r="C118" s="207" t="s">
        <v>344</v>
      </c>
      <c r="D118" s="207" t="s">
        <v>152</v>
      </c>
      <c r="E118" s="208" t="s">
        <v>700</v>
      </c>
      <c r="F118" s="209" t="s">
        <v>701</v>
      </c>
      <c r="G118" s="210" t="s">
        <v>502</v>
      </c>
      <c r="H118" s="211">
        <v>2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48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156</v>
      </c>
      <c r="AT118" s="218" t="s">
        <v>152</v>
      </c>
      <c r="AU118" s="218" t="s">
        <v>87</v>
      </c>
      <c r="AY118" s="19" t="s">
        <v>149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85</v>
      </c>
      <c r="BK118" s="219">
        <f>ROUND(I118*H118,2)</f>
        <v>0</v>
      </c>
      <c r="BL118" s="19" t="s">
        <v>156</v>
      </c>
      <c r="BM118" s="218" t="s">
        <v>702</v>
      </c>
    </row>
    <row r="119" s="2" customFormat="1" ht="16.5" customHeight="1">
      <c r="A119" s="40"/>
      <c r="B119" s="41"/>
      <c r="C119" s="207" t="s">
        <v>349</v>
      </c>
      <c r="D119" s="207" t="s">
        <v>152</v>
      </c>
      <c r="E119" s="208" t="s">
        <v>703</v>
      </c>
      <c r="F119" s="209" t="s">
        <v>543</v>
      </c>
      <c r="G119" s="210" t="s">
        <v>179</v>
      </c>
      <c r="H119" s="211">
        <v>1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48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156</v>
      </c>
      <c r="AT119" s="218" t="s">
        <v>152</v>
      </c>
      <c r="AU119" s="218" t="s">
        <v>87</v>
      </c>
      <c r="AY119" s="19" t="s">
        <v>149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85</v>
      </c>
      <c r="BK119" s="219">
        <f>ROUND(I119*H119,2)</f>
        <v>0</v>
      </c>
      <c r="BL119" s="19" t="s">
        <v>156</v>
      </c>
      <c r="BM119" s="218" t="s">
        <v>704</v>
      </c>
    </row>
    <row r="120" s="2" customFormat="1" ht="24.15" customHeight="1">
      <c r="A120" s="40"/>
      <c r="B120" s="41"/>
      <c r="C120" s="207" t="s">
        <v>357</v>
      </c>
      <c r="D120" s="207" t="s">
        <v>152</v>
      </c>
      <c r="E120" s="208" t="s">
        <v>705</v>
      </c>
      <c r="F120" s="209" t="s">
        <v>545</v>
      </c>
      <c r="G120" s="210" t="s">
        <v>179</v>
      </c>
      <c r="H120" s="211">
        <v>1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48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156</v>
      </c>
      <c r="AT120" s="218" t="s">
        <v>152</v>
      </c>
      <c r="AU120" s="218" t="s">
        <v>87</v>
      </c>
      <c r="AY120" s="19" t="s">
        <v>149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85</v>
      </c>
      <c r="BK120" s="219">
        <f>ROUND(I120*H120,2)</f>
        <v>0</v>
      </c>
      <c r="BL120" s="19" t="s">
        <v>156</v>
      </c>
      <c r="BM120" s="218" t="s">
        <v>706</v>
      </c>
    </row>
    <row r="121" s="2" customFormat="1" ht="16.5" customHeight="1">
      <c r="A121" s="40"/>
      <c r="B121" s="41"/>
      <c r="C121" s="207" t="s">
        <v>363</v>
      </c>
      <c r="D121" s="207" t="s">
        <v>152</v>
      </c>
      <c r="E121" s="208" t="s">
        <v>707</v>
      </c>
      <c r="F121" s="209" t="s">
        <v>547</v>
      </c>
      <c r="G121" s="210" t="s">
        <v>179</v>
      </c>
      <c r="H121" s="211">
        <v>1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48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156</v>
      </c>
      <c r="AT121" s="218" t="s">
        <v>152</v>
      </c>
      <c r="AU121" s="218" t="s">
        <v>87</v>
      </c>
      <c r="AY121" s="19" t="s">
        <v>149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85</v>
      </c>
      <c r="BK121" s="219">
        <f>ROUND(I121*H121,2)</f>
        <v>0</v>
      </c>
      <c r="BL121" s="19" t="s">
        <v>156</v>
      </c>
      <c r="BM121" s="218" t="s">
        <v>708</v>
      </c>
    </row>
    <row r="122" s="2" customFormat="1" ht="16.5" customHeight="1">
      <c r="A122" s="40"/>
      <c r="B122" s="41"/>
      <c r="C122" s="207" t="s">
        <v>285</v>
      </c>
      <c r="D122" s="207" t="s">
        <v>152</v>
      </c>
      <c r="E122" s="208" t="s">
        <v>709</v>
      </c>
      <c r="F122" s="209" t="s">
        <v>710</v>
      </c>
      <c r="G122" s="210" t="s">
        <v>98</v>
      </c>
      <c r="H122" s="211">
        <v>2.3700000000000001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48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156</v>
      </c>
      <c r="AT122" s="218" t="s">
        <v>152</v>
      </c>
      <c r="AU122" s="218" t="s">
        <v>87</v>
      </c>
      <c r="AY122" s="19" t="s">
        <v>149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85</v>
      </c>
      <c r="BK122" s="219">
        <f>ROUND(I122*H122,2)</f>
        <v>0</v>
      </c>
      <c r="BL122" s="19" t="s">
        <v>156</v>
      </c>
      <c r="BM122" s="218" t="s">
        <v>711</v>
      </c>
    </row>
    <row r="123" s="2" customFormat="1" ht="16.5" customHeight="1">
      <c r="A123" s="40"/>
      <c r="B123" s="41"/>
      <c r="C123" s="207" t="s">
        <v>293</v>
      </c>
      <c r="D123" s="207" t="s">
        <v>152</v>
      </c>
      <c r="E123" s="208" t="s">
        <v>712</v>
      </c>
      <c r="F123" s="209" t="s">
        <v>713</v>
      </c>
      <c r="G123" s="210" t="s">
        <v>502</v>
      </c>
      <c r="H123" s="211">
        <v>2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48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156</v>
      </c>
      <c r="AT123" s="218" t="s">
        <v>152</v>
      </c>
      <c r="AU123" s="218" t="s">
        <v>87</v>
      </c>
      <c r="AY123" s="19" t="s">
        <v>149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85</v>
      </c>
      <c r="BK123" s="219">
        <f>ROUND(I123*H123,2)</f>
        <v>0</v>
      </c>
      <c r="BL123" s="19" t="s">
        <v>156</v>
      </c>
      <c r="BM123" s="218" t="s">
        <v>714</v>
      </c>
    </row>
    <row r="124" s="2" customFormat="1" ht="24.15" customHeight="1">
      <c r="A124" s="40"/>
      <c r="B124" s="41"/>
      <c r="C124" s="207" t="s">
        <v>298</v>
      </c>
      <c r="D124" s="207" t="s">
        <v>152</v>
      </c>
      <c r="E124" s="208" t="s">
        <v>715</v>
      </c>
      <c r="F124" s="209" t="s">
        <v>716</v>
      </c>
      <c r="G124" s="210" t="s">
        <v>502</v>
      </c>
      <c r="H124" s="211">
        <v>0.5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48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156</v>
      </c>
      <c r="AT124" s="218" t="s">
        <v>152</v>
      </c>
      <c r="AU124" s="218" t="s">
        <v>87</v>
      </c>
      <c r="AY124" s="19" t="s">
        <v>149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85</v>
      </c>
      <c r="BK124" s="219">
        <f>ROUND(I124*H124,2)</f>
        <v>0</v>
      </c>
      <c r="BL124" s="19" t="s">
        <v>156</v>
      </c>
      <c r="BM124" s="218" t="s">
        <v>717</v>
      </c>
    </row>
    <row r="125" s="2" customFormat="1" ht="24.15" customHeight="1">
      <c r="A125" s="40"/>
      <c r="B125" s="41"/>
      <c r="C125" s="207" t="s">
        <v>303</v>
      </c>
      <c r="D125" s="207" t="s">
        <v>152</v>
      </c>
      <c r="E125" s="208" t="s">
        <v>718</v>
      </c>
      <c r="F125" s="209" t="s">
        <v>719</v>
      </c>
      <c r="G125" s="210" t="s">
        <v>502</v>
      </c>
      <c r="H125" s="211">
        <v>3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48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156</v>
      </c>
      <c r="AT125" s="218" t="s">
        <v>152</v>
      </c>
      <c r="AU125" s="218" t="s">
        <v>87</v>
      </c>
      <c r="AY125" s="19" t="s">
        <v>149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85</v>
      </c>
      <c r="BK125" s="219">
        <f>ROUND(I125*H125,2)</f>
        <v>0</v>
      </c>
      <c r="BL125" s="19" t="s">
        <v>156</v>
      </c>
      <c r="BM125" s="218" t="s">
        <v>720</v>
      </c>
    </row>
    <row r="126" s="2" customFormat="1" ht="16.5" customHeight="1">
      <c r="A126" s="40"/>
      <c r="B126" s="41"/>
      <c r="C126" s="207" t="s">
        <v>307</v>
      </c>
      <c r="D126" s="207" t="s">
        <v>152</v>
      </c>
      <c r="E126" s="208" t="s">
        <v>721</v>
      </c>
      <c r="F126" s="209" t="s">
        <v>722</v>
      </c>
      <c r="G126" s="210" t="s">
        <v>502</v>
      </c>
      <c r="H126" s="211">
        <v>2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48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156</v>
      </c>
      <c r="AT126" s="218" t="s">
        <v>152</v>
      </c>
      <c r="AU126" s="218" t="s">
        <v>87</v>
      </c>
      <c r="AY126" s="19" t="s">
        <v>149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85</v>
      </c>
      <c r="BK126" s="219">
        <f>ROUND(I126*H126,2)</f>
        <v>0</v>
      </c>
      <c r="BL126" s="19" t="s">
        <v>156</v>
      </c>
      <c r="BM126" s="218" t="s">
        <v>723</v>
      </c>
    </row>
    <row r="127" s="2" customFormat="1" ht="16.5" customHeight="1">
      <c r="A127" s="40"/>
      <c r="B127" s="41"/>
      <c r="C127" s="207" t="s">
        <v>312</v>
      </c>
      <c r="D127" s="207" t="s">
        <v>152</v>
      </c>
      <c r="E127" s="208" t="s">
        <v>724</v>
      </c>
      <c r="F127" s="209" t="s">
        <v>725</v>
      </c>
      <c r="G127" s="210" t="s">
        <v>502</v>
      </c>
      <c r="H127" s="211">
        <v>1</v>
      </c>
      <c r="I127" s="212"/>
      <c r="J127" s="213">
        <f>ROUND(I127*H127,2)</f>
        <v>0</v>
      </c>
      <c r="K127" s="209" t="s">
        <v>19</v>
      </c>
      <c r="L127" s="46"/>
      <c r="M127" s="214" t="s">
        <v>19</v>
      </c>
      <c r="N127" s="215" t="s">
        <v>48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156</v>
      </c>
      <c r="AT127" s="218" t="s">
        <v>152</v>
      </c>
      <c r="AU127" s="218" t="s">
        <v>87</v>
      </c>
      <c r="AY127" s="19" t="s">
        <v>149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85</v>
      </c>
      <c r="BK127" s="219">
        <f>ROUND(I127*H127,2)</f>
        <v>0</v>
      </c>
      <c r="BL127" s="19" t="s">
        <v>156</v>
      </c>
      <c r="BM127" s="218" t="s">
        <v>726</v>
      </c>
    </row>
    <row r="128" s="2" customFormat="1" ht="16.5" customHeight="1">
      <c r="A128" s="40"/>
      <c r="B128" s="41"/>
      <c r="C128" s="207" t="s">
        <v>316</v>
      </c>
      <c r="D128" s="207" t="s">
        <v>152</v>
      </c>
      <c r="E128" s="208" t="s">
        <v>727</v>
      </c>
      <c r="F128" s="209" t="s">
        <v>728</v>
      </c>
      <c r="G128" s="210" t="s">
        <v>98</v>
      </c>
      <c r="H128" s="211">
        <v>2.3700000000000001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48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156</v>
      </c>
      <c r="AT128" s="218" t="s">
        <v>152</v>
      </c>
      <c r="AU128" s="218" t="s">
        <v>87</v>
      </c>
      <c r="AY128" s="19" t="s">
        <v>149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85</v>
      </c>
      <c r="BK128" s="219">
        <f>ROUND(I128*H128,2)</f>
        <v>0</v>
      </c>
      <c r="BL128" s="19" t="s">
        <v>156</v>
      </c>
      <c r="BM128" s="218" t="s">
        <v>729</v>
      </c>
    </row>
    <row r="129" s="2" customFormat="1" ht="16.5" customHeight="1">
      <c r="A129" s="40"/>
      <c r="B129" s="41"/>
      <c r="C129" s="207" t="s">
        <v>322</v>
      </c>
      <c r="D129" s="207" t="s">
        <v>152</v>
      </c>
      <c r="E129" s="208" t="s">
        <v>730</v>
      </c>
      <c r="F129" s="209" t="s">
        <v>731</v>
      </c>
      <c r="G129" s="210" t="s">
        <v>502</v>
      </c>
      <c r="H129" s="211">
        <v>2</v>
      </c>
      <c r="I129" s="212"/>
      <c r="J129" s="213">
        <f>ROUND(I129*H129,2)</f>
        <v>0</v>
      </c>
      <c r="K129" s="209" t="s">
        <v>19</v>
      </c>
      <c r="L129" s="46"/>
      <c r="M129" s="263" t="s">
        <v>19</v>
      </c>
      <c r="N129" s="264" t="s">
        <v>48</v>
      </c>
      <c r="O129" s="265"/>
      <c r="P129" s="266">
        <f>O129*H129</f>
        <v>0</v>
      </c>
      <c r="Q129" s="266">
        <v>0</v>
      </c>
      <c r="R129" s="266">
        <f>Q129*H129</f>
        <v>0</v>
      </c>
      <c r="S129" s="266">
        <v>0</v>
      </c>
      <c r="T129" s="26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156</v>
      </c>
      <c r="AT129" s="218" t="s">
        <v>152</v>
      </c>
      <c r="AU129" s="218" t="s">
        <v>87</v>
      </c>
      <c r="AY129" s="19" t="s">
        <v>149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85</v>
      </c>
      <c r="BK129" s="219">
        <f>ROUND(I129*H129,2)</f>
        <v>0</v>
      </c>
      <c r="BL129" s="19" t="s">
        <v>156</v>
      </c>
      <c r="BM129" s="218" t="s">
        <v>732</v>
      </c>
    </row>
    <row r="130" s="2" customFormat="1" ht="6.96" customHeight="1">
      <c r="A130" s="40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46"/>
      <c r="M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</sheetData>
  <sheetProtection sheet="1" autoFilter="0" formatColumns="0" formatRows="0" objects="1" scenarios="1" spinCount="100000" saltValue="F5lycGHNb9eU4u5V30PTp3tMe1lWtt8FX809X061TPgsZaVKc/77WH+DCcgGbPI+bjwykBbhebOktoXgmYMq3g==" hashValue="d1O1IDF5T8RE9xFwU8jXOkwzW8UDHgFrKRj2cSDun7cO0rzpRKQ5nzQyLCLcYjGK2aCDOh1zEJOTk9FMPUVojw==" algorithmName="SHA-512" password="CC3D"/>
  <autoFilter ref="C83:K12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Kostel sv. Bartoloměje v Pardubicích - oprava fasády západního štitu lodi a kostela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733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15. 4. 2024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30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32</v>
      </c>
      <c r="E20" s="40"/>
      <c r="F20" s="40"/>
      <c r="G20" s="40"/>
      <c r="H20" s="40"/>
      <c r="I20" s="135" t="s">
        <v>26</v>
      </c>
      <c r="J20" s="139" t="s">
        <v>33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29</v>
      </c>
      <c r="J21" s="139" t="s">
        <v>35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37</v>
      </c>
      <c r="E23" s="40"/>
      <c r="F23" s="40"/>
      <c r="G23" s="40"/>
      <c r="H23" s="40"/>
      <c r="I23" s="135" t="s">
        <v>26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35" t="s">
        <v>29</v>
      </c>
      <c r="J24" s="139" t="s">
        <v>40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ROUND((SUM(BE84:BE106)),  2)</f>
        <v>0</v>
      </c>
      <c r="G33" s="40"/>
      <c r="H33" s="40"/>
      <c r="I33" s="151">
        <v>0.20999999999999999</v>
      </c>
      <c r="J33" s="150">
        <f>ROUND(((SUM(BE84:BE106))*I33),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ROUND((SUM(BF84:BF106)),  2)</f>
        <v>0</v>
      </c>
      <c r="G34" s="40"/>
      <c r="H34" s="40"/>
      <c r="I34" s="151">
        <v>0.12</v>
      </c>
      <c r="J34" s="150">
        <f>ROUND(((SUM(BF84:BF106))*I34),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ROUND((SUM(BG84:BG106)),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ROUND((SUM(BH84:BH106)),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ROUND((SUM(BI84:BI106)),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Kostel sv. Bartoloměje v Pardubicích - oprava fasády západního štitu lodi a kostela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Pardubice</v>
      </c>
      <c r="G52" s="42"/>
      <c r="H52" s="42"/>
      <c r="I52" s="34" t="s">
        <v>23</v>
      </c>
      <c r="J52" s="74" t="str">
        <f>IF(J12="","",J12)</f>
        <v>15. 4. 2024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ŘK farnost Pardubice</v>
      </c>
      <c r="G54" s="42"/>
      <c r="H54" s="42"/>
      <c r="I54" s="34" t="s">
        <v>32</v>
      </c>
      <c r="J54" s="38" t="str">
        <f>E21</f>
        <v>INRECO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BACing s.r.o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119</v>
      </c>
    </row>
    <row r="60" s="9" customFormat="1" ht="24.96" customHeight="1">
      <c r="A60" s="9"/>
      <c r="B60" s="168"/>
      <c r="C60" s="169"/>
      <c r="D60" s="170" t="s">
        <v>733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734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735</v>
      </c>
      <c r="E62" s="177"/>
      <c r="F62" s="177"/>
      <c r="G62" s="177"/>
      <c r="H62" s="177"/>
      <c r="I62" s="177"/>
      <c r="J62" s="178">
        <f>J89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736</v>
      </c>
      <c r="E63" s="177"/>
      <c r="F63" s="177"/>
      <c r="G63" s="177"/>
      <c r="H63" s="177"/>
      <c r="I63" s="177"/>
      <c r="J63" s="178">
        <f>J101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737</v>
      </c>
      <c r="E64" s="177"/>
      <c r="F64" s="177"/>
      <c r="G64" s="177"/>
      <c r="H64" s="177"/>
      <c r="I64" s="177"/>
      <c r="J64" s="178">
        <f>J104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134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3" t="str">
        <f>E7</f>
        <v>Kostel sv. Bartoloměje v Pardubicích - oprava fasády západního štitu lodi a kostela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114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Vedlejší rozpočtové náklady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Pardubice</v>
      </c>
      <c r="G78" s="42"/>
      <c r="H78" s="42"/>
      <c r="I78" s="34" t="s">
        <v>23</v>
      </c>
      <c r="J78" s="74" t="str">
        <f>IF(J12="","",J12)</f>
        <v>15. 4. 2024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ŘK farnost Pardubice</v>
      </c>
      <c r="G80" s="42"/>
      <c r="H80" s="42"/>
      <c r="I80" s="34" t="s">
        <v>32</v>
      </c>
      <c r="J80" s="38" t="str">
        <f>E21</f>
        <v>INRECO s.r.o.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>BACing s.r.o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135</v>
      </c>
      <c r="D83" s="183" t="s">
        <v>62</v>
      </c>
      <c r="E83" s="183" t="s">
        <v>58</v>
      </c>
      <c r="F83" s="183" t="s">
        <v>59</v>
      </c>
      <c r="G83" s="183" t="s">
        <v>136</v>
      </c>
      <c r="H83" s="183" t="s">
        <v>137</v>
      </c>
      <c r="I83" s="183" t="s">
        <v>138</v>
      </c>
      <c r="J83" s="183" t="s">
        <v>118</v>
      </c>
      <c r="K83" s="184" t="s">
        <v>139</v>
      </c>
      <c r="L83" s="185"/>
      <c r="M83" s="94" t="s">
        <v>19</v>
      </c>
      <c r="N83" s="95" t="s">
        <v>47</v>
      </c>
      <c r="O83" s="95" t="s">
        <v>140</v>
      </c>
      <c r="P83" s="95" t="s">
        <v>141</v>
      </c>
      <c r="Q83" s="95" t="s">
        <v>142</v>
      </c>
      <c r="R83" s="95" t="s">
        <v>143</v>
      </c>
      <c r="S83" s="95" t="s">
        <v>144</v>
      </c>
      <c r="T83" s="96" t="s">
        <v>145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146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76</v>
      </c>
      <c r="AU84" s="19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76</v>
      </c>
      <c r="E85" s="194" t="s">
        <v>94</v>
      </c>
      <c r="F85" s="194" t="s">
        <v>95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P86+P89+P101+P104</f>
        <v>0</v>
      </c>
      <c r="Q85" s="199"/>
      <c r="R85" s="200">
        <f>R86+R89+R101+R104</f>
        <v>0</v>
      </c>
      <c r="S85" s="199"/>
      <c r="T85" s="201">
        <f>T86+T89+T101+T104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181</v>
      </c>
      <c r="AT85" s="203" t="s">
        <v>76</v>
      </c>
      <c r="AU85" s="203" t="s">
        <v>77</v>
      </c>
      <c r="AY85" s="202" t="s">
        <v>149</v>
      </c>
      <c r="BK85" s="204">
        <f>BK86+BK89+BK101+BK104</f>
        <v>0</v>
      </c>
    </row>
    <row r="86" s="12" customFormat="1" ht="22.8" customHeight="1">
      <c r="A86" s="12"/>
      <c r="B86" s="191"/>
      <c r="C86" s="192"/>
      <c r="D86" s="193" t="s">
        <v>76</v>
      </c>
      <c r="E86" s="205" t="s">
        <v>738</v>
      </c>
      <c r="F86" s="205" t="s">
        <v>739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SUM(P87:P88)</f>
        <v>0</v>
      </c>
      <c r="Q86" s="199"/>
      <c r="R86" s="200">
        <f>SUM(R87:R88)</f>
        <v>0</v>
      </c>
      <c r="S86" s="199"/>
      <c r="T86" s="201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181</v>
      </c>
      <c r="AT86" s="203" t="s">
        <v>76</v>
      </c>
      <c r="AU86" s="203" t="s">
        <v>85</v>
      </c>
      <c r="AY86" s="202" t="s">
        <v>149</v>
      </c>
      <c r="BK86" s="204">
        <f>SUM(BK87:BK88)</f>
        <v>0</v>
      </c>
    </row>
    <row r="87" s="2" customFormat="1" ht="24.15" customHeight="1">
      <c r="A87" s="40"/>
      <c r="B87" s="41"/>
      <c r="C87" s="207" t="s">
        <v>85</v>
      </c>
      <c r="D87" s="207" t="s">
        <v>152</v>
      </c>
      <c r="E87" s="208" t="s">
        <v>740</v>
      </c>
      <c r="F87" s="209" t="s">
        <v>741</v>
      </c>
      <c r="G87" s="210" t="s">
        <v>742</v>
      </c>
      <c r="H87" s="211">
        <v>10</v>
      </c>
      <c r="I87" s="212"/>
      <c r="J87" s="213">
        <f>ROUND(I87*H87,2)</f>
        <v>0</v>
      </c>
      <c r="K87" s="209" t="s">
        <v>19</v>
      </c>
      <c r="L87" s="46"/>
      <c r="M87" s="214" t="s">
        <v>19</v>
      </c>
      <c r="N87" s="215" t="s">
        <v>48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743</v>
      </c>
      <c r="AT87" s="218" t="s">
        <v>152</v>
      </c>
      <c r="AU87" s="218" t="s">
        <v>87</v>
      </c>
      <c r="AY87" s="19" t="s">
        <v>149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85</v>
      </c>
      <c r="BK87" s="219">
        <f>ROUND(I87*H87,2)</f>
        <v>0</v>
      </c>
      <c r="BL87" s="19" t="s">
        <v>743</v>
      </c>
      <c r="BM87" s="218" t="s">
        <v>744</v>
      </c>
    </row>
    <row r="88" s="2" customFormat="1" ht="33" customHeight="1">
      <c r="A88" s="40"/>
      <c r="B88" s="41"/>
      <c r="C88" s="207" t="s">
        <v>87</v>
      </c>
      <c r="D88" s="207" t="s">
        <v>152</v>
      </c>
      <c r="E88" s="208" t="s">
        <v>745</v>
      </c>
      <c r="F88" s="209" t="s">
        <v>746</v>
      </c>
      <c r="G88" s="210" t="s">
        <v>179</v>
      </c>
      <c r="H88" s="211">
        <v>1</v>
      </c>
      <c r="I88" s="212"/>
      <c r="J88" s="213">
        <f>ROUND(I88*H88,2)</f>
        <v>0</v>
      </c>
      <c r="K88" s="209" t="s">
        <v>19</v>
      </c>
      <c r="L88" s="46"/>
      <c r="M88" s="214" t="s">
        <v>19</v>
      </c>
      <c r="N88" s="215" t="s">
        <v>48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743</v>
      </c>
      <c r="AT88" s="218" t="s">
        <v>152</v>
      </c>
      <c r="AU88" s="218" t="s">
        <v>87</v>
      </c>
      <c r="AY88" s="19" t="s">
        <v>149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85</v>
      </c>
      <c r="BK88" s="219">
        <f>ROUND(I88*H88,2)</f>
        <v>0</v>
      </c>
      <c r="BL88" s="19" t="s">
        <v>743</v>
      </c>
      <c r="BM88" s="218" t="s">
        <v>747</v>
      </c>
    </row>
    <row r="89" s="12" customFormat="1" ht="22.8" customHeight="1">
      <c r="A89" s="12"/>
      <c r="B89" s="191"/>
      <c r="C89" s="192"/>
      <c r="D89" s="193" t="s">
        <v>76</v>
      </c>
      <c r="E89" s="205" t="s">
        <v>748</v>
      </c>
      <c r="F89" s="205" t="s">
        <v>749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SUM(P90:P100)</f>
        <v>0</v>
      </c>
      <c r="Q89" s="199"/>
      <c r="R89" s="200">
        <f>SUM(R90:R100)</f>
        <v>0</v>
      </c>
      <c r="S89" s="199"/>
      <c r="T89" s="201">
        <f>SUM(T90:T100)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181</v>
      </c>
      <c r="AT89" s="203" t="s">
        <v>76</v>
      </c>
      <c r="AU89" s="203" t="s">
        <v>85</v>
      </c>
      <c r="AY89" s="202" t="s">
        <v>149</v>
      </c>
      <c r="BK89" s="204">
        <f>SUM(BK90:BK100)</f>
        <v>0</v>
      </c>
    </row>
    <row r="90" s="2" customFormat="1" ht="16.5" customHeight="1">
      <c r="A90" s="40"/>
      <c r="B90" s="41"/>
      <c r="C90" s="207" t="s">
        <v>150</v>
      </c>
      <c r="D90" s="207" t="s">
        <v>152</v>
      </c>
      <c r="E90" s="208" t="s">
        <v>750</v>
      </c>
      <c r="F90" s="209" t="s">
        <v>749</v>
      </c>
      <c r="G90" s="210" t="s">
        <v>179</v>
      </c>
      <c r="H90" s="211">
        <v>1</v>
      </c>
      <c r="I90" s="212"/>
      <c r="J90" s="213">
        <f>ROUND(I90*H90,2)</f>
        <v>0</v>
      </c>
      <c r="K90" s="209" t="s">
        <v>19</v>
      </c>
      <c r="L90" s="46"/>
      <c r="M90" s="214" t="s">
        <v>19</v>
      </c>
      <c r="N90" s="215" t="s">
        <v>48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743</v>
      </c>
      <c r="AT90" s="218" t="s">
        <v>152</v>
      </c>
      <c r="AU90" s="218" t="s">
        <v>87</v>
      </c>
      <c r="AY90" s="19" t="s">
        <v>149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85</v>
      </c>
      <c r="BK90" s="219">
        <f>ROUND(I90*H90,2)</f>
        <v>0</v>
      </c>
      <c r="BL90" s="19" t="s">
        <v>743</v>
      </c>
      <c r="BM90" s="218" t="s">
        <v>751</v>
      </c>
    </row>
    <row r="91" s="2" customFormat="1" ht="16.5" customHeight="1">
      <c r="A91" s="40"/>
      <c r="B91" s="41"/>
      <c r="C91" s="207" t="s">
        <v>156</v>
      </c>
      <c r="D91" s="207" t="s">
        <v>152</v>
      </c>
      <c r="E91" s="208" t="s">
        <v>752</v>
      </c>
      <c r="F91" s="209" t="s">
        <v>753</v>
      </c>
      <c r="G91" s="210" t="s">
        <v>98</v>
      </c>
      <c r="H91" s="211">
        <v>30600</v>
      </c>
      <c r="I91" s="212"/>
      <c r="J91" s="213">
        <f>ROUND(I91*H91,2)</f>
        <v>0</v>
      </c>
      <c r="K91" s="209" t="s">
        <v>184</v>
      </c>
      <c r="L91" s="46"/>
      <c r="M91" s="214" t="s">
        <v>19</v>
      </c>
      <c r="N91" s="215" t="s">
        <v>48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743</v>
      </c>
      <c r="AT91" s="218" t="s">
        <v>152</v>
      </c>
      <c r="AU91" s="218" t="s">
        <v>87</v>
      </c>
      <c r="AY91" s="19" t="s">
        <v>149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85</v>
      </c>
      <c r="BK91" s="219">
        <f>ROUND(I91*H91,2)</f>
        <v>0</v>
      </c>
      <c r="BL91" s="19" t="s">
        <v>743</v>
      </c>
      <c r="BM91" s="218" t="s">
        <v>754</v>
      </c>
    </row>
    <row r="92" s="2" customFormat="1">
      <c r="A92" s="40"/>
      <c r="B92" s="41"/>
      <c r="C92" s="42"/>
      <c r="D92" s="253" t="s">
        <v>186</v>
      </c>
      <c r="E92" s="42"/>
      <c r="F92" s="254" t="s">
        <v>755</v>
      </c>
      <c r="G92" s="42"/>
      <c r="H92" s="42"/>
      <c r="I92" s="255"/>
      <c r="J92" s="42"/>
      <c r="K92" s="42"/>
      <c r="L92" s="46"/>
      <c r="M92" s="256"/>
      <c r="N92" s="257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186</v>
      </c>
      <c r="AU92" s="19" t="s">
        <v>87</v>
      </c>
    </row>
    <row r="93" s="13" customFormat="1">
      <c r="A93" s="13"/>
      <c r="B93" s="220"/>
      <c r="C93" s="221"/>
      <c r="D93" s="222" t="s">
        <v>158</v>
      </c>
      <c r="E93" s="223" t="s">
        <v>19</v>
      </c>
      <c r="F93" s="224" t="s">
        <v>756</v>
      </c>
      <c r="G93" s="221"/>
      <c r="H93" s="223" t="s">
        <v>19</v>
      </c>
      <c r="I93" s="225"/>
      <c r="J93" s="221"/>
      <c r="K93" s="221"/>
      <c r="L93" s="226"/>
      <c r="M93" s="227"/>
      <c r="N93" s="228"/>
      <c r="O93" s="228"/>
      <c r="P93" s="228"/>
      <c r="Q93" s="228"/>
      <c r="R93" s="228"/>
      <c r="S93" s="228"/>
      <c r="T93" s="22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0" t="s">
        <v>158</v>
      </c>
      <c r="AU93" s="230" t="s">
        <v>87</v>
      </c>
      <c r="AV93" s="13" t="s">
        <v>85</v>
      </c>
      <c r="AW93" s="13" t="s">
        <v>36</v>
      </c>
      <c r="AX93" s="13" t="s">
        <v>77</v>
      </c>
      <c r="AY93" s="230" t="s">
        <v>149</v>
      </c>
    </row>
    <row r="94" s="14" customFormat="1">
      <c r="A94" s="14"/>
      <c r="B94" s="231"/>
      <c r="C94" s="232"/>
      <c r="D94" s="222" t="s">
        <v>158</v>
      </c>
      <c r="E94" s="233" t="s">
        <v>19</v>
      </c>
      <c r="F94" s="234" t="s">
        <v>757</v>
      </c>
      <c r="G94" s="232"/>
      <c r="H94" s="235">
        <v>30600</v>
      </c>
      <c r="I94" s="236"/>
      <c r="J94" s="232"/>
      <c r="K94" s="232"/>
      <c r="L94" s="237"/>
      <c r="M94" s="238"/>
      <c r="N94" s="239"/>
      <c r="O94" s="239"/>
      <c r="P94" s="239"/>
      <c r="Q94" s="239"/>
      <c r="R94" s="239"/>
      <c r="S94" s="239"/>
      <c r="T94" s="24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1" t="s">
        <v>158</v>
      </c>
      <c r="AU94" s="241" t="s">
        <v>87</v>
      </c>
      <c r="AV94" s="14" t="s">
        <v>87</v>
      </c>
      <c r="AW94" s="14" t="s">
        <v>36</v>
      </c>
      <c r="AX94" s="14" t="s">
        <v>77</v>
      </c>
      <c r="AY94" s="241" t="s">
        <v>149</v>
      </c>
    </row>
    <row r="95" s="15" customFormat="1">
      <c r="A95" s="15"/>
      <c r="B95" s="242"/>
      <c r="C95" s="243"/>
      <c r="D95" s="222" t="s">
        <v>158</v>
      </c>
      <c r="E95" s="244" t="s">
        <v>19</v>
      </c>
      <c r="F95" s="245" t="s">
        <v>162</v>
      </c>
      <c r="G95" s="243"/>
      <c r="H95" s="246">
        <v>30600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2" t="s">
        <v>158</v>
      </c>
      <c r="AU95" s="252" t="s">
        <v>87</v>
      </c>
      <c r="AV95" s="15" t="s">
        <v>156</v>
      </c>
      <c r="AW95" s="15" t="s">
        <v>36</v>
      </c>
      <c r="AX95" s="15" t="s">
        <v>85</v>
      </c>
      <c r="AY95" s="252" t="s">
        <v>149</v>
      </c>
    </row>
    <row r="96" s="2" customFormat="1" ht="16.5" customHeight="1">
      <c r="A96" s="40"/>
      <c r="B96" s="41"/>
      <c r="C96" s="207" t="s">
        <v>181</v>
      </c>
      <c r="D96" s="207" t="s">
        <v>152</v>
      </c>
      <c r="E96" s="208" t="s">
        <v>758</v>
      </c>
      <c r="F96" s="209" t="s">
        <v>759</v>
      </c>
      <c r="G96" s="210" t="s">
        <v>366</v>
      </c>
      <c r="H96" s="211">
        <v>44.5</v>
      </c>
      <c r="I96" s="212"/>
      <c r="J96" s="213">
        <f>ROUND(I96*H96,2)</f>
        <v>0</v>
      </c>
      <c r="K96" s="209" t="s">
        <v>19</v>
      </c>
      <c r="L96" s="46"/>
      <c r="M96" s="214" t="s">
        <v>19</v>
      </c>
      <c r="N96" s="215" t="s">
        <v>48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743</v>
      </c>
      <c r="AT96" s="218" t="s">
        <v>152</v>
      </c>
      <c r="AU96" s="218" t="s">
        <v>87</v>
      </c>
      <c r="AY96" s="19" t="s">
        <v>149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85</v>
      </c>
      <c r="BK96" s="219">
        <f>ROUND(I96*H96,2)</f>
        <v>0</v>
      </c>
      <c r="BL96" s="19" t="s">
        <v>743</v>
      </c>
      <c r="BM96" s="218" t="s">
        <v>760</v>
      </c>
    </row>
    <row r="97" s="14" customFormat="1">
      <c r="A97" s="14"/>
      <c r="B97" s="231"/>
      <c r="C97" s="232"/>
      <c r="D97" s="222" t="s">
        <v>158</v>
      </c>
      <c r="E97" s="233" t="s">
        <v>19</v>
      </c>
      <c r="F97" s="234" t="s">
        <v>761</v>
      </c>
      <c r="G97" s="232"/>
      <c r="H97" s="235">
        <v>44.5</v>
      </c>
      <c r="I97" s="236"/>
      <c r="J97" s="232"/>
      <c r="K97" s="232"/>
      <c r="L97" s="237"/>
      <c r="M97" s="238"/>
      <c r="N97" s="239"/>
      <c r="O97" s="239"/>
      <c r="P97" s="239"/>
      <c r="Q97" s="239"/>
      <c r="R97" s="239"/>
      <c r="S97" s="239"/>
      <c r="T97" s="24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1" t="s">
        <v>158</v>
      </c>
      <c r="AU97" s="241" t="s">
        <v>87</v>
      </c>
      <c r="AV97" s="14" t="s">
        <v>87</v>
      </c>
      <c r="AW97" s="14" t="s">
        <v>36</v>
      </c>
      <c r="AX97" s="14" t="s">
        <v>77</v>
      </c>
      <c r="AY97" s="241" t="s">
        <v>149</v>
      </c>
    </row>
    <row r="98" s="15" customFormat="1">
      <c r="A98" s="15"/>
      <c r="B98" s="242"/>
      <c r="C98" s="243"/>
      <c r="D98" s="222" t="s">
        <v>158</v>
      </c>
      <c r="E98" s="244" t="s">
        <v>19</v>
      </c>
      <c r="F98" s="245" t="s">
        <v>162</v>
      </c>
      <c r="G98" s="243"/>
      <c r="H98" s="246">
        <v>44.5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2" t="s">
        <v>158</v>
      </c>
      <c r="AU98" s="252" t="s">
        <v>87</v>
      </c>
      <c r="AV98" s="15" t="s">
        <v>156</v>
      </c>
      <c r="AW98" s="15" t="s">
        <v>36</v>
      </c>
      <c r="AX98" s="15" t="s">
        <v>85</v>
      </c>
      <c r="AY98" s="252" t="s">
        <v>149</v>
      </c>
    </row>
    <row r="99" s="2" customFormat="1" ht="16.5" customHeight="1">
      <c r="A99" s="40"/>
      <c r="B99" s="41"/>
      <c r="C99" s="207" t="s">
        <v>167</v>
      </c>
      <c r="D99" s="207" t="s">
        <v>152</v>
      </c>
      <c r="E99" s="208" t="s">
        <v>762</v>
      </c>
      <c r="F99" s="209" t="s">
        <v>763</v>
      </c>
      <c r="G99" s="210" t="s">
        <v>179</v>
      </c>
      <c r="H99" s="211">
        <v>1</v>
      </c>
      <c r="I99" s="212"/>
      <c r="J99" s="213">
        <f>ROUND(I99*H99,2)</f>
        <v>0</v>
      </c>
      <c r="K99" s="209" t="s">
        <v>184</v>
      </c>
      <c r="L99" s="46"/>
      <c r="M99" s="214" t="s">
        <v>19</v>
      </c>
      <c r="N99" s="215" t="s">
        <v>48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743</v>
      </c>
      <c r="AT99" s="218" t="s">
        <v>152</v>
      </c>
      <c r="AU99" s="218" t="s">
        <v>87</v>
      </c>
      <c r="AY99" s="19" t="s">
        <v>149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85</v>
      </c>
      <c r="BK99" s="219">
        <f>ROUND(I99*H99,2)</f>
        <v>0</v>
      </c>
      <c r="BL99" s="19" t="s">
        <v>743</v>
      </c>
      <c r="BM99" s="218" t="s">
        <v>764</v>
      </c>
    </row>
    <row r="100" s="2" customFormat="1">
      <c r="A100" s="40"/>
      <c r="B100" s="41"/>
      <c r="C100" s="42"/>
      <c r="D100" s="253" t="s">
        <v>186</v>
      </c>
      <c r="E100" s="42"/>
      <c r="F100" s="254" t="s">
        <v>765</v>
      </c>
      <c r="G100" s="42"/>
      <c r="H100" s="42"/>
      <c r="I100" s="255"/>
      <c r="J100" s="42"/>
      <c r="K100" s="42"/>
      <c r="L100" s="46"/>
      <c r="M100" s="256"/>
      <c r="N100" s="257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186</v>
      </c>
      <c r="AU100" s="19" t="s">
        <v>87</v>
      </c>
    </row>
    <row r="101" s="12" customFormat="1" ht="22.8" customHeight="1">
      <c r="A101" s="12"/>
      <c r="B101" s="191"/>
      <c r="C101" s="192"/>
      <c r="D101" s="193" t="s">
        <v>76</v>
      </c>
      <c r="E101" s="205" t="s">
        <v>766</v>
      </c>
      <c r="F101" s="205" t="s">
        <v>767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SUM(P102:P103)</f>
        <v>0</v>
      </c>
      <c r="Q101" s="199"/>
      <c r="R101" s="200">
        <f>SUM(R102:R103)</f>
        <v>0</v>
      </c>
      <c r="S101" s="199"/>
      <c r="T101" s="201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181</v>
      </c>
      <c r="AT101" s="203" t="s">
        <v>76</v>
      </c>
      <c r="AU101" s="203" t="s">
        <v>85</v>
      </c>
      <c r="AY101" s="202" t="s">
        <v>149</v>
      </c>
      <c r="BK101" s="204">
        <f>SUM(BK102:BK103)</f>
        <v>0</v>
      </c>
    </row>
    <row r="102" s="2" customFormat="1" ht="16.5" customHeight="1">
      <c r="A102" s="40"/>
      <c r="B102" s="41"/>
      <c r="C102" s="207" t="s">
        <v>196</v>
      </c>
      <c r="D102" s="207" t="s">
        <v>152</v>
      </c>
      <c r="E102" s="208" t="s">
        <v>768</v>
      </c>
      <c r="F102" s="209" t="s">
        <v>769</v>
      </c>
      <c r="G102" s="210" t="s">
        <v>770</v>
      </c>
      <c r="H102" s="211">
        <v>1</v>
      </c>
      <c r="I102" s="212"/>
      <c r="J102" s="213">
        <f>ROUND(I102*H102,2)</f>
        <v>0</v>
      </c>
      <c r="K102" s="209" t="s">
        <v>19</v>
      </c>
      <c r="L102" s="46"/>
      <c r="M102" s="214" t="s">
        <v>19</v>
      </c>
      <c r="N102" s="215" t="s">
        <v>48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743</v>
      </c>
      <c r="AT102" s="218" t="s">
        <v>152</v>
      </c>
      <c r="AU102" s="218" t="s">
        <v>87</v>
      </c>
      <c r="AY102" s="19" t="s">
        <v>149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85</v>
      </c>
      <c r="BK102" s="219">
        <f>ROUND(I102*H102,2)</f>
        <v>0</v>
      </c>
      <c r="BL102" s="19" t="s">
        <v>743</v>
      </c>
      <c r="BM102" s="218" t="s">
        <v>771</v>
      </c>
    </row>
    <row r="103" s="2" customFormat="1" ht="33" customHeight="1">
      <c r="A103" s="40"/>
      <c r="B103" s="41"/>
      <c r="C103" s="207" t="s">
        <v>201</v>
      </c>
      <c r="D103" s="207" t="s">
        <v>152</v>
      </c>
      <c r="E103" s="208" t="s">
        <v>772</v>
      </c>
      <c r="F103" s="209" t="s">
        <v>773</v>
      </c>
      <c r="G103" s="210" t="s">
        <v>179</v>
      </c>
      <c r="H103" s="211">
        <v>1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48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743</v>
      </c>
      <c r="AT103" s="218" t="s">
        <v>152</v>
      </c>
      <c r="AU103" s="218" t="s">
        <v>87</v>
      </c>
      <c r="AY103" s="19" t="s">
        <v>149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85</v>
      </c>
      <c r="BK103" s="219">
        <f>ROUND(I103*H103,2)</f>
        <v>0</v>
      </c>
      <c r="BL103" s="19" t="s">
        <v>743</v>
      </c>
      <c r="BM103" s="218" t="s">
        <v>774</v>
      </c>
    </row>
    <row r="104" s="12" customFormat="1" ht="22.8" customHeight="1">
      <c r="A104" s="12"/>
      <c r="B104" s="191"/>
      <c r="C104" s="192"/>
      <c r="D104" s="193" t="s">
        <v>76</v>
      </c>
      <c r="E104" s="205" t="s">
        <v>775</v>
      </c>
      <c r="F104" s="205" t="s">
        <v>776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SUM(P105:P106)</f>
        <v>0</v>
      </c>
      <c r="Q104" s="199"/>
      <c r="R104" s="200">
        <f>SUM(R105:R106)</f>
        <v>0</v>
      </c>
      <c r="S104" s="199"/>
      <c r="T104" s="201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181</v>
      </c>
      <c r="AT104" s="203" t="s">
        <v>76</v>
      </c>
      <c r="AU104" s="203" t="s">
        <v>85</v>
      </c>
      <c r="AY104" s="202" t="s">
        <v>149</v>
      </c>
      <c r="BK104" s="204">
        <f>SUM(BK105:BK106)</f>
        <v>0</v>
      </c>
    </row>
    <row r="105" s="2" customFormat="1" ht="37.8" customHeight="1">
      <c r="A105" s="40"/>
      <c r="B105" s="41"/>
      <c r="C105" s="207" t="s">
        <v>205</v>
      </c>
      <c r="D105" s="207" t="s">
        <v>152</v>
      </c>
      <c r="E105" s="208" t="s">
        <v>777</v>
      </c>
      <c r="F105" s="209" t="s">
        <v>778</v>
      </c>
      <c r="G105" s="210" t="s">
        <v>179</v>
      </c>
      <c r="H105" s="211">
        <v>1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48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743</v>
      </c>
      <c r="AT105" s="218" t="s">
        <v>152</v>
      </c>
      <c r="AU105" s="218" t="s">
        <v>87</v>
      </c>
      <c r="AY105" s="19" t="s">
        <v>149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85</v>
      </c>
      <c r="BK105" s="219">
        <f>ROUND(I105*H105,2)</f>
        <v>0</v>
      </c>
      <c r="BL105" s="19" t="s">
        <v>743</v>
      </c>
      <c r="BM105" s="218" t="s">
        <v>779</v>
      </c>
    </row>
    <row r="106" s="2" customFormat="1" ht="24.15" customHeight="1">
      <c r="A106" s="40"/>
      <c r="B106" s="41"/>
      <c r="C106" s="207" t="s">
        <v>209</v>
      </c>
      <c r="D106" s="207" t="s">
        <v>152</v>
      </c>
      <c r="E106" s="208" t="s">
        <v>780</v>
      </c>
      <c r="F106" s="209" t="s">
        <v>781</v>
      </c>
      <c r="G106" s="210" t="s">
        <v>179</v>
      </c>
      <c r="H106" s="211">
        <v>1</v>
      </c>
      <c r="I106" s="212"/>
      <c r="J106" s="213">
        <f>ROUND(I106*H106,2)</f>
        <v>0</v>
      </c>
      <c r="K106" s="209" t="s">
        <v>19</v>
      </c>
      <c r="L106" s="46"/>
      <c r="M106" s="263" t="s">
        <v>19</v>
      </c>
      <c r="N106" s="264" t="s">
        <v>48</v>
      </c>
      <c r="O106" s="265"/>
      <c r="P106" s="266">
        <f>O106*H106</f>
        <v>0</v>
      </c>
      <c r="Q106" s="266">
        <v>0</v>
      </c>
      <c r="R106" s="266">
        <f>Q106*H106</f>
        <v>0</v>
      </c>
      <c r="S106" s="266">
        <v>0</v>
      </c>
      <c r="T106" s="26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743</v>
      </c>
      <c r="AT106" s="218" t="s">
        <v>152</v>
      </c>
      <c r="AU106" s="218" t="s">
        <v>87</v>
      </c>
      <c r="AY106" s="19" t="s">
        <v>149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85</v>
      </c>
      <c r="BK106" s="219">
        <f>ROUND(I106*H106,2)</f>
        <v>0</v>
      </c>
      <c r="BL106" s="19" t="s">
        <v>743</v>
      </c>
      <c r="BM106" s="218" t="s">
        <v>782</v>
      </c>
    </row>
    <row r="107" s="2" customFormat="1" ht="6.96" customHeight="1">
      <c r="A107" s="40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46"/>
      <c r="M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</sheetData>
  <sheetProtection sheet="1" autoFilter="0" formatColumns="0" formatRows="0" objects="1" scenarios="1" spinCount="100000" saltValue="Pm2Bm9q+33KZm5Vk0GCrZJKJ8+SR409q0+jVmKYilYFd2rgq9DdQTX1WxYAQ3vpVK61GJmPKXlIBN4hDy+fRdQ==" hashValue="mpe1Vbb4B2y9C15agp2McjArCDkGP25/XLsO0rLxM500w7QZsfROJ9hlS03BHjqfLgb917ZhI4cEzK2J7umlUA==" algorithmName="SHA-512" password="CC3D"/>
  <autoFilter ref="C83:K10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2" r:id="rId1" display="https://podminky.urs.cz/item/CS_URS_2024_01/031303000"/>
    <hyperlink ref="F100" r:id="rId2" display="https://podminky.urs.cz/item/CS_URS_2024_01/034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783</v>
      </c>
      <c r="H4" s="22"/>
    </row>
    <row r="5" s="1" customFormat="1" ht="12" customHeight="1">
      <c r="B5" s="22"/>
      <c r="C5" s="268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69" t="s">
        <v>16</v>
      </c>
      <c r="D6" s="270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15. 4. 2024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71"/>
      <c r="C9" s="272" t="s">
        <v>58</v>
      </c>
      <c r="D9" s="273" t="s">
        <v>59</v>
      </c>
      <c r="E9" s="273" t="s">
        <v>136</v>
      </c>
      <c r="F9" s="274" t="s">
        <v>784</v>
      </c>
      <c r="G9" s="180"/>
      <c r="H9" s="271"/>
    </row>
    <row r="10" s="2" customFormat="1" ht="26.4" customHeight="1">
      <c r="A10" s="40"/>
      <c r="B10" s="46"/>
      <c r="C10" s="275" t="s">
        <v>785</v>
      </c>
      <c r="D10" s="275" t="s">
        <v>83</v>
      </c>
      <c r="E10" s="40"/>
      <c r="F10" s="40"/>
      <c r="G10" s="40"/>
      <c r="H10" s="46"/>
    </row>
    <row r="11" s="2" customFormat="1" ht="16.8" customHeight="1">
      <c r="A11" s="40"/>
      <c r="B11" s="46"/>
      <c r="C11" s="276" t="s">
        <v>97</v>
      </c>
      <c r="D11" s="277" t="s">
        <v>97</v>
      </c>
      <c r="E11" s="278" t="s">
        <v>98</v>
      </c>
      <c r="F11" s="279">
        <v>467.69999999999999</v>
      </c>
      <c r="G11" s="40"/>
      <c r="H11" s="46"/>
    </row>
    <row r="12" s="2" customFormat="1" ht="16.8" customHeight="1">
      <c r="A12" s="40"/>
      <c r="B12" s="46"/>
      <c r="C12" s="280" t="s">
        <v>19</v>
      </c>
      <c r="D12" s="280" t="s">
        <v>159</v>
      </c>
      <c r="E12" s="19" t="s">
        <v>19</v>
      </c>
      <c r="F12" s="281">
        <v>0</v>
      </c>
      <c r="G12" s="40"/>
      <c r="H12" s="46"/>
    </row>
    <row r="13" s="2" customFormat="1" ht="16.8" customHeight="1">
      <c r="A13" s="40"/>
      <c r="B13" s="46"/>
      <c r="C13" s="280" t="s">
        <v>19</v>
      </c>
      <c r="D13" s="280" t="s">
        <v>290</v>
      </c>
      <c r="E13" s="19" t="s">
        <v>19</v>
      </c>
      <c r="F13" s="281">
        <v>0</v>
      </c>
      <c r="G13" s="40"/>
      <c r="H13" s="46"/>
    </row>
    <row r="14" s="2" customFormat="1" ht="16.8" customHeight="1">
      <c r="A14" s="40"/>
      <c r="B14" s="46"/>
      <c r="C14" s="280" t="s">
        <v>19</v>
      </c>
      <c r="D14" s="280" t="s">
        <v>291</v>
      </c>
      <c r="E14" s="19" t="s">
        <v>19</v>
      </c>
      <c r="F14" s="281">
        <v>467.69999999999999</v>
      </c>
      <c r="G14" s="40"/>
      <c r="H14" s="46"/>
    </row>
    <row r="15" s="2" customFormat="1" ht="16.8" customHeight="1">
      <c r="A15" s="40"/>
      <c r="B15" s="46"/>
      <c r="C15" s="280" t="s">
        <v>19</v>
      </c>
      <c r="D15" s="280" t="s">
        <v>292</v>
      </c>
      <c r="E15" s="19" t="s">
        <v>19</v>
      </c>
      <c r="F15" s="281">
        <v>0</v>
      </c>
      <c r="G15" s="40"/>
      <c r="H15" s="46"/>
    </row>
    <row r="16" s="2" customFormat="1" ht="16.8" customHeight="1">
      <c r="A16" s="40"/>
      <c r="B16" s="46"/>
      <c r="C16" s="280" t="s">
        <v>97</v>
      </c>
      <c r="D16" s="280" t="s">
        <v>162</v>
      </c>
      <c r="E16" s="19" t="s">
        <v>19</v>
      </c>
      <c r="F16" s="281">
        <v>467.69999999999999</v>
      </c>
      <c r="G16" s="40"/>
      <c r="H16" s="46"/>
    </row>
    <row r="17" s="2" customFormat="1" ht="16.8" customHeight="1">
      <c r="A17" s="40"/>
      <c r="B17" s="46"/>
      <c r="C17" s="282" t="s">
        <v>786</v>
      </c>
      <c r="D17" s="40"/>
      <c r="E17" s="40"/>
      <c r="F17" s="40"/>
      <c r="G17" s="40"/>
      <c r="H17" s="46"/>
    </row>
    <row r="18" s="2" customFormat="1">
      <c r="A18" s="40"/>
      <c r="B18" s="46"/>
      <c r="C18" s="280" t="s">
        <v>286</v>
      </c>
      <c r="D18" s="280" t="s">
        <v>787</v>
      </c>
      <c r="E18" s="19" t="s">
        <v>98</v>
      </c>
      <c r="F18" s="281">
        <v>467.69999999999999</v>
      </c>
      <c r="G18" s="40"/>
      <c r="H18" s="46"/>
    </row>
    <row r="19" s="2" customFormat="1">
      <c r="A19" s="40"/>
      <c r="B19" s="46"/>
      <c r="C19" s="280" t="s">
        <v>294</v>
      </c>
      <c r="D19" s="280" t="s">
        <v>788</v>
      </c>
      <c r="E19" s="19" t="s">
        <v>98</v>
      </c>
      <c r="F19" s="281">
        <v>467.69999999999999</v>
      </c>
      <c r="G19" s="40"/>
      <c r="H19" s="46"/>
    </row>
    <row r="20" s="2" customFormat="1">
      <c r="A20" s="40"/>
      <c r="B20" s="46"/>
      <c r="C20" s="280" t="s">
        <v>317</v>
      </c>
      <c r="D20" s="280" t="s">
        <v>318</v>
      </c>
      <c r="E20" s="19" t="s">
        <v>98</v>
      </c>
      <c r="F20" s="281">
        <v>467.69999999999999</v>
      </c>
      <c r="G20" s="40"/>
      <c r="H20" s="46"/>
    </row>
    <row r="21" s="2" customFormat="1">
      <c r="A21" s="40"/>
      <c r="B21" s="46"/>
      <c r="C21" s="280" t="s">
        <v>323</v>
      </c>
      <c r="D21" s="280" t="s">
        <v>324</v>
      </c>
      <c r="E21" s="19" t="s">
        <v>98</v>
      </c>
      <c r="F21" s="281">
        <v>467.69999999999999</v>
      </c>
      <c r="G21" s="40"/>
      <c r="H21" s="46"/>
    </row>
    <row r="22" s="2" customFormat="1" ht="16.8" customHeight="1">
      <c r="A22" s="40"/>
      <c r="B22" s="46"/>
      <c r="C22" s="280" t="s">
        <v>345</v>
      </c>
      <c r="D22" s="280" t="s">
        <v>789</v>
      </c>
      <c r="E22" s="19" t="s">
        <v>155</v>
      </c>
      <c r="F22" s="281">
        <v>467.69999999999999</v>
      </c>
      <c r="G22" s="40"/>
      <c r="H22" s="46"/>
    </row>
    <row r="23" s="2" customFormat="1" ht="16.8" customHeight="1">
      <c r="A23" s="40"/>
      <c r="B23" s="46"/>
      <c r="C23" s="280" t="s">
        <v>350</v>
      </c>
      <c r="D23" s="280" t="s">
        <v>790</v>
      </c>
      <c r="E23" s="19" t="s">
        <v>155</v>
      </c>
      <c r="F23" s="281">
        <v>2338.5</v>
      </c>
      <c r="G23" s="40"/>
      <c r="H23" s="46"/>
    </row>
    <row r="24" s="2" customFormat="1" ht="16.8" customHeight="1">
      <c r="A24" s="40"/>
      <c r="B24" s="46"/>
      <c r="C24" s="276" t="s">
        <v>791</v>
      </c>
      <c r="D24" s="277" t="s">
        <v>792</v>
      </c>
      <c r="E24" s="278" t="s">
        <v>98</v>
      </c>
      <c r="F24" s="279">
        <v>545.79999999999995</v>
      </c>
      <c r="G24" s="40"/>
      <c r="H24" s="46"/>
    </row>
    <row r="25" s="2" customFormat="1" ht="16.8" customHeight="1">
      <c r="A25" s="40"/>
      <c r="B25" s="46"/>
      <c r="C25" s="276" t="s">
        <v>107</v>
      </c>
      <c r="D25" s="277" t="s">
        <v>108</v>
      </c>
      <c r="E25" s="278" t="s">
        <v>98</v>
      </c>
      <c r="F25" s="279">
        <v>47.700000000000003</v>
      </c>
      <c r="G25" s="40"/>
      <c r="H25" s="46"/>
    </row>
    <row r="26" s="2" customFormat="1" ht="16.8" customHeight="1">
      <c r="A26" s="40"/>
      <c r="B26" s="46"/>
      <c r="C26" s="280" t="s">
        <v>19</v>
      </c>
      <c r="D26" s="280" t="s">
        <v>159</v>
      </c>
      <c r="E26" s="19" t="s">
        <v>19</v>
      </c>
      <c r="F26" s="281">
        <v>0</v>
      </c>
      <c r="G26" s="40"/>
      <c r="H26" s="46"/>
    </row>
    <row r="27" s="2" customFormat="1" ht="16.8" customHeight="1">
      <c r="A27" s="40"/>
      <c r="B27" s="46"/>
      <c r="C27" s="280" t="s">
        <v>19</v>
      </c>
      <c r="D27" s="280" t="s">
        <v>341</v>
      </c>
      <c r="E27" s="19" t="s">
        <v>19</v>
      </c>
      <c r="F27" s="281">
        <v>0</v>
      </c>
      <c r="G27" s="40"/>
      <c r="H27" s="46"/>
    </row>
    <row r="28" s="2" customFormat="1" ht="16.8" customHeight="1">
      <c r="A28" s="40"/>
      <c r="B28" s="46"/>
      <c r="C28" s="280" t="s">
        <v>19</v>
      </c>
      <c r="D28" s="280" t="s">
        <v>160</v>
      </c>
      <c r="E28" s="19" t="s">
        <v>19</v>
      </c>
      <c r="F28" s="281">
        <v>0</v>
      </c>
      <c r="G28" s="40"/>
      <c r="H28" s="46"/>
    </row>
    <row r="29" s="2" customFormat="1" ht="16.8" customHeight="1">
      <c r="A29" s="40"/>
      <c r="B29" s="46"/>
      <c r="C29" s="280" t="s">
        <v>19</v>
      </c>
      <c r="D29" s="280" t="s">
        <v>174</v>
      </c>
      <c r="E29" s="19" t="s">
        <v>19</v>
      </c>
      <c r="F29" s="281">
        <v>0</v>
      </c>
      <c r="G29" s="40"/>
      <c r="H29" s="46"/>
    </row>
    <row r="30" s="2" customFormat="1" ht="16.8" customHeight="1">
      <c r="A30" s="40"/>
      <c r="B30" s="46"/>
      <c r="C30" s="280" t="s">
        <v>19</v>
      </c>
      <c r="D30" s="280" t="s">
        <v>342</v>
      </c>
      <c r="E30" s="19" t="s">
        <v>19</v>
      </c>
      <c r="F30" s="281">
        <v>47.700000000000003</v>
      </c>
      <c r="G30" s="40"/>
      <c r="H30" s="46"/>
    </row>
    <row r="31" s="2" customFormat="1" ht="16.8" customHeight="1">
      <c r="A31" s="40"/>
      <c r="B31" s="46"/>
      <c r="C31" s="280" t="s">
        <v>107</v>
      </c>
      <c r="D31" s="280" t="s">
        <v>162</v>
      </c>
      <c r="E31" s="19" t="s">
        <v>19</v>
      </c>
      <c r="F31" s="281">
        <v>47.700000000000003</v>
      </c>
      <c r="G31" s="40"/>
      <c r="H31" s="46"/>
    </row>
    <row r="32" s="2" customFormat="1" ht="16.8" customHeight="1">
      <c r="A32" s="40"/>
      <c r="B32" s="46"/>
      <c r="C32" s="282" t="s">
        <v>786</v>
      </c>
      <c r="D32" s="40"/>
      <c r="E32" s="40"/>
      <c r="F32" s="40"/>
      <c r="G32" s="40"/>
      <c r="H32" s="46"/>
    </row>
    <row r="33" s="2" customFormat="1">
      <c r="A33" s="40"/>
      <c r="B33" s="46"/>
      <c r="C33" s="280" t="s">
        <v>338</v>
      </c>
      <c r="D33" s="280" t="s">
        <v>339</v>
      </c>
      <c r="E33" s="19" t="s">
        <v>98</v>
      </c>
      <c r="F33" s="281">
        <v>9.5399999999999991</v>
      </c>
      <c r="G33" s="40"/>
      <c r="H33" s="46"/>
    </row>
    <row r="34" s="2" customFormat="1">
      <c r="A34" s="40"/>
      <c r="B34" s="46"/>
      <c r="C34" s="280" t="s">
        <v>226</v>
      </c>
      <c r="D34" s="280" t="s">
        <v>793</v>
      </c>
      <c r="E34" s="19" t="s">
        <v>98</v>
      </c>
      <c r="F34" s="281">
        <v>9.5399999999999991</v>
      </c>
      <c r="G34" s="40"/>
      <c r="H34" s="46"/>
    </row>
    <row r="35" s="2" customFormat="1" ht="16.8" customHeight="1">
      <c r="A35" s="40"/>
      <c r="B35" s="46"/>
      <c r="C35" s="280" t="s">
        <v>247</v>
      </c>
      <c r="D35" s="280" t="s">
        <v>248</v>
      </c>
      <c r="E35" s="19" t="s">
        <v>98</v>
      </c>
      <c r="F35" s="281">
        <v>227.25</v>
      </c>
      <c r="G35" s="40"/>
      <c r="H35" s="46"/>
    </row>
    <row r="36" s="2" customFormat="1">
      <c r="A36" s="40"/>
      <c r="B36" s="46"/>
      <c r="C36" s="280" t="s">
        <v>432</v>
      </c>
      <c r="D36" s="280" t="s">
        <v>433</v>
      </c>
      <c r="E36" s="19" t="s">
        <v>98</v>
      </c>
      <c r="F36" s="281">
        <v>94.549999999999997</v>
      </c>
      <c r="G36" s="40"/>
      <c r="H36" s="46"/>
    </row>
    <row r="37" s="2" customFormat="1" ht="16.8" customHeight="1">
      <c r="A37" s="40"/>
      <c r="B37" s="46"/>
      <c r="C37" s="280" t="s">
        <v>437</v>
      </c>
      <c r="D37" s="280" t="s">
        <v>794</v>
      </c>
      <c r="E37" s="19" t="s">
        <v>98</v>
      </c>
      <c r="F37" s="281">
        <v>94.549999999999997</v>
      </c>
      <c r="G37" s="40"/>
      <c r="H37" s="46"/>
    </row>
    <row r="38" s="2" customFormat="1" ht="16.8" customHeight="1">
      <c r="A38" s="40"/>
      <c r="B38" s="46"/>
      <c r="C38" s="280" t="s">
        <v>452</v>
      </c>
      <c r="D38" s="280" t="s">
        <v>453</v>
      </c>
      <c r="E38" s="19" t="s">
        <v>98</v>
      </c>
      <c r="F38" s="281">
        <v>94.549999999999997</v>
      </c>
      <c r="G38" s="40"/>
      <c r="H38" s="46"/>
    </row>
    <row r="39" s="2" customFormat="1">
      <c r="A39" s="40"/>
      <c r="B39" s="46"/>
      <c r="C39" s="280" t="s">
        <v>460</v>
      </c>
      <c r="D39" s="280" t="s">
        <v>461</v>
      </c>
      <c r="E39" s="19" t="s">
        <v>98</v>
      </c>
      <c r="F39" s="281">
        <v>94.549999999999997</v>
      </c>
      <c r="G39" s="40"/>
      <c r="H39" s="46"/>
    </row>
    <row r="40" s="2" customFormat="1" ht="16.8" customHeight="1">
      <c r="A40" s="40"/>
      <c r="B40" s="46"/>
      <c r="C40" s="276" t="s">
        <v>795</v>
      </c>
      <c r="D40" s="277" t="s">
        <v>796</v>
      </c>
      <c r="E40" s="278" t="s">
        <v>98</v>
      </c>
      <c r="F40" s="279">
        <v>11</v>
      </c>
      <c r="G40" s="40"/>
      <c r="H40" s="46"/>
    </row>
    <row r="41" s="2" customFormat="1" ht="16.8" customHeight="1">
      <c r="A41" s="40"/>
      <c r="B41" s="46"/>
      <c r="C41" s="276" t="s">
        <v>797</v>
      </c>
      <c r="D41" s="277" t="s">
        <v>798</v>
      </c>
      <c r="E41" s="278" t="s">
        <v>98</v>
      </c>
      <c r="F41" s="279">
        <v>8.75</v>
      </c>
      <c r="G41" s="40"/>
      <c r="H41" s="46"/>
    </row>
    <row r="42" s="2" customFormat="1" ht="16.8" customHeight="1">
      <c r="A42" s="40"/>
      <c r="B42" s="46"/>
      <c r="C42" s="276" t="s">
        <v>110</v>
      </c>
      <c r="D42" s="277" t="s">
        <v>110</v>
      </c>
      <c r="E42" s="278" t="s">
        <v>98</v>
      </c>
      <c r="F42" s="279">
        <v>25.800000000000001</v>
      </c>
      <c r="G42" s="40"/>
      <c r="H42" s="46"/>
    </row>
    <row r="43" s="2" customFormat="1" ht="16.8" customHeight="1">
      <c r="A43" s="40"/>
      <c r="B43" s="46"/>
      <c r="C43" s="280" t="s">
        <v>19</v>
      </c>
      <c r="D43" s="280" t="s">
        <v>159</v>
      </c>
      <c r="E43" s="19" t="s">
        <v>19</v>
      </c>
      <c r="F43" s="281">
        <v>0</v>
      </c>
      <c r="G43" s="40"/>
      <c r="H43" s="46"/>
    </row>
    <row r="44" s="2" customFormat="1" ht="16.8" customHeight="1">
      <c r="A44" s="40"/>
      <c r="B44" s="46"/>
      <c r="C44" s="280" t="s">
        <v>19</v>
      </c>
      <c r="D44" s="280" t="s">
        <v>259</v>
      </c>
      <c r="E44" s="19" t="s">
        <v>19</v>
      </c>
      <c r="F44" s="281">
        <v>0</v>
      </c>
      <c r="G44" s="40"/>
      <c r="H44" s="46"/>
    </row>
    <row r="45" s="2" customFormat="1" ht="16.8" customHeight="1">
      <c r="A45" s="40"/>
      <c r="B45" s="46"/>
      <c r="C45" s="280" t="s">
        <v>19</v>
      </c>
      <c r="D45" s="280" t="s">
        <v>189</v>
      </c>
      <c r="E45" s="19" t="s">
        <v>19</v>
      </c>
      <c r="F45" s="281">
        <v>0</v>
      </c>
      <c r="G45" s="40"/>
      <c r="H45" s="46"/>
    </row>
    <row r="46" s="2" customFormat="1" ht="16.8" customHeight="1">
      <c r="A46" s="40"/>
      <c r="B46" s="46"/>
      <c r="C46" s="280" t="s">
        <v>19</v>
      </c>
      <c r="D46" s="280" t="s">
        <v>174</v>
      </c>
      <c r="E46" s="19" t="s">
        <v>19</v>
      </c>
      <c r="F46" s="281">
        <v>0</v>
      </c>
      <c r="G46" s="40"/>
      <c r="H46" s="46"/>
    </row>
    <row r="47" s="2" customFormat="1" ht="16.8" customHeight="1">
      <c r="A47" s="40"/>
      <c r="B47" s="46"/>
      <c r="C47" s="280" t="s">
        <v>19</v>
      </c>
      <c r="D47" s="280" t="s">
        <v>264</v>
      </c>
      <c r="E47" s="19" t="s">
        <v>19</v>
      </c>
      <c r="F47" s="281">
        <v>25.800000000000001</v>
      </c>
      <c r="G47" s="40"/>
      <c r="H47" s="46"/>
    </row>
    <row r="48" s="2" customFormat="1" ht="16.8" customHeight="1">
      <c r="A48" s="40"/>
      <c r="B48" s="46"/>
      <c r="C48" s="280" t="s">
        <v>110</v>
      </c>
      <c r="D48" s="280" t="s">
        <v>162</v>
      </c>
      <c r="E48" s="19" t="s">
        <v>19</v>
      </c>
      <c r="F48" s="281">
        <v>25.800000000000001</v>
      </c>
      <c r="G48" s="40"/>
      <c r="H48" s="46"/>
    </row>
    <row r="49" s="2" customFormat="1" ht="16.8" customHeight="1">
      <c r="A49" s="40"/>
      <c r="B49" s="46"/>
      <c r="C49" s="282" t="s">
        <v>786</v>
      </c>
      <c r="D49" s="40"/>
      <c r="E49" s="40"/>
      <c r="F49" s="40"/>
      <c r="G49" s="40"/>
      <c r="H49" s="46"/>
    </row>
    <row r="50" s="2" customFormat="1" ht="16.8" customHeight="1">
      <c r="A50" s="40"/>
      <c r="B50" s="46"/>
      <c r="C50" s="280" t="s">
        <v>261</v>
      </c>
      <c r="D50" s="280" t="s">
        <v>262</v>
      </c>
      <c r="E50" s="19" t="s">
        <v>98</v>
      </c>
      <c r="F50" s="281">
        <v>25.800000000000001</v>
      </c>
      <c r="G50" s="40"/>
      <c r="H50" s="46"/>
    </row>
    <row r="51" s="2" customFormat="1" ht="16.8" customHeight="1">
      <c r="A51" s="40"/>
      <c r="B51" s="46"/>
      <c r="C51" s="280" t="s">
        <v>265</v>
      </c>
      <c r="D51" s="280" t="s">
        <v>266</v>
      </c>
      <c r="E51" s="19" t="s">
        <v>98</v>
      </c>
      <c r="F51" s="281">
        <v>25.800000000000001</v>
      </c>
      <c r="G51" s="40"/>
      <c r="H51" s="46"/>
    </row>
    <row r="52" s="2" customFormat="1" ht="16.8" customHeight="1">
      <c r="A52" s="40"/>
      <c r="B52" s="46"/>
      <c r="C52" s="280" t="s">
        <v>269</v>
      </c>
      <c r="D52" s="280" t="s">
        <v>270</v>
      </c>
      <c r="E52" s="19" t="s">
        <v>98</v>
      </c>
      <c r="F52" s="281">
        <v>25.800000000000001</v>
      </c>
      <c r="G52" s="40"/>
      <c r="H52" s="46"/>
    </row>
    <row r="53" s="2" customFormat="1" ht="16.8" customHeight="1">
      <c r="A53" s="40"/>
      <c r="B53" s="46"/>
      <c r="C53" s="280" t="s">
        <v>273</v>
      </c>
      <c r="D53" s="280" t="s">
        <v>274</v>
      </c>
      <c r="E53" s="19" t="s">
        <v>98</v>
      </c>
      <c r="F53" s="281">
        <v>25.800000000000001</v>
      </c>
      <c r="G53" s="40"/>
      <c r="H53" s="46"/>
    </row>
    <row r="54" s="2" customFormat="1" ht="16.8" customHeight="1">
      <c r="A54" s="40"/>
      <c r="B54" s="46"/>
      <c r="C54" s="280" t="s">
        <v>277</v>
      </c>
      <c r="D54" s="280" t="s">
        <v>278</v>
      </c>
      <c r="E54" s="19" t="s">
        <v>98</v>
      </c>
      <c r="F54" s="281">
        <v>25.800000000000001</v>
      </c>
      <c r="G54" s="40"/>
      <c r="H54" s="46"/>
    </row>
    <row r="55" s="2" customFormat="1" ht="16.8" customHeight="1">
      <c r="A55" s="40"/>
      <c r="B55" s="46"/>
      <c r="C55" s="280" t="s">
        <v>281</v>
      </c>
      <c r="D55" s="280" t="s">
        <v>282</v>
      </c>
      <c r="E55" s="19" t="s">
        <v>98</v>
      </c>
      <c r="F55" s="281">
        <v>25.800000000000001</v>
      </c>
      <c r="G55" s="40"/>
      <c r="H55" s="46"/>
    </row>
    <row r="56" s="2" customFormat="1" ht="16.8" customHeight="1">
      <c r="A56" s="40"/>
      <c r="B56" s="46"/>
      <c r="C56" s="276" t="s">
        <v>112</v>
      </c>
      <c r="D56" s="277" t="s">
        <v>112</v>
      </c>
      <c r="E56" s="278" t="s">
        <v>98</v>
      </c>
      <c r="F56" s="279">
        <v>46.850000000000001</v>
      </c>
      <c r="G56" s="40"/>
      <c r="H56" s="46"/>
    </row>
    <row r="57" s="2" customFormat="1" ht="16.8" customHeight="1">
      <c r="A57" s="40"/>
      <c r="B57" s="46"/>
      <c r="C57" s="280" t="s">
        <v>19</v>
      </c>
      <c r="D57" s="280" t="s">
        <v>159</v>
      </c>
      <c r="E57" s="19" t="s">
        <v>19</v>
      </c>
      <c r="F57" s="281">
        <v>0</v>
      </c>
      <c r="G57" s="40"/>
      <c r="H57" s="46"/>
    </row>
    <row r="58" s="2" customFormat="1" ht="16.8" customHeight="1">
      <c r="A58" s="40"/>
      <c r="B58" s="46"/>
      <c r="C58" s="280" t="s">
        <v>19</v>
      </c>
      <c r="D58" s="280" t="s">
        <v>160</v>
      </c>
      <c r="E58" s="19" t="s">
        <v>19</v>
      </c>
      <c r="F58" s="281">
        <v>0</v>
      </c>
      <c r="G58" s="40"/>
      <c r="H58" s="46"/>
    </row>
    <row r="59" s="2" customFormat="1" ht="16.8" customHeight="1">
      <c r="A59" s="40"/>
      <c r="B59" s="46"/>
      <c r="C59" s="280" t="s">
        <v>19</v>
      </c>
      <c r="D59" s="280" t="s">
        <v>173</v>
      </c>
      <c r="E59" s="19" t="s">
        <v>19</v>
      </c>
      <c r="F59" s="281">
        <v>0</v>
      </c>
      <c r="G59" s="40"/>
      <c r="H59" s="46"/>
    </row>
    <row r="60" s="2" customFormat="1" ht="16.8" customHeight="1">
      <c r="A60" s="40"/>
      <c r="B60" s="46"/>
      <c r="C60" s="280" t="s">
        <v>19</v>
      </c>
      <c r="D60" s="280" t="s">
        <v>174</v>
      </c>
      <c r="E60" s="19" t="s">
        <v>19</v>
      </c>
      <c r="F60" s="281">
        <v>0</v>
      </c>
      <c r="G60" s="40"/>
      <c r="H60" s="46"/>
    </row>
    <row r="61" s="2" customFormat="1" ht="16.8" customHeight="1">
      <c r="A61" s="40"/>
      <c r="B61" s="46"/>
      <c r="C61" s="280" t="s">
        <v>112</v>
      </c>
      <c r="D61" s="280" t="s">
        <v>234</v>
      </c>
      <c r="E61" s="19" t="s">
        <v>19</v>
      </c>
      <c r="F61" s="281">
        <v>46.850000000000001</v>
      </c>
      <c r="G61" s="40"/>
      <c r="H61" s="46"/>
    </row>
    <row r="62" s="2" customFormat="1" ht="16.8" customHeight="1">
      <c r="A62" s="40"/>
      <c r="B62" s="46"/>
      <c r="C62" s="282" t="s">
        <v>786</v>
      </c>
      <c r="D62" s="40"/>
      <c r="E62" s="40"/>
      <c r="F62" s="40"/>
      <c r="G62" s="40"/>
      <c r="H62" s="46"/>
    </row>
    <row r="63" s="2" customFormat="1" ht="16.8" customHeight="1">
      <c r="A63" s="40"/>
      <c r="B63" s="46"/>
      <c r="C63" s="280" t="s">
        <v>231</v>
      </c>
      <c r="D63" s="280" t="s">
        <v>232</v>
      </c>
      <c r="E63" s="19" t="s">
        <v>98</v>
      </c>
      <c r="F63" s="281">
        <v>46.850000000000001</v>
      </c>
      <c r="G63" s="40"/>
      <c r="H63" s="46"/>
    </row>
    <row r="64" s="2" customFormat="1" ht="16.8" customHeight="1">
      <c r="A64" s="40"/>
      <c r="B64" s="46"/>
      <c r="C64" s="280" t="s">
        <v>222</v>
      </c>
      <c r="D64" s="280" t="s">
        <v>223</v>
      </c>
      <c r="E64" s="19" t="s">
        <v>98</v>
      </c>
      <c r="F64" s="281">
        <v>46.850000000000001</v>
      </c>
      <c r="G64" s="40"/>
      <c r="H64" s="46"/>
    </row>
    <row r="65" s="2" customFormat="1" ht="16.8" customHeight="1">
      <c r="A65" s="40"/>
      <c r="B65" s="46"/>
      <c r="C65" s="280" t="s">
        <v>247</v>
      </c>
      <c r="D65" s="280" t="s">
        <v>248</v>
      </c>
      <c r="E65" s="19" t="s">
        <v>98</v>
      </c>
      <c r="F65" s="281">
        <v>227.25</v>
      </c>
      <c r="G65" s="40"/>
      <c r="H65" s="46"/>
    </row>
    <row r="66" s="2" customFormat="1">
      <c r="A66" s="40"/>
      <c r="B66" s="46"/>
      <c r="C66" s="280" t="s">
        <v>432</v>
      </c>
      <c r="D66" s="280" t="s">
        <v>433</v>
      </c>
      <c r="E66" s="19" t="s">
        <v>98</v>
      </c>
      <c r="F66" s="281">
        <v>94.549999999999997</v>
      </c>
      <c r="G66" s="40"/>
      <c r="H66" s="46"/>
    </row>
    <row r="67" s="2" customFormat="1" ht="16.8" customHeight="1">
      <c r="A67" s="40"/>
      <c r="B67" s="46"/>
      <c r="C67" s="280" t="s">
        <v>437</v>
      </c>
      <c r="D67" s="280" t="s">
        <v>794</v>
      </c>
      <c r="E67" s="19" t="s">
        <v>98</v>
      </c>
      <c r="F67" s="281">
        <v>94.549999999999997</v>
      </c>
      <c r="G67" s="40"/>
      <c r="H67" s="46"/>
    </row>
    <row r="68" s="2" customFormat="1" ht="16.8" customHeight="1">
      <c r="A68" s="40"/>
      <c r="B68" s="46"/>
      <c r="C68" s="280" t="s">
        <v>452</v>
      </c>
      <c r="D68" s="280" t="s">
        <v>453</v>
      </c>
      <c r="E68" s="19" t="s">
        <v>98</v>
      </c>
      <c r="F68" s="281">
        <v>94.549999999999997</v>
      </c>
      <c r="G68" s="40"/>
      <c r="H68" s="46"/>
    </row>
    <row r="69" s="2" customFormat="1" ht="16.8" customHeight="1">
      <c r="A69" s="40"/>
      <c r="B69" s="46"/>
      <c r="C69" s="280" t="s">
        <v>456</v>
      </c>
      <c r="D69" s="280" t="s">
        <v>457</v>
      </c>
      <c r="E69" s="19" t="s">
        <v>98</v>
      </c>
      <c r="F69" s="281">
        <v>46.850000000000001</v>
      </c>
      <c r="G69" s="40"/>
      <c r="H69" s="46"/>
    </row>
    <row r="70" s="2" customFormat="1">
      <c r="A70" s="40"/>
      <c r="B70" s="46"/>
      <c r="C70" s="280" t="s">
        <v>460</v>
      </c>
      <c r="D70" s="280" t="s">
        <v>461</v>
      </c>
      <c r="E70" s="19" t="s">
        <v>98</v>
      </c>
      <c r="F70" s="281">
        <v>94.549999999999997</v>
      </c>
      <c r="G70" s="40"/>
      <c r="H70" s="46"/>
    </row>
    <row r="71" s="2" customFormat="1" ht="16.8" customHeight="1">
      <c r="A71" s="40"/>
      <c r="B71" s="46"/>
      <c r="C71" s="280" t="s">
        <v>476</v>
      </c>
      <c r="D71" s="280" t="s">
        <v>799</v>
      </c>
      <c r="E71" s="19" t="s">
        <v>98</v>
      </c>
      <c r="F71" s="281">
        <v>46.850000000000001</v>
      </c>
      <c r="G71" s="40"/>
      <c r="H71" s="46"/>
    </row>
    <row r="72" s="2" customFormat="1" ht="16.8" customHeight="1">
      <c r="A72" s="40"/>
      <c r="B72" s="46"/>
      <c r="C72" s="276" t="s">
        <v>100</v>
      </c>
      <c r="D72" s="277" t="s">
        <v>101</v>
      </c>
      <c r="E72" s="278" t="s">
        <v>98</v>
      </c>
      <c r="F72" s="279">
        <v>73.400000000000006</v>
      </c>
      <c r="G72" s="40"/>
      <c r="H72" s="46"/>
    </row>
    <row r="73" s="2" customFormat="1" ht="16.8" customHeight="1">
      <c r="A73" s="40"/>
      <c r="B73" s="46"/>
      <c r="C73" s="280" t="s">
        <v>19</v>
      </c>
      <c r="D73" s="280" t="s">
        <v>159</v>
      </c>
      <c r="E73" s="19" t="s">
        <v>19</v>
      </c>
      <c r="F73" s="281">
        <v>0</v>
      </c>
      <c r="G73" s="40"/>
      <c r="H73" s="46"/>
    </row>
    <row r="74" s="2" customFormat="1" ht="16.8" customHeight="1">
      <c r="A74" s="40"/>
      <c r="B74" s="46"/>
      <c r="C74" s="280" t="s">
        <v>19</v>
      </c>
      <c r="D74" s="280" t="s">
        <v>330</v>
      </c>
      <c r="E74" s="19" t="s">
        <v>19</v>
      </c>
      <c r="F74" s="281">
        <v>0</v>
      </c>
      <c r="G74" s="40"/>
      <c r="H74" s="46"/>
    </row>
    <row r="75" s="2" customFormat="1" ht="16.8" customHeight="1">
      <c r="A75" s="40"/>
      <c r="B75" s="46"/>
      <c r="C75" s="280" t="s">
        <v>19</v>
      </c>
      <c r="D75" s="280" t="s">
        <v>336</v>
      </c>
      <c r="E75" s="19" t="s">
        <v>19</v>
      </c>
      <c r="F75" s="281">
        <v>73.400000000000006</v>
      </c>
      <c r="G75" s="40"/>
      <c r="H75" s="46"/>
    </row>
    <row r="76" s="2" customFormat="1" ht="16.8" customHeight="1">
      <c r="A76" s="40"/>
      <c r="B76" s="46"/>
      <c r="C76" s="280" t="s">
        <v>100</v>
      </c>
      <c r="D76" s="280" t="s">
        <v>162</v>
      </c>
      <c r="E76" s="19" t="s">
        <v>19</v>
      </c>
      <c r="F76" s="281">
        <v>73.400000000000006</v>
      </c>
      <c r="G76" s="40"/>
      <c r="H76" s="46"/>
    </row>
    <row r="77" s="2" customFormat="1" ht="16.8" customHeight="1">
      <c r="A77" s="40"/>
      <c r="B77" s="46"/>
      <c r="C77" s="282" t="s">
        <v>786</v>
      </c>
      <c r="D77" s="40"/>
      <c r="E77" s="40"/>
      <c r="F77" s="40"/>
      <c r="G77" s="40"/>
      <c r="H77" s="46"/>
    </row>
    <row r="78" s="2" customFormat="1">
      <c r="A78" s="40"/>
      <c r="B78" s="46"/>
      <c r="C78" s="280" t="s">
        <v>333</v>
      </c>
      <c r="D78" s="280" t="s">
        <v>334</v>
      </c>
      <c r="E78" s="19" t="s">
        <v>98</v>
      </c>
      <c r="F78" s="281">
        <v>73.400000000000006</v>
      </c>
      <c r="G78" s="40"/>
      <c r="H78" s="46"/>
    </row>
    <row r="79" s="2" customFormat="1">
      <c r="A79" s="40"/>
      <c r="B79" s="46"/>
      <c r="C79" s="280" t="s">
        <v>202</v>
      </c>
      <c r="D79" s="280" t="s">
        <v>800</v>
      </c>
      <c r="E79" s="19" t="s">
        <v>98</v>
      </c>
      <c r="F79" s="281">
        <v>73.400000000000006</v>
      </c>
      <c r="G79" s="40"/>
      <c r="H79" s="46"/>
    </row>
    <row r="80" s="2" customFormat="1">
      <c r="A80" s="40"/>
      <c r="B80" s="46"/>
      <c r="C80" s="280" t="s">
        <v>206</v>
      </c>
      <c r="D80" s="280" t="s">
        <v>801</v>
      </c>
      <c r="E80" s="19" t="s">
        <v>98</v>
      </c>
      <c r="F80" s="281">
        <v>73.400000000000006</v>
      </c>
      <c r="G80" s="40"/>
      <c r="H80" s="46"/>
    </row>
    <row r="81" s="2" customFormat="1">
      <c r="A81" s="40"/>
      <c r="B81" s="46"/>
      <c r="C81" s="280" t="s">
        <v>210</v>
      </c>
      <c r="D81" s="280" t="s">
        <v>802</v>
      </c>
      <c r="E81" s="19" t="s">
        <v>98</v>
      </c>
      <c r="F81" s="281">
        <v>73.400000000000006</v>
      </c>
      <c r="G81" s="40"/>
      <c r="H81" s="46"/>
    </row>
    <row r="82" s="2" customFormat="1">
      <c r="A82" s="40"/>
      <c r="B82" s="46"/>
      <c r="C82" s="280" t="s">
        <v>214</v>
      </c>
      <c r="D82" s="280" t="s">
        <v>215</v>
      </c>
      <c r="E82" s="19" t="s">
        <v>98</v>
      </c>
      <c r="F82" s="281">
        <v>220.19999999999999</v>
      </c>
      <c r="G82" s="40"/>
      <c r="H82" s="46"/>
    </row>
    <row r="83" s="2" customFormat="1" ht="16.8" customHeight="1">
      <c r="A83" s="40"/>
      <c r="B83" s="46"/>
      <c r="C83" s="280" t="s">
        <v>247</v>
      </c>
      <c r="D83" s="280" t="s">
        <v>248</v>
      </c>
      <c r="E83" s="19" t="s">
        <v>98</v>
      </c>
      <c r="F83" s="281">
        <v>227.25</v>
      </c>
      <c r="G83" s="40"/>
      <c r="H83" s="46"/>
    </row>
    <row r="84" s="2" customFormat="1" ht="16.8" customHeight="1">
      <c r="A84" s="40"/>
      <c r="B84" s="46"/>
      <c r="C84" s="280" t="s">
        <v>464</v>
      </c>
      <c r="D84" s="280" t="s">
        <v>803</v>
      </c>
      <c r="E84" s="19" t="s">
        <v>98</v>
      </c>
      <c r="F84" s="281">
        <v>132.69999999999999</v>
      </c>
      <c r="G84" s="40"/>
      <c r="H84" s="46"/>
    </row>
    <row r="85" s="2" customFormat="1" ht="16.8" customHeight="1">
      <c r="A85" s="40"/>
      <c r="B85" s="46"/>
      <c r="C85" s="280" t="s">
        <v>481</v>
      </c>
      <c r="D85" s="280" t="s">
        <v>804</v>
      </c>
      <c r="E85" s="19" t="s">
        <v>98</v>
      </c>
      <c r="F85" s="281">
        <v>132.69999999999999</v>
      </c>
      <c r="G85" s="40"/>
      <c r="H85" s="46"/>
    </row>
    <row r="86" s="2" customFormat="1" ht="16.8" customHeight="1">
      <c r="A86" s="40"/>
      <c r="B86" s="46"/>
      <c r="C86" s="280" t="s">
        <v>486</v>
      </c>
      <c r="D86" s="280" t="s">
        <v>487</v>
      </c>
      <c r="E86" s="19" t="s">
        <v>98</v>
      </c>
      <c r="F86" s="281">
        <v>132.69999999999999</v>
      </c>
      <c r="G86" s="40"/>
      <c r="H86" s="46"/>
    </row>
    <row r="87" s="2" customFormat="1" ht="16.8" customHeight="1">
      <c r="A87" s="40"/>
      <c r="B87" s="46"/>
      <c r="C87" s="276" t="s">
        <v>104</v>
      </c>
      <c r="D87" s="277" t="s">
        <v>105</v>
      </c>
      <c r="E87" s="278" t="s">
        <v>98</v>
      </c>
      <c r="F87" s="279">
        <v>59.299999999999997</v>
      </c>
      <c r="G87" s="40"/>
      <c r="H87" s="46"/>
    </row>
    <row r="88" s="2" customFormat="1" ht="16.8" customHeight="1">
      <c r="A88" s="40"/>
      <c r="B88" s="46"/>
      <c r="C88" s="280" t="s">
        <v>19</v>
      </c>
      <c r="D88" s="280" t="s">
        <v>159</v>
      </c>
      <c r="E88" s="19" t="s">
        <v>19</v>
      </c>
      <c r="F88" s="281">
        <v>0</v>
      </c>
      <c r="G88" s="40"/>
      <c r="H88" s="46"/>
    </row>
    <row r="89" s="2" customFormat="1" ht="16.8" customHeight="1">
      <c r="A89" s="40"/>
      <c r="B89" s="46"/>
      <c r="C89" s="280" t="s">
        <v>19</v>
      </c>
      <c r="D89" s="280" t="s">
        <v>330</v>
      </c>
      <c r="E89" s="19" t="s">
        <v>19</v>
      </c>
      <c r="F89" s="281">
        <v>0</v>
      </c>
      <c r="G89" s="40"/>
      <c r="H89" s="46"/>
    </row>
    <row r="90" s="2" customFormat="1" ht="16.8" customHeight="1">
      <c r="A90" s="40"/>
      <c r="B90" s="46"/>
      <c r="C90" s="280" t="s">
        <v>19</v>
      </c>
      <c r="D90" s="280" t="s">
        <v>331</v>
      </c>
      <c r="E90" s="19" t="s">
        <v>19</v>
      </c>
      <c r="F90" s="281">
        <v>59.299999999999997</v>
      </c>
      <c r="G90" s="40"/>
      <c r="H90" s="46"/>
    </row>
    <row r="91" s="2" customFormat="1" ht="16.8" customHeight="1">
      <c r="A91" s="40"/>
      <c r="B91" s="46"/>
      <c r="C91" s="280" t="s">
        <v>104</v>
      </c>
      <c r="D91" s="280" t="s">
        <v>162</v>
      </c>
      <c r="E91" s="19" t="s">
        <v>19</v>
      </c>
      <c r="F91" s="281">
        <v>59.299999999999997</v>
      </c>
      <c r="G91" s="40"/>
      <c r="H91" s="46"/>
    </row>
    <row r="92" s="2" customFormat="1" ht="16.8" customHeight="1">
      <c r="A92" s="40"/>
      <c r="B92" s="46"/>
      <c r="C92" s="282" t="s">
        <v>786</v>
      </c>
      <c r="D92" s="40"/>
      <c r="E92" s="40"/>
      <c r="F92" s="40"/>
      <c r="G92" s="40"/>
      <c r="H92" s="46"/>
    </row>
    <row r="93" s="2" customFormat="1">
      <c r="A93" s="40"/>
      <c r="B93" s="46"/>
      <c r="C93" s="280" t="s">
        <v>327</v>
      </c>
      <c r="D93" s="280" t="s">
        <v>328</v>
      </c>
      <c r="E93" s="19" t="s">
        <v>98</v>
      </c>
      <c r="F93" s="281">
        <v>59.299999999999997</v>
      </c>
      <c r="G93" s="40"/>
      <c r="H93" s="46"/>
    </row>
    <row r="94" s="2" customFormat="1">
      <c r="A94" s="40"/>
      <c r="B94" s="46"/>
      <c r="C94" s="280" t="s">
        <v>169</v>
      </c>
      <c r="D94" s="280" t="s">
        <v>170</v>
      </c>
      <c r="E94" s="19" t="s">
        <v>98</v>
      </c>
      <c r="F94" s="281">
        <v>41.509999999999998</v>
      </c>
      <c r="G94" s="40"/>
      <c r="H94" s="46"/>
    </row>
    <row r="95" s="2" customFormat="1">
      <c r="A95" s="40"/>
      <c r="B95" s="46"/>
      <c r="C95" s="280" t="s">
        <v>218</v>
      </c>
      <c r="D95" s="280" t="s">
        <v>219</v>
      </c>
      <c r="E95" s="19" t="s">
        <v>98</v>
      </c>
      <c r="F95" s="281">
        <v>59.299999999999997</v>
      </c>
      <c r="G95" s="40"/>
      <c r="H95" s="46"/>
    </row>
    <row r="96" s="2" customFormat="1" ht="16.8" customHeight="1">
      <c r="A96" s="40"/>
      <c r="B96" s="46"/>
      <c r="C96" s="280" t="s">
        <v>247</v>
      </c>
      <c r="D96" s="280" t="s">
        <v>248</v>
      </c>
      <c r="E96" s="19" t="s">
        <v>98</v>
      </c>
      <c r="F96" s="281">
        <v>227.25</v>
      </c>
      <c r="G96" s="40"/>
      <c r="H96" s="46"/>
    </row>
    <row r="97" s="2" customFormat="1" ht="16.8" customHeight="1">
      <c r="A97" s="40"/>
      <c r="B97" s="46"/>
      <c r="C97" s="280" t="s">
        <v>442</v>
      </c>
      <c r="D97" s="280" t="s">
        <v>443</v>
      </c>
      <c r="E97" s="19" t="s">
        <v>98</v>
      </c>
      <c r="F97" s="281">
        <v>41.509999999999998</v>
      </c>
      <c r="G97" s="40"/>
      <c r="H97" s="46"/>
    </row>
    <row r="98" s="2" customFormat="1" ht="16.8" customHeight="1">
      <c r="A98" s="40"/>
      <c r="B98" s="46"/>
      <c r="C98" s="280" t="s">
        <v>447</v>
      </c>
      <c r="D98" s="280" t="s">
        <v>448</v>
      </c>
      <c r="E98" s="19" t="s">
        <v>98</v>
      </c>
      <c r="F98" s="281">
        <v>41.509999999999998</v>
      </c>
      <c r="G98" s="40"/>
      <c r="H98" s="46"/>
    </row>
    <row r="99" s="2" customFormat="1" ht="16.8" customHeight="1">
      <c r="A99" s="40"/>
      <c r="B99" s="46"/>
      <c r="C99" s="280" t="s">
        <v>464</v>
      </c>
      <c r="D99" s="280" t="s">
        <v>803</v>
      </c>
      <c r="E99" s="19" t="s">
        <v>98</v>
      </c>
      <c r="F99" s="281">
        <v>132.69999999999999</v>
      </c>
      <c r="G99" s="40"/>
      <c r="H99" s="46"/>
    </row>
    <row r="100" s="2" customFormat="1" ht="16.8" customHeight="1">
      <c r="A100" s="40"/>
      <c r="B100" s="46"/>
      <c r="C100" s="280" t="s">
        <v>481</v>
      </c>
      <c r="D100" s="280" t="s">
        <v>804</v>
      </c>
      <c r="E100" s="19" t="s">
        <v>98</v>
      </c>
      <c r="F100" s="281">
        <v>132.69999999999999</v>
      </c>
      <c r="G100" s="40"/>
      <c r="H100" s="46"/>
    </row>
    <row r="101" s="2" customFormat="1" ht="16.8" customHeight="1">
      <c r="A101" s="40"/>
      <c r="B101" s="46"/>
      <c r="C101" s="280" t="s">
        <v>486</v>
      </c>
      <c r="D101" s="280" t="s">
        <v>487</v>
      </c>
      <c r="E101" s="19" t="s">
        <v>98</v>
      </c>
      <c r="F101" s="281">
        <v>132.69999999999999</v>
      </c>
      <c r="G101" s="40"/>
      <c r="H101" s="46"/>
    </row>
    <row r="102" s="2" customFormat="1" ht="26.4" customHeight="1">
      <c r="A102" s="40"/>
      <c r="B102" s="46"/>
      <c r="C102" s="275" t="s">
        <v>805</v>
      </c>
      <c r="D102" s="275" t="s">
        <v>89</v>
      </c>
      <c r="E102" s="40"/>
      <c r="F102" s="40"/>
      <c r="G102" s="40"/>
      <c r="H102" s="46"/>
    </row>
    <row r="103" s="2" customFormat="1" ht="16.8" customHeight="1">
      <c r="A103" s="40"/>
      <c r="B103" s="46"/>
      <c r="C103" s="276" t="s">
        <v>513</v>
      </c>
      <c r="D103" s="277" t="s">
        <v>514</v>
      </c>
      <c r="E103" s="278" t="s">
        <v>98</v>
      </c>
      <c r="F103" s="279">
        <v>195</v>
      </c>
      <c r="G103" s="40"/>
      <c r="H103" s="46"/>
    </row>
    <row r="104" s="2" customFormat="1" ht="16.8" customHeight="1">
      <c r="A104" s="40"/>
      <c r="B104" s="46"/>
      <c r="C104" s="280" t="s">
        <v>19</v>
      </c>
      <c r="D104" s="280" t="s">
        <v>159</v>
      </c>
      <c r="E104" s="19" t="s">
        <v>19</v>
      </c>
      <c r="F104" s="281">
        <v>0</v>
      </c>
      <c r="G104" s="40"/>
      <c r="H104" s="46"/>
    </row>
    <row r="105" s="2" customFormat="1" ht="16.8" customHeight="1">
      <c r="A105" s="40"/>
      <c r="B105" s="46"/>
      <c r="C105" s="280" t="s">
        <v>19</v>
      </c>
      <c r="D105" s="280" t="s">
        <v>290</v>
      </c>
      <c r="E105" s="19" t="s">
        <v>19</v>
      </c>
      <c r="F105" s="281">
        <v>0</v>
      </c>
      <c r="G105" s="40"/>
      <c r="H105" s="46"/>
    </row>
    <row r="106" s="2" customFormat="1" ht="16.8" customHeight="1">
      <c r="A106" s="40"/>
      <c r="B106" s="46"/>
      <c r="C106" s="280" t="s">
        <v>19</v>
      </c>
      <c r="D106" s="280" t="s">
        <v>515</v>
      </c>
      <c r="E106" s="19" t="s">
        <v>19</v>
      </c>
      <c r="F106" s="281">
        <v>195</v>
      </c>
      <c r="G106" s="40"/>
      <c r="H106" s="46"/>
    </row>
    <row r="107" s="2" customFormat="1" ht="16.8" customHeight="1">
      <c r="A107" s="40"/>
      <c r="B107" s="46"/>
      <c r="C107" s="280" t="s">
        <v>19</v>
      </c>
      <c r="D107" s="280" t="s">
        <v>609</v>
      </c>
      <c r="E107" s="19" t="s">
        <v>19</v>
      </c>
      <c r="F107" s="281">
        <v>0</v>
      </c>
      <c r="G107" s="40"/>
      <c r="H107" s="46"/>
    </row>
    <row r="108" s="2" customFormat="1" ht="16.8" customHeight="1">
      <c r="A108" s="40"/>
      <c r="B108" s="46"/>
      <c r="C108" s="280" t="s">
        <v>513</v>
      </c>
      <c r="D108" s="280" t="s">
        <v>162</v>
      </c>
      <c r="E108" s="19" t="s">
        <v>19</v>
      </c>
      <c r="F108" s="281">
        <v>195</v>
      </c>
      <c r="G108" s="40"/>
      <c r="H108" s="46"/>
    </row>
    <row r="109" s="2" customFormat="1" ht="16.8" customHeight="1">
      <c r="A109" s="40"/>
      <c r="B109" s="46"/>
      <c r="C109" s="282" t="s">
        <v>786</v>
      </c>
      <c r="D109" s="40"/>
      <c r="E109" s="40"/>
      <c r="F109" s="40"/>
      <c r="G109" s="40"/>
      <c r="H109" s="46"/>
    </row>
    <row r="110" s="2" customFormat="1">
      <c r="A110" s="40"/>
      <c r="B110" s="46"/>
      <c r="C110" s="280" t="s">
        <v>605</v>
      </c>
      <c r="D110" s="280" t="s">
        <v>806</v>
      </c>
      <c r="E110" s="19" t="s">
        <v>98</v>
      </c>
      <c r="F110" s="281">
        <v>195</v>
      </c>
      <c r="G110" s="40"/>
      <c r="H110" s="46"/>
    </row>
    <row r="111" s="2" customFormat="1">
      <c r="A111" s="40"/>
      <c r="B111" s="46"/>
      <c r="C111" s="280" t="s">
        <v>610</v>
      </c>
      <c r="D111" s="280" t="s">
        <v>807</v>
      </c>
      <c r="E111" s="19" t="s">
        <v>98</v>
      </c>
      <c r="F111" s="281">
        <v>195</v>
      </c>
      <c r="G111" s="40"/>
      <c r="H111" s="46"/>
    </row>
    <row r="112" s="2" customFormat="1">
      <c r="A112" s="40"/>
      <c r="B112" s="46"/>
      <c r="C112" s="280" t="s">
        <v>317</v>
      </c>
      <c r="D112" s="280" t="s">
        <v>318</v>
      </c>
      <c r="E112" s="19" t="s">
        <v>98</v>
      </c>
      <c r="F112" s="281">
        <v>195</v>
      </c>
      <c r="G112" s="40"/>
      <c r="H112" s="46"/>
    </row>
    <row r="113" s="2" customFormat="1">
      <c r="A113" s="40"/>
      <c r="B113" s="46"/>
      <c r="C113" s="280" t="s">
        <v>323</v>
      </c>
      <c r="D113" s="280" t="s">
        <v>324</v>
      </c>
      <c r="E113" s="19" t="s">
        <v>98</v>
      </c>
      <c r="F113" s="281">
        <v>195</v>
      </c>
      <c r="G113" s="40"/>
      <c r="H113" s="46"/>
    </row>
    <row r="114" s="2" customFormat="1" ht="16.8" customHeight="1">
      <c r="A114" s="40"/>
      <c r="B114" s="46"/>
      <c r="C114" s="280" t="s">
        <v>345</v>
      </c>
      <c r="D114" s="280" t="s">
        <v>789</v>
      </c>
      <c r="E114" s="19" t="s">
        <v>155</v>
      </c>
      <c r="F114" s="281">
        <v>195</v>
      </c>
      <c r="G114" s="40"/>
      <c r="H114" s="46"/>
    </row>
    <row r="115" s="2" customFormat="1" ht="16.8" customHeight="1">
      <c r="A115" s="40"/>
      <c r="B115" s="46"/>
      <c r="C115" s="280" t="s">
        <v>350</v>
      </c>
      <c r="D115" s="280" t="s">
        <v>790</v>
      </c>
      <c r="E115" s="19" t="s">
        <v>155</v>
      </c>
      <c r="F115" s="281">
        <v>975</v>
      </c>
      <c r="G115" s="40"/>
      <c r="H115" s="46"/>
    </row>
    <row r="116" s="2" customFormat="1" ht="16.8" customHeight="1">
      <c r="A116" s="40"/>
      <c r="B116" s="46"/>
      <c r="C116" s="276" t="s">
        <v>97</v>
      </c>
      <c r="D116" s="277" t="s">
        <v>97</v>
      </c>
      <c r="E116" s="278" t="s">
        <v>98</v>
      </c>
      <c r="F116" s="279">
        <v>467.69999999999999</v>
      </c>
      <c r="G116" s="40"/>
      <c r="H116" s="46"/>
    </row>
    <row r="117" s="2" customFormat="1" ht="16.8" customHeight="1">
      <c r="A117" s="40"/>
      <c r="B117" s="46"/>
      <c r="C117" s="276" t="s">
        <v>107</v>
      </c>
      <c r="D117" s="277" t="s">
        <v>108</v>
      </c>
      <c r="E117" s="278" t="s">
        <v>98</v>
      </c>
      <c r="F117" s="279">
        <v>47.700000000000003</v>
      </c>
      <c r="G117" s="40"/>
      <c r="H117" s="46"/>
    </row>
    <row r="118" s="2" customFormat="1" ht="16.8" customHeight="1">
      <c r="A118" s="40"/>
      <c r="B118" s="46"/>
      <c r="C118" s="276" t="s">
        <v>100</v>
      </c>
      <c r="D118" s="277" t="s">
        <v>101</v>
      </c>
      <c r="E118" s="278" t="s">
        <v>98</v>
      </c>
      <c r="F118" s="279">
        <v>73.400000000000006</v>
      </c>
      <c r="G118" s="40"/>
      <c r="H118" s="46"/>
    </row>
    <row r="119" s="2" customFormat="1" ht="16.8" customHeight="1">
      <c r="A119" s="40"/>
      <c r="B119" s="46"/>
      <c r="C119" s="276" t="s">
        <v>104</v>
      </c>
      <c r="D119" s="277" t="s">
        <v>105</v>
      </c>
      <c r="E119" s="278" t="s">
        <v>98</v>
      </c>
      <c r="F119" s="279">
        <v>59.299999999999997</v>
      </c>
      <c r="G119" s="40"/>
      <c r="H119" s="46"/>
    </row>
    <row r="120" s="2" customFormat="1" ht="7.44" customHeight="1">
      <c r="A120" s="40"/>
      <c r="B120" s="159"/>
      <c r="C120" s="160"/>
      <c r="D120" s="160"/>
      <c r="E120" s="160"/>
      <c r="F120" s="160"/>
      <c r="G120" s="160"/>
      <c r="H120" s="46"/>
    </row>
    <row r="121" s="2" customFormat="1">
      <c r="A121" s="40"/>
      <c r="B121" s="40"/>
      <c r="C121" s="40"/>
      <c r="D121" s="40"/>
      <c r="E121" s="40"/>
      <c r="F121" s="40"/>
      <c r="G121" s="40"/>
      <c r="H121" s="40"/>
    </row>
  </sheetData>
  <sheetProtection sheet="1" formatColumns="0" formatRows="0" objects="1" scenarios="1" spinCount="100000" saltValue="XuGue249x+GieihLF9CMNFh0fBGu9DuS7dgpChORIa93/3gC/uSo5jdskSTHRsHhHlZ6+6j+z4dOKPftwprdaw==" hashValue="1HHx5iH65Oebx2Q0rVGKXk4JHt+7X4KNg7s+a98289hjAPX0mSiwC6BQHSbInrFn33Vuau6XUJMQYw3q8J2Jlw==" algorithmName="SHA-512" password="CC3D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808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809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810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811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812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813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814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815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816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817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818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84</v>
      </c>
      <c r="F18" s="294" t="s">
        <v>819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820</v>
      </c>
      <c r="F19" s="294" t="s">
        <v>821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822</v>
      </c>
      <c r="F20" s="294" t="s">
        <v>823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824</v>
      </c>
      <c r="F21" s="294" t="s">
        <v>825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826</v>
      </c>
      <c r="F22" s="294" t="s">
        <v>827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828</v>
      </c>
      <c r="F23" s="294" t="s">
        <v>829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830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831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832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833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834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835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836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837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838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135</v>
      </c>
      <c r="F36" s="294"/>
      <c r="G36" s="294" t="s">
        <v>839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840</v>
      </c>
      <c r="F37" s="294"/>
      <c r="G37" s="294" t="s">
        <v>841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58</v>
      </c>
      <c r="F38" s="294"/>
      <c r="G38" s="294" t="s">
        <v>842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59</v>
      </c>
      <c r="F39" s="294"/>
      <c r="G39" s="294" t="s">
        <v>843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136</v>
      </c>
      <c r="F40" s="294"/>
      <c r="G40" s="294" t="s">
        <v>844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137</v>
      </c>
      <c r="F41" s="294"/>
      <c r="G41" s="294" t="s">
        <v>845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846</v>
      </c>
      <c r="F42" s="294"/>
      <c r="G42" s="294" t="s">
        <v>847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848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849</v>
      </c>
      <c r="F44" s="294"/>
      <c r="G44" s="294" t="s">
        <v>850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139</v>
      </c>
      <c r="F45" s="294"/>
      <c r="G45" s="294" t="s">
        <v>851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852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853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854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855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856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857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858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859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860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861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862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863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864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865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866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867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868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869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870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871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872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873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874</v>
      </c>
      <c r="D76" s="312"/>
      <c r="E76" s="312"/>
      <c r="F76" s="312" t="s">
        <v>875</v>
      </c>
      <c r="G76" s="313"/>
      <c r="H76" s="312" t="s">
        <v>59</v>
      </c>
      <c r="I76" s="312" t="s">
        <v>62</v>
      </c>
      <c r="J76" s="312" t="s">
        <v>876</v>
      </c>
      <c r="K76" s="311"/>
    </row>
    <row r="77" s="1" customFormat="1" ht="17.25" customHeight="1">
      <c r="B77" s="309"/>
      <c r="C77" s="314" t="s">
        <v>877</v>
      </c>
      <c r="D77" s="314"/>
      <c r="E77" s="314"/>
      <c r="F77" s="315" t="s">
        <v>878</v>
      </c>
      <c r="G77" s="316"/>
      <c r="H77" s="314"/>
      <c r="I77" s="314"/>
      <c r="J77" s="314" t="s">
        <v>879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58</v>
      </c>
      <c r="D79" s="319"/>
      <c r="E79" s="319"/>
      <c r="F79" s="320" t="s">
        <v>880</v>
      </c>
      <c r="G79" s="321"/>
      <c r="H79" s="297" t="s">
        <v>881</v>
      </c>
      <c r="I79" s="297" t="s">
        <v>882</v>
      </c>
      <c r="J79" s="297">
        <v>20</v>
      </c>
      <c r="K79" s="311"/>
    </row>
    <row r="80" s="1" customFormat="1" ht="15" customHeight="1">
      <c r="B80" s="309"/>
      <c r="C80" s="297" t="s">
        <v>883</v>
      </c>
      <c r="D80" s="297"/>
      <c r="E80" s="297"/>
      <c r="F80" s="320" t="s">
        <v>880</v>
      </c>
      <c r="G80" s="321"/>
      <c r="H80" s="297" t="s">
        <v>884</v>
      </c>
      <c r="I80" s="297" t="s">
        <v>882</v>
      </c>
      <c r="J80" s="297">
        <v>120</v>
      </c>
      <c r="K80" s="311"/>
    </row>
    <row r="81" s="1" customFormat="1" ht="15" customHeight="1">
      <c r="B81" s="322"/>
      <c r="C81" s="297" t="s">
        <v>885</v>
      </c>
      <c r="D81" s="297"/>
      <c r="E81" s="297"/>
      <c r="F81" s="320" t="s">
        <v>886</v>
      </c>
      <c r="G81" s="321"/>
      <c r="H81" s="297" t="s">
        <v>887</v>
      </c>
      <c r="I81" s="297" t="s">
        <v>882</v>
      </c>
      <c r="J81" s="297">
        <v>50</v>
      </c>
      <c r="K81" s="311"/>
    </row>
    <row r="82" s="1" customFormat="1" ht="15" customHeight="1">
      <c r="B82" s="322"/>
      <c r="C82" s="297" t="s">
        <v>888</v>
      </c>
      <c r="D82" s="297"/>
      <c r="E82" s="297"/>
      <c r="F82" s="320" t="s">
        <v>880</v>
      </c>
      <c r="G82" s="321"/>
      <c r="H82" s="297" t="s">
        <v>889</v>
      </c>
      <c r="I82" s="297" t="s">
        <v>890</v>
      </c>
      <c r="J82" s="297"/>
      <c r="K82" s="311"/>
    </row>
    <row r="83" s="1" customFormat="1" ht="15" customHeight="1">
      <c r="B83" s="322"/>
      <c r="C83" s="323" t="s">
        <v>891</v>
      </c>
      <c r="D83" s="323"/>
      <c r="E83" s="323"/>
      <c r="F83" s="324" t="s">
        <v>886</v>
      </c>
      <c r="G83" s="323"/>
      <c r="H83" s="323" t="s">
        <v>892</v>
      </c>
      <c r="I83" s="323" t="s">
        <v>882</v>
      </c>
      <c r="J83" s="323">
        <v>15</v>
      </c>
      <c r="K83" s="311"/>
    </row>
    <row r="84" s="1" customFormat="1" ht="15" customHeight="1">
      <c r="B84" s="322"/>
      <c r="C84" s="323" t="s">
        <v>893</v>
      </c>
      <c r="D84" s="323"/>
      <c r="E84" s="323"/>
      <c r="F84" s="324" t="s">
        <v>886</v>
      </c>
      <c r="G84" s="323"/>
      <c r="H84" s="323" t="s">
        <v>894</v>
      </c>
      <c r="I84" s="323" t="s">
        <v>882</v>
      </c>
      <c r="J84" s="323">
        <v>15</v>
      </c>
      <c r="K84" s="311"/>
    </row>
    <row r="85" s="1" customFormat="1" ht="15" customHeight="1">
      <c r="B85" s="322"/>
      <c r="C85" s="323" t="s">
        <v>895</v>
      </c>
      <c r="D85" s="323"/>
      <c r="E85" s="323"/>
      <c r="F85" s="324" t="s">
        <v>886</v>
      </c>
      <c r="G85" s="323"/>
      <c r="H85" s="323" t="s">
        <v>896</v>
      </c>
      <c r="I85" s="323" t="s">
        <v>882</v>
      </c>
      <c r="J85" s="323">
        <v>20</v>
      </c>
      <c r="K85" s="311"/>
    </row>
    <row r="86" s="1" customFormat="1" ht="15" customHeight="1">
      <c r="B86" s="322"/>
      <c r="C86" s="323" t="s">
        <v>897</v>
      </c>
      <c r="D86" s="323"/>
      <c r="E86" s="323"/>
      <c r="F86" s="324" t="s">
        <v>886</v>
      </c>
      <c r="G86" s="323"/>
      <c r="H86" s="323" t="s">
        <v>898</v>
      </c>
      <c r="I86" s="323" t="s">
        <v>882</v>
      </c>
      <c r="J86" s="323">
        <v>20</v>
      </c>
      <c r="K86" s="311"/>
    </row>
    <row r="87" s="1" customFormat="1" ht="15" customHeight="1">
      <c r="B87" s="322"/>
      <c r="C87" s="297" t="s">
        <v>899</v>
      </c>
      <c r="D87" s="297"/>
      <c r="E87" s="297"/>
      <c r="F87" s="320" t="s">
        <v>886</v>
      </c>
      <c r="G87" s="321"/>
      <c r="H87" s="297" t="s">
        <v>900</v>
      </c>
      <c r="I87" s="297" t="s">
        <v>882</v>
      </c>
      <c r="J87" s="297">
        <v>50</v>
      </c>
      <c r="K87" s="311"/>
    </row>
    <row r="88" s="1" customFormat="1" ht="15" customHeight="1">
      <c r="B88" s="322"/>
      <c r="C88" s="297" t="s">
        <v>901</v>
      </c>
      <c r="D88" s="297"/>
      <c r="E88" s="297"/>
      <c r="F88" s="320" t="s">
        <v>886</v>
      </c>
      <c r="G88" s="321"/>
      <c r="H88" s="297" t="s">
        <v>902</v>
      </c>
      <c r="I88" s="297" t="s">
        <v>882</v>
      </c>
      <c r="J88" s="297">
        <v>20</v>
      </c>
      <c r="K88" s="311"/>
    </row>
    <row r="89" s="1" customFormat="1" ht="15" customHeight="1">
      <c r="B89" s="322"/>
      <c r="C89" s="297" t="s">
        <v>903</v>
      </c>
      <c r="D89" s="297"/>
      <c r="E89" s="297"/>
      <c r="F89" s="320" t="s">
        <v>886</v>
      </c>
      <c r="G89" s="321"/>
      <c r="H89" s="297" t="s">
        <v>904</v>
      </c>
      <c r="I89" s="297" t="s">
        <v>882</v>
      </c>
      <c r="J89" s="297">
        <v>20</v>
      </c>
      <c r="K89" s="311"/>
    </row>
    <row r="90" s="1" customFormat="1" ht="15" customHeight="1">
      <c r="B90" s="322"/>
      <c r="C90" s="297" t="s">
        <v>905</v>
      </c>
      <c r="D90" s="297"/>
      <c r="E90" s="297"/>
      <c r="F90" s="320" t="s">
        <v>886</v>
      </c>
      <c r="G90" s="321"/>
      <c r="H90" s="297" t="s">
        <v>906</v>
      </c>
      <c r="I90" s="297" t="s">
        <v>882</v>
      </c>
      <c r="J90" s="297">
        <v>50</v>
      </c>
      <c r="K90" s="311"/>
    </row>
    <row r="91" s="1" customFormat="1" ht="15" customHeight="1">
      <c r="B91" s="322"/>
      <c r="C91" s="297" t="s">
        <v>907</v>
      </c>
      <c r="D91" s="297"/>
      <c r="E91" s="297"/>
      <c r="F91" s="320" t="s">
        <v>886</v>
      </c>
      <c r="G91" s="321"/>
      <c r="H91" s="297" t="s">
        <v>907</v>
      </c>
      <c r="I91" s="297" t="s">
        <v>882</v>
      </c>
      <c r="J91" s="297">
        <v>50</v>
      </c>
      <c r="K91" s="311"/>
    </row>
    <row r="92" s="1" customFormat="1" ht="15" customHeight="1">
      <c r="B92" s="322"/>
      <c r="C92" s="297" t="s">
        <v>908</v>
      </c>
      <c r="D92" s="297"/>
      <c r="E92" s="297"/>
      <c r="F92" s="320" t="s">
        <v>886</v>
      </c>
      <c r="G92" s="321"/>
      <c r="H92" s="297" t="s">
        <v>909</v>
      </c>
      <c r="I92" s="297" t="s">
        <v>882</v>
      </c>
      <c r="J92" s="297">
        <v>255</v>
      </c>
      <c r="K92" s="311"/>
    </row>
    <row r="93" s="1" customFormat="1" ht="15" customHeight="1">
      <c r="B93" s="322"/>
      <c r="C93" s="297" t="s">
        <v>910</v>
      </c>
      <c r="D93" s="297"/>
      <c r="E93" s="297"/>
      <c r="F93" s="320" t="s">
        <v>880</v>
      </c>
      <c r="G93" s="321"/>
      <c r="H93" s="297" t="s">
        <v>911</v>
      </c>
      <c r="I93" s="297" t="s">
        <v>912</v>
      </c>
      <c r="J93" s="297"/>
      <c r="K93" s="311"/>
    </row>
    <row r="94" s="1" customFormat="1" ht="15" customHeight="1">
      <c r="B94" s="322"/>
      <c r="C94" s="297" t="s">
        <v>913</v>
      </c>
      <c r="D94" s="297"/>
      <c r="E94" s="297"/>
      <c r="F94" s="320" t="s">
        <v>880</v>
      </c>
      <c r="G94" s="321"/>
      <c r="H94" s="297" t="s">
        <v>914</v>
      </c>
      <c r="I94" s="297" t="s">
        <v>915</v>
      </c>
      <c r="J94" s="297"/>
      <c r="K94" s="311"/>
    </row>
    <row r="95" s="1" customFormat="1" ht="15" customHeight="1">
      <c r="B95" s="322"/>
      <c r="C95" s="297" t="s">
        <v>916</v>
      </c>
      <c r="D95" s="297"/>
      <c r="E95" s="297"/>
      <c r="F95" s="320" t="s">
        <v>880</v>
      </c>
      <c r="G95" s="321"/>
      <c r="H95" s="297" t="s">
        <v>916</v>
      </c>
      <c r="I95" s="297" t="s">
        <v>915</v>
      </c>
      <c r="J95" s="297"/>
      <c r="K95" s="311"/>
    </row>
    <row r="96" s="1" customFormat="1" ht="15" customHeight="1">
      <c r="B96" s="322"/>
      <c r="C96" s="297" t="s">
        <v>43</v>
      </c>
      <c r="D96" s="297"/>
      <c r="E96" s="297"/>
      <c r="F96" s="320" t="s">
        <v>880</v>
      </c>
      <c r="G96" s="321"/>
      <c r="H96" s="297" t="s">
        <v>917</v>
      </c>
      <c r="I96" s="297" t="s">
        <v>915</v>
      </c>
      <c r="J96" s="297"/>
      <c r="K96" s="311"/>
    </row>
    <row r="97" s="1" customFormat="1" ht="15" customHeight="1">
      <c r="B97" s="322"/>
      <c r="C97" s="297" t="s">
        <v>53</v>
      </c>
      <c r="D97" s="297"/>
      <c r="E97" s="297"/>
      <c r="F97" s="320" t="s">
        <v>880</v>
      </c>
      <c r="G97" s="321"/>
      <c r="H97" s="297" t="s">
        <v>918</v>
      </c>
      <c r="I97" s="297" t="s">
        <v>915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919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874</v>
      </c>
      <c r="D103" s="312"/>
      <c r="E103" s="312"/>
      <c r="F103" s="312" t="s">
        <v>875</v>
      </c>
      <c r="G103" s="313"/>
      <c r="H103" s="312" t="s">
        <v>59</v>
      </c>
      <c r="I103" s="312" t="s">
        <v>62</v>
      </c>
      <c r="J103" s="312" t="s">
        <v>876</v>
      </c>
      <c r="K103" s="311"/>
    </row>
    <row r="104" s="1" customFormat="1" ht="17.25" customHeight="1">
      <c r="B104" s="309"/>
      <c r="C104" s="314" t="s">
        <v>877</v>
      </c>
      <c r="D104" s="314"/>
      <c r="E104" s="314"/>
      <c r="F104" s="315" t="s">
        <v>878</v>
      </c>
      <c r="G104" s="316"/>
      <c r="H104" s="314"/>
      <c r="I104" s="314"/>
      <c r="J104" s="314" t="s">
        <v>879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58</v>
      </c>
      <c r="D106" s="319"/>
      <c r="E106" s="319"/>
      <c r="F106" s="320" t="s">
        <v>880</v>
      </c>
      <c r="G106" s="297"/>
      <c r="H106" s="297" t="s">
        <v>920</v>
      </c>
      <c r="I106" s="297" t="s">
        <v>882</v>
      </c>
      <c r="J106" s="297">
        <v>20</v>
      </c>
      <c r="K106" s="311"/>
    </row>
    <row r="107" s="1" customFormat="1" ht="15" customHeight="1">
      <c r="B107" s="309"/>
      <c r="C107" s="297" t="s">
        <v>883</v>
      </c>
      <c r="D107" s="297"/>
      <c r="E107" s="297"/>
      <c r="F107" s="320" t="s">
        <v>880</v>
      </c>
      <c r="G107" s="297"/>
      <c r="H107" s="297" t="s">
        <v>920</v>
      </c>
      <c r="I107" s="297" t="s">
        <v>882</v>
      </c>
      <c r="J107" s="297">
        <v>120</v>
      </c>
      <c r="K107" s="311"/>
    </row>
    <row r="108" s="1" customFormat="1" ht="15" customHeight="1">
      <c r="B108" s="322"/>
      <c r="C108" s="297" t="s">
        <v>885</v>
      </c>
      <c r="D108" s="297"/>
      <c r="E108" s="297"/>
      <c r="F108" s="320" t="s">
        <v>886</v>
      </c>
      <c r="G108" s="297"/>
      <c r="H108" s="297" t="s">
        <v>920</v>
      </c>
      <c r="I108" s="297" t="s">
        <v>882</v>
      </c>
      <c r="J108" s="297">
        <v>50</v>
      </c>
      <c r="K108" s="311"/>
    </row>
    <row r="109" s="1" customFormat="1" ht="15" customHeight="1">
      <c r="B109" s="322"/>
      <c r="C109" s="297" t="s">
        <v>888</v>
      </c>
      <c r="D109" s="297"/>
      <c r="E109" s="297"/>
      <c r="F109" s="320" t="s">
        <v>880</v>
      </c>
      <c r="G109" s="297"/>
      <c r="H109" s="297" t="s">
        <v>920</v>
      </c>
      <c r="I109" s="297" t="s">
        <v>890</v>
      </c>
      <c r="J109" s="297"/>
      <c r="K109" s="311"/>
    </row>
    <row r="110" s="1" customFormat="1" ht="15" customHeight="1">
      <c r="B110" s="322"/>
      <c r="C110" s="297" t="s">
        <v>899</v>
      </c>
      <c r="D110" s="297"/>
      <c r="E110" s="297"/>
      <c r="F110" s="320" t="s">
        <v>886</v>
      </c>
      <c r="G110" s="297"/>
      <c r="H110" s="297" t="s">
        <v>920</v>
      </c>
      <c r="I110" s="297" t="s">
        <v>882</v>
      </c>
      <c r="J110" s="297">
        <v>50</v>
      </c>
      <c r="K110" s="311"/>
    </row>
    <row r="111" s="1" customFormat="1" ht="15" customHeight="1">
      <c r="B111" s="322"/>
      <c r="C111" s="297" t="s">
        <v>907</v>
      </c>
      <c r="D111" s="297"/>
      <c r="E111" s="297"/>
      <c r="F111" s="320" t="s">
        <v>886</v>
      </c>
      <c r="G111" s="297"/>
      <c r="H111" s="297" t="s">
        <v>920</v>
      </c>
      <c r="I111" s="297" t="s">
        <v>882</v>
      </c>
      <c r="J111" s="297">
        <v>50</v>
      </c>
      <c r="K111" s="311"/>
    </row>
    <row r="112" s="1" customFormat="1" ht="15" customHeight="1">
      <c r="B112" s="322"/>
      <c r="C112" s="297" t="s">
        <v>905</v>
      </c>
      <c r="D112" s="297"/>
      <c r="E112" s="297"/>
      <c r="F112" s="320" t="s">
        <v>886</v>
      </c>
      <c r="G112" s="297"/>
      <c r="H112" s="297" t="s">
        <v>920</v>
      </c>
      <c r="I112" s="297" t="s">
        <v>882</v>
      </c>
      <c r="J112" s="297">
        <v>50</v>
      </c>
      <c r="K112" s="311"/>
    </row>
    <row r="113" s="1" customFormat="1" ht="15" customHeight="1">
      <c r="B113" s="322"/>
      <c r="C113" s="297" t="s">
        <v>58</v>
      </c>
      <c r="D113" s="297"/>
      <c r="E113" s="297"/>
      <c r="F113" s="320" t="s">
        <v>880</v>
      </c>
      <c r="G113" s="297"/>
      <c r="H113" s="297" t="s">
        <v>921</v>
      </c>
      <c r="I113" s="297" t="s">
        <v>882</v>
      </c>
      <c r="J113" s="297">
        <v>20</v>
      </c>
      <c r="K113" s="311"/>
    </row>
    <row r="114" s="1" customFormat="1" ht="15" customHeight="1">
      <c r="B114" s="322"/>
      <c r="C114" s="297" t="s">
        <v>922</v>
      </c>
      <c r="D114" s="297"/>
      <c r="E114" s="297"/>
      <c r="F114" s="320" t="s">
        <v>880</v>
      </c>
      <c r="G114" s="297"/>
      <c r="H114" s="297" t="s">
        <v>923</v>
      </c>
      <c r="I114" s="297" t="s">
        <v>882</v>
      </c>
      <c r="J114" s="297">
        <v>120</v>
      </c>
      <c r="K114" s="311"/>
    </row>
    <row r="115" s="1" customFormat="1" ht="15" customHeight="1">
      <c r="B115" s="322"/>
      <c r="C115" s="297" t="s">
        <v>43</v>
      </c>
      <c r="D115" s="297"/>
      <c r="E115" s="297"/>
      <c r="F115" s="320" t="s">
        <v>880</v>
      </c>
      <c r="G115" s="297"/>
      <c r="H115" s="297" t="s">
        <v>924</v>
      </c>
      <c r="I115" s="297" t="s">
        <v>915</v>
      </c>
      <c r="J115" s="297"/>
      <c r="K115" s="311"/>
    </row>
    <row r="116" s="1" customFormat="1" ht="15" customHeight="1">
      <c r="B116" s="322"/>
      <c r="C116" s="297" t="s">
        <v>53</v>
      </c>
      <c r="D116" s="297"/>
      <c r="E116" s="297"/>
      <c r="F116" s="320" t="s">
        <v>880</v>
      </c>
      <c r="G116" s="297"/>
      <c r="H116" s="297" t="s">
        <v>925</v>
      </c>
      <c r="I116" s="297" t="s">
        <v>915</v>
      </c>
      <c r="J116" s="297"/>
      <c r="K116" s="311"/>
    </row>
    <row r="117" s="1" customFormat="1" ht="15" customHeight="1">
      <c r="B117" s="322"/>
      <c r="C117" s="297" t="s">
        <v>62</v>
      </c>
      <c r="D117" s="297"/>
      <c r="E117" s="297"/>
      <c r="F117" s="320" t="s">
        <v>880</v>
      </c>
      <c r="G117" s="297"/>
      <c r="H117" s="297" t="s">
        <v>926</v>
      </c>
      <c r="I117" s="297" t="s">
        <v>927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928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874</v>
      </c>
      <c r="D123" s="312"/>
      <c r="E123" s="312"/>
      <c r="F123" s="312" t="s">
        <v>875</v>
      </c>
      <c r="G123" s="313"/>
      <c r="H123" s="312" t="s">
        <v>59</v>
      </c>
      <c r="I123" s="312" t="s">
        <v>62</v>
      </c>
      <c r="J123" s="312" t="s">
        <v>876</v>
      </c>
      <c r="K123" s="341"/>
    </row>
    <row r="124" s="1" customFormat="1" ht="17.25" customHeight="1">
      <c r="B124" s="340"/>
      <c r="C124" s="314" t="s">
        <v>877</v>
      </c>
      <c r="D124" s="314"/>
      <c r="E124" s="314"/>
      <c r="F124" s="315" t="s">
        <v>878</v>
      </c>
      <c r="G124" s="316"/>
      <c r="H124" s="314"/>
      <c r="I124" s="314"/>
      <c r="J124" s="314" t="s">
        <v>879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883</v>
      </c>
      <c r="D126" s="319"/>
      <c r="E126" s="319"/>
      <c r="F126" s="320" t="s">
        <v>880</v>
      </c>
      <c r="G126" s="297"/>
      <c r="H126" s="297" t="s">
        <v>920</v>
      </c>
      <c r="I126" s="297" t="s">
        <v>882</v>
      </c>
      <c r="J126" s="297">
        <v>120</v>
      </c>
      <c r="K126" s="345"/>
    </row>
    <row r="127" s="1" customFormat="1" ht="15" customHeight="1">
      <c r="B127" s="342"/>
      <c r="C127" s="297" t="s">
        <v>929</v>
      </c>
      <c r="D127" s="297"/>
      <c r="E127" s="297"/>
      <c r="F127" s="320" t="s">
        <v>880</v>
      </c>
      <c r="G127" s="297"/>
      <c r="H127" s="297" t="s">
        <v>930</v>
      </c>
      <c r="I127" s="297" t="s">
        <v>882</v>
      </c>
      <c r="J127" s="297" t="s">
        <v>931</v>
      </c>
      <c r="K127" s="345"/>
    </row>
    <row r="128" s="1" customFormat="1" ht="15" customHeight="1">
      <c r="B128" s="342"/>
      <c r="C128" s="297" t="s">
        <v>828</v>
      </c>
      <c r="D128" s="297"/>
      <c r="E128" s="297"/>
      <c r="F128" s="320" t="s">
        <v>880</v>
      </c>
      <c r="G128" s="297"/>
      <c r="H128" s="297" t="s">
        <v>932</v>
      </c>
      <c r="I128" s="297" t="s">
        <v>882</v>
      </c>
      <c r="J128" s="297" t="s">
        <v>931</v>
      </c>
      <c r="K128" s="345"/>
    </row>
    <row r="129" s="1" customFormat="1" ht="15" customHeight="1">
      <c r="B129" s="342"/>
      <c r="C129" s="297" t="s">
        <v>891</v>
      </c>
      <c r="D129" s="297"/>
      <c r="E129" s="297"/>
      <c r="F129" s="320" t="s">
        <v>886</v>
      </c>
      <c r="G129" s="297"/>
      <c r="H129" s="297" t="s">
        <v>892</v>
      </c>
      <c r="I129" s="297" t="s">
        <v>882</v>
      </c>
      <c r="J129" s="297">
        <v>15</v>
      </c>
      <c r="K129" s="345"/>
    </row>
    <row r="130" s="1" customFormat="1" ht="15" customHeight="1">
      <c r="B130" s="342"/>
      <c r="C130" s="323" t="s">
        <v>893</v>
      </c>
      <c r="D130" s="323"/>
      <c r="E130" s="323"/>
      <c r="F130" s="324" t="s">
        <v>886</v>
      </c>
      <c r="G130" s="323"/>
      <c r="H130" s="323" t="s">
        <v>894</v>
      </c>
      <c r="I130" s="323" t="s">
        <v>882</v>
      </c>
      <c r="J130" s="323">
        <v>15</v>
      </c>
      <c r="K130" s="345"/>
    </row>
    <row r="131" s="1" customFormat="1" ht="15" customHeight="1">
      <c r="B131" s="342"/>
      <c r="C131" s="323" t="s">
        <v>895</v>
      </c>
      <c r="D131" s="323"/>
      <c r="E131" s="323"/>
      <c r="F131" s="324" t="s">
        <v>886</v>
      </c>
      <c r="G131" s="323"/>
      <c r="H131" s="323" t="s">
        <v>896</v>
      </c>
      <c r="I131" s="323" t="s">
        <v>882</v>
      </c>
      <c r="J131" s="323">
        <v>20</v>
      </c>
      <c r="K131" s="345"/>
    </row>
    <row r="132" s="1" customFormat="1" ht="15" customHeight="1">
      <c r="B132" s="342"/>
      <c r="C132" s="323" t="s">
        <v>897</v>
      </c>
      <c r="D132" s="323"/>
      <c r="E132" s="323"/>
      <c r="F132" s="324" t="s">
        <v>886</v>
      </c>
      <c r="G132" s="323"/>
      <c r="H132" s="323" t="s">
        <v>898</v>
      </c>
      <c r="I132" s="323" t="s">
        <v>882</v>
      </c>
      <c r="J132" s="323">
        <v>20</v>
      </c>
      <c r="K132" s="345"/>
    </row>
    <row r="133" s="1" customFormat="1" ht="15" customHeight="1">
      <c r="B133" s="342"/>
      <c r="C133" s="297" t="s">
        <v>885</v>
      </c>
      <c r="D133" s="297"/>
      <c r="E133" s="297"/>
      <c r="F133" s="320" t="s">
        <v>886</v>
      </c>
      <c r="G133" s="297"/>
      <c r="H133" s="297" t="s">
        <v>920</v>
      </c>
      <c r="I133" s="297" t="s">
        <v>882</v>
      </c>
      <c r="J133" s="297">
        <v>50</v>
      </c>
      <c r="K133" s="345"/>
    </row>
    <row r="134" s="1" customFormat="1" ht="15" customHeight="1">
      <c r="B134" s="342"/>
      <c r="C134" s="297" t="s">
        <v>899</v>
      </c>
      <c r="D134" s="297"/>
      <c r="E134" s="297"/>
      <c r="F134" s="320" t="s">
        <v>886</v>
      </c>
      <c r="G134" s="297"/>
      <c r="H134" s="297" t="s">
        <v>920</v>
      </c>
      <c r="I134" s="297" t="s">
        <v>882</v>
      </c>
      <c r="J134" s="297">
        <v>50</v>
      </c>
      <c r="K134" s="345"/>
    </row>
    <row r="135" s="1" customFormat="1" ht="15" customHeight="1">
      <c r="B135" s="342"/>
      <c r="C135" s="297" t="s">
        <v>905</v>
      </c>
      <c r="D135" s="297"/>
      <c r="E135" s="297"/>
      <c r="F135" s="320" t="s">
        <v>886</v>
      </c>
      <c r="G135" s="297"/>
      <c r="H135" s="297" t="s">
        <v>920</v>
      </c>
      <c r="I135" s="297" t="s">
        <v>882</v>
      </c>
      <c r="J135" s="297">
        <v>50</v>
      </c>
      <c r="K135" s="345"/>
    </row>
    <row r="136" s="1" customFormat="1" ht="15" customHeight="1">
      <c r="B136" s="342"/>
      <c r="C136" s="297" t="s">
        <v>907</v>
      </c>
      <c r="D136" s="297"/>
      <c r="E136" s="297"/>
      <c r="F136" s="320" t="s">
        <v>886</v>
      </c>
      <c r="G136" s="297"/>
      <c r="H136" s="297" t="s">
        <v>920</v>
      </c>
      <c r="I136" s="297" t="s">
        <v>882</v>
      </c>
      <c r="J136" s="297">
        <v>50</v>
      </c>
      <c r="K136" s="345"/>
    </row>
    <row r="137" s="1" customFormat="1" ht="15" customHeight="1">
      <c r="B137" s="342"/>
      <c r="C137" s="297" t="s">
        <v>908</v>
      </c>
      <c r="D137" s="297"/>
      <c r="E137" s="297"/>
      <c r="F137" s="320" t="s">
        <v>886</v>
      </c>
      <c r="G137" s="297"/>
      <c r="H137" s="297" t="s">
        <v>933</v>
      </c>
      <c r="I137" s="297" t="s">
        <v>882</v>
      </c>
      <c r="J137" s="297">
        <v>255</v>
      </c>
      <c r="K137" s="345"/>
    </row>
    <row r="138" s="1" customFormat="1" ht="15" customHeight="1">
      <c r="B138" s="342"/>
      <c r="C138" s="297" t="s">
        <v>910</v>
      </c>
      <c r="D138" s="297"/>
      <c r="E138" s="297"/>
      <c r="F138" s="320" t="s">
        <v>880</v>
      </c>
      <c r="G138" s="297"/>
      <c r="H138" s="297" t="s">
        <v>934</v>
      </c>
      <c r="I138" s="297" t="s">
        <v>912</v>
      </c>
      <c r="J138" s="297"/>
      <c r="K138" s="345"/>
    </row>
    <row r="139" s="1" customFormat="1" ht="15" customHeight="1">
      <c r="B139" s="342"/>
      <c r="C139" s="297" t="s">
        <v>913</v>
      </c>
      <c r="D139" s="297"/>
      <c r="E139" s="297"/>
      <c r="F139" s="320" t="s">
        <v>880</v>
      </c>
      <c r="G139" s="297"/>
      <c r="H139" s="297" t="s">
        <v>935</v>
      </c>
      <c r="I139" s="297" t="s">
        <v>915</v>
      </c>
      <c r="J139" s="297"/>
      <c r="K139" s="345"/>
    </row>
    <row r="140" s="1" customFormat="1" ht="15" customHeight="1">
      <c r="B140" s="342"/>
      <c r="C140" s="297" t="s">
        <v>916</v>
      </c>
      <c r="D140" s="297"/>
      <c r="E140" s="297"/>
      <c r="F140" s="320" t="s">
        <v>880</v>
      </c>
      <c r="G140" s="297"/>
      <c r="H140" s="297" t="s">
        <v>916</v>
      </c>
      <c r="I140" s="297" t="s">
        <v>915</v>
      </c>
      <c r="J140" s="297"/>
      <c r="K140" s="345"/>
    </row>
    <row r="141" s="1" customFormat="1" ht="15" customHeight="1">
      <c r="B141" s="342"/>
      <c r="C141" s="297" t="s">
        <v>43</v>
      </c>
      <c r="D141" s="297"/>
      <c r="E141" s="297"/>
      <c r="F141" s="320" t="s">
        <v>880</v>
      </c>
      <c r="G141" s="297"/>
      <c r="H141" s="297" t="s">
        <v>936</v>
      </c>
      <c r="I141" s="297" t="s">
        <v>915</v>
      </c>
      <c r="J141" s="297"/>
      <c r="K141" s="345"/>
    </row>
    <row r="142" s="1" customFormat="1" ht="15" customHeight="1">
      <c r="B142" s="342"/>
      <c r="C142" s="297" t="s">
        <v>937</v>
      </c>
      <c r="D142" s="297"/>
      <c r="E142" s="297"/>
      <c r="F142" s="320" t="s">
        <v>880</v>
      </c>
      <c r="G142" s="297"/>
      <c r="H142" s="297" t="s">
        <v>938</v>
      </c>
      <c r="I142" s="297" t="s">
        <v>915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939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874</v>
      </c>
      <c r="D148" s="312"/>
      <c r="E148" s="312"/>
      <c r="F148" s="312" t="s">
        <v>875</v>
      </c>
      <c r="G148" s="313"/>
      <c r="H148" s="312" t="s">
        <v>59</v>
      </c>
      <c r="I148" s="312" t="s">
        <v>62</v>
      </c>
      <c r="J148" s="312" t="s">
        <v>876</v>
      </c>
      <c r="K148" s="311"/>
    </row>
    <row r="149" s="1" customFormat="1" ht="17.25" customHeight="1">
      <c r="B149" s="309"/>
      <c r="C149" s="314" t="s">
        <v>877</v>
      </c>
      <c r="D149" s="314"/>
      <c r="E149" s="314"/>
      <c r="F149" s="315" t="s">
        <v>878</v>
      </c>
      <c r="G149" s="316"/>
      <c r="H149" s="314"/>
      <c r="I149" s="314"/>
      <c r="J149" s="314" t="s">
        <v>879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883</v>
      </c>
      <c r="D151" s="297"/>
      <c r="E151" s="297"/>
      <c r="F151" s="350" t="s">
        <v>880</v>
      </c>
      <c r="G151" s="297"/>
      <c r="H151" s="349" t="s">
        <v>920</v>
      </c>
      <c r="I151" s="349" t="s">
        <v>882</v>
      </c>
      <c r="J151" s="349">
        <v>120</v>
      </c>
      <c r="K151" s="345"/>
    </row>
    <row r="152" s="1" customFormat="1" ht="15" customHeight="1">
      <c r="B152" s="322"/>
      <c r="C152" s="349" t="s">
        <v>929</v>
      </c>
      <c r="D152" s="297"/>
      <c r="E152" s="297"/>
      <c r="F152" s="350" t="s">
        <v>880</v>
      </c>
      <c r="G152" s="297"/>
      <c r="H152" s="349" t="s">
        <v>940</v>
      </c>
      <c r="I152" s="349" t="s">
        <v>882</v>
      </c>
      <c r="J152" s="349" t="s">
        <v>931</v>
      </c>
      <c r="K152" s="345"/>
    </row>
    <row r="153" s="1" customFormat="1" ht="15" customHeight="1">
      <c r="B153" s="322"/>
      <c r="C153" s="349" t="s">
        <v>828</v>
      </c>
      <c r="D153" s="297"/>
      <c r="E153" s="297"/>
      <c r="F153" s="350" t="s">
        <v>880</v>
      </c>
      <c r="G153" s="297"/>
      <c r="H153" s="349" t="s">
        <v>941</v>
      </c>
      <c r="I153" s="349" t="s">
        <v>882</v>
      </c>
      <c r="J153" s="349" t="s">
        <v>931</v>
      </c>
      <c r="K153" s="345"/>
    </row>
    <row r="154" s="1" customFormat="1" ht="15" customHeight="1">
      <c r="B154" s="322"/>
      <c r="C154" s="349" t="s">
        <v>885</v>
      </c>
      <c r="D154" s="297"/>
      <c r="E154" s="297"/>
      <c r="F154" s="350" t="s">
        <v>886</v>
      </c>
      <c r="G154" s="297"/>
      <c r="H154" s="349" t="s">
        <v>920</v>
      </c>
      <c r="I154" s="349" t="s">
        <v>882</v>
      </c>
      <c r="J154" s="349">
        <v>50</v>
      </c>
      <c r="K154" s="345"/>
    </row>
    <row r="155" s="1" customFormat="1" ht="15" customHeight="1">
      <c r="B155" s="322"/>
      <c r="C155" s="349" t="s">
        <v>888</v>
      </c>
      <c r="D155" s="297"/>
      <c r="E155" s="297"/>
      <c r="F155" s="350" t="s">
        <v>880</v>
      </c>
      <c r="G155" s="297"/>
      <c r="H155" s="349" t="s">
        <v>920</v>
      </c>
      <c r="I155" s="349" t="s">
        <v>890</v>
      </c>
      <c r="J155" s="349"/>
      <c r="K155" s="345"/>
    </row>
    <row r="156" s="1" customFormat="1" ht="15" customHeight="1">
      <c r="B156" s="322"/>
      <c r="C156" s="349" t="s">
        <v>899</v>
      </c>
      <c r="D156" s="297"/>
      <c r="E156" s="297"/>
      <c r="F156" s="350" t="s">
        <v>886</v>
      </c>
      <c r="G156" s="297"/>
      <c r="H156" s="349" t="s">
        <v>920</v>
      </c>
      <c r="I156" s="349" t="s">
        <v>882</v>
      </c>
      <c r="J156" s="349">
        <v>50</v>
      </c>
      <c r="K156" s="345"/>
    </row>
    <row r="157" s="1" customFormat="1" ht="15" customHeight="1">
      <c r="B157" s="322"/>
      <c r="C157" s="349" t="s">
        <v>907</v>
      </c>
      <c r="D157" s="297"/>
      <c r="E157" s="297"/>
      <c r="F157" s="350" t="s">
        <v>886</v>
      </c>
      <c r="G157" s="297"/>
      <c r="H157" s="349" t="s">
        <v>920</v>
      </c>
      <c r="I157" s="349" t="s">
        <v>882</v>
      </c>
      <c r="J157" s="349">
        <v>50</v>
      </c>
      <c r="K157" s="345"/>
    </row>
    <row r="158" s="1" customFormat="1" ht="15" customHeight="1">
      <c r="B158" s="322"/>
      <c r="C158" s="349" t="s">
        <v>905</v>
      </c>
      <c r="D158" s="297"/>
      <c r="E158" s="297"/>
      <c r="F158" s="350" t="s">
        <v>886</v>
      </c>
      <c r="G158" s="297"/>
      <c r="H158" s="349" t="s">
        <v>920</v>
      </c>
      <c r="I158" s="349" t="s">
        <v>882</v>
      </c>
      <c r="J158" s="349">
        <v>50</v>
      </c>
      <c r="K158" s="345"/>
    </row>
    <row r="159" s="1" customFormat="1" ht="15" customHeight="1">
      <c r="B159" s="322"/>
      <c r="C159" s="349" t="s">
        <v>117</v>
      </c>
      <c r="D159" s="297"/>
      <c r="E159" s="297"/>
      <c r="F159" s="350" t="s">
        <v>880</v>
      </c>
      <c r="G159" s="297"/>
      <c r="H159" s="349" t="s">
        <v>942</v>
      </c>
      <c r="I159" s="349" t="s">
        <v>882</v>
      </c>
      <c r="J159" s="349" t="s">
        <v>943</v>
      </c>
      <c r="K159" s="345"/>
    </row>
    <row r="160" s="1" customFormat="1" ht="15" customHeight="1">
      <c r="B160" s="322"/>
      <c r="C160" s="349" t="s">
        <v>944</v>
      </c>
      <c r="D160" s="297"/>
      <c r="E160" s="297"/>
      <c r="F160" s="350" t="s">
        <v>880</v>
      </c>
      <c r="G160" s="297"/>
      <c r="H160" s="349" t="s">
        <v>945</v>
      </c>
      <c r="I160" s="349" t="s">
        <v>915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946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874</v>
      </c>
      <c r="D166" s="312"/>
      <c r="E166" s="312"/>
      <c r="F166" s="312" t="s">
        <v>875</v>
      </c>
      <c r="G166" s="354"/>
      <c r="H166" s="355" t="s">
        <v>59</v>
      </c>
      <c r="I166" s="355" t="s">
        <v>62</v>
      </c>
      <c r="J166" s="312" t="s">
        <v>876</v>
      </c>
      <c r="K166" s="289"/>
    </row>
    <row r="167" s="1" customFormat="1" ht="17.25" customHeight="1">
      <c r="B167" s="290"/>
      <c r="C167" s="314" t="s">
        <v>877</v>
      </c>
      <c r="D167" s="314"/>
      <c r="E167" s="314"/>
      <c r="F167" s="315" t="s">
        <v>878</v>
      </c>
      <c r="G167" s="356"/>
      <c r="H167" s="357"/>
      <c r="I167" s="357"/>
      <c r="J167" s="314" t="s">
        <v>879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883</v>
      </c>
      <c r="D169" s="297"/>
      <c r="E169" s="297"/>
      <c r="F169" s="320" t="s">
        <v>880</v>
      </c>
      <c r="G169" s="297"/>
      <c r="H169" s="297" t="s">
        <v>920</v>
      </c>
      <c r="I169" s="297" t="s">
        <v>882</v>
      </c>
      <c r="J169" s="297">
        <v>120</v>
      </c>
      <c r="K169" s="345"/>
    </row>
    <row r="170" s="1" customFormat="1" ht="15" customHeight="1">
      <c r="B170" s="322"/>
      <c r="C170" s="297" t="s">
        <v>929</v>
      </c>
      <c r="D170" s="297"/>
      <c r="E170" s="297"/>
      <c r="F170" s="320" t="s">
        <v>880</v>
      </c>
      <c r="G170" s="297"/>
      <c r="H170" s="297" t="s">
        <v>930</v>
      </c>
      <c r="I170" s="297" t="s">
        <v>882</v>
      </c>
      <c r="J170" s="297" t="s">
        <v>931</v>
      </c>
      <c r="K170" s="345"/>
    </row>
    <row r="171" s="1" customFormat="1" ht="15" customHeight="1">
      <c r="B171" s="322"/>
      <c r="C171" s="297" t="s">
        <v>828</v>
      </c>
      <c r="D171" s="297"/>
      <c r="E171" s="297"/>
      <c r="F171" s="320" t="s">
        <v>880</v>
      </c>
      <c r="G171" s="297"/>
      <c r="H171" s="297" t="s">
        <v>947</v>
      </c>
      <c r="I171" s="297" t="s">
        <v>882</v>
      </c>
      <c r="J171" s="297" t="s">
        <v>931</v>
      </c>
      <c r="K171" s="345"/>
    </row>
    <row r="172" s="1" customFormat="1" ht="15" customHeight="1">
      <c r="B172" s="322"/>
      <c r="C172" s="297" t="s">
        <v>885</v>
      </c>
      <c r="D172" s="297"/>
      <c r="E172" s="297"/>
      <c r="F172" s="320" t="s">
        <v>886</v>
      </c>
      <c r="G172" s="297"/>
      <c r="H172" s="297" t="s">
        <v>947</v>
      </c>
      <c r="I172" s="297" t="s">
        <v>882</v>
      </c>
      <c r="J172" s="297">
        <v>50</v>
      </c>
      <c r="K172" s="345"/>
    </row>
    <row r="173" s="1" customFormat="1" ht="15" customHeight="1">
      <c r="B173" s="322"/>
      <c r="C173" s="297" t="s">
        <v>888</v>
      </c>
      <c r="D173" s="297"/>
      <c r="E173" s="297"/>
      <c r="F173" s="320" t="s">
        <v>880</v>
      </c>
      <c r="G173" s="297"/>
      <c r="H173" s="297" t="s">
        <v>947</v>
      </c>
      <c r="I173" s="297" t="s">
        <v>890</v>
      </c>
      <c r="J173" s="297"/>
      <c r="K173" s="345"/>
    </row>
    <row r="174" s="1" customFormat="1" ht="15" customHeight="1">
      <c r="B174" s="322"/>
      <c r="C174" s="297" t="s">
        <v>899</v>
      </c>
      <c r="D174" s="297"/>
      <c r="E174" s="297"/>
      <c r="F174" s="320" t="s">
        <v>886</v>
      </c>
      <c r="G174" s="297"/>
      <c r="H174" s="297" t="s">
        <v>947</v>
      </c>
      <c r="I174" s="297" t="s">
        <v>882</v>
      </c>
      <c r="J174" s="297">
        <v>50</v>
      </c>
      <c r="K174" s="345"/>
    </row>
    <row r="175" s="1" customFormat="1" ht="15" customHeight="1">
      <c r="B175" s="322"/>
      <c r="C175" s="297" t="s">
        <v>907</v>
      </c>
      <c r="D175" s="297"/>
      <c r="E175" s="297"/>
      <c r="F175" s="320" t="s">
        <v>886</v>
      </c>
      <c r="G175" s="297"/>
      <c r="H175" s="297" t="s">
        <v>947</v>
      </c>
      <c r="I175" s="297" t="s">
        <v>882</v>
      </c>
      <c r="J175" s="297">
        <v>50</v>
      </c>
      <c r="K175" s="345"/>
    </row>
    <row r="176" s="1" customFormat="1" ht="15" customHeight="1">
      <c r="B176" s="322"/>
      <c r="C176" s="297" t="s">
        <v>905</v>
      </c>
      <c r="D176" s="297"/>
      <c r="E176" s="297"/>
      <c r="F176" s="320" t="s">
        <v>886</v>
      </c>
      <c r="G176" s="297"/>
      <c r="H176" s="297" t="s">
        <v>947</v>
      </c>
      <c r="I176" s="297" t="s">
        <v>882</v>
      </c>
      <c r="J176" s="297">
        <v>50</v>
      </c>
      <c r="K176" s="345"/>
    </row>
    <row r="177" s="1" customFormat="1" ht="15" customHeight="1">
      <c r="B177" s="322"/>
      <c r="C177" s="297" t="s">
        <v>135</v>
      </c>
      <c r="D177" s="297"/>
      <c r="E177" s="297"/>
      <c r="F177" s="320" t="s">
        <v>880</v>
      </c>
      <c r="G177" s="297"/>
      <c r="H177" s="297" t="s">
        <v>948</v>
      </c>
      <c r="I177" s="297" t="s">
        <v>949</v>
      </c>
      <c r="J177" s="297"/>
      <c r="K177" s="345"/>
    </row>
    <row r="178" s="1" customFormat="1" ht="15" customHeight="1">
      <c r="B178" s="322"/>
      <c r="C178" s="297" t="s">
        <v>62</v>
      </c>
      <c r="D178" s="297"/>
      <c r="E178" s="297"/>
      <c r="F178" s="320" t="s">
        <v>880</v>
      </c>
      <c r="G178" s="297"/>
      <c r="H178" s="297" t="s">
        <v>950</v>
      </c>
      <c r="I178" s="297" t="s">
        <v>951</v>
      </c>
      <c r="J178" s="297">
        <v>1</v>
      </c>
      <c r="K178" s="345"/>
    </row>
    <row r="179" s="1" customFormat="1" ht="15" customHeight="1">
      <c r="B179" s="322"/>
      <c r="C179" s="297" t="s">
        <v>58</v>
      </c>
      <c r="D179" s="297"/>
      <c r="E179" s="297"/>
      <c r="F179" s="320" t="s">
        <v>880</v>
      </c>
      <c r="G179" s="297"/>
      <c r="H179" s="297" t="s">
        <v>952</v>
      </c>
      <c r="I179" s="297" t="s">
        <v>882</v>
      </c>
      <c r="J179" s="297">
        <v>20</v>
      </c>
      <c r="K179" s="345"/>
    </row>
    <row r="180" s="1" customFormat="1" ht="15" customHeight="1">
      <c r="B180" s="322"/>
      <c r="C180" s="297" t="s">
        <v>59</v>
      </c>
      <c r="D180" s="297"/>
      <c r="E180" s="297"/>
      <c r="F180" s="320" t="s">
        <v>880</v>
      </c>
      <c r="G180" s="297"/>
      <c r="H180" s="297" t="s">
        <v>953</v>
      </c>
      <c r="I180" s="297" t="s">
        <v>882</v>
      </c>
      <c r="J180" s="297">
        <v>255</v>
      </c>
      <c r="K180" s="345"/>
    </row>
    <row r="181" s="1" customFormat="1" ht="15" customHeight="1">
      <c r="B181" s="322"/>
      <c r="C181" s="297" t="s">
        <v>136</v>
      </c>
      <c r="D181" s="297"/>
      <c r="E181" s="297"/>
      <c r="F181" s="320" t="s">
        <v>880</v>
      </c>
      <c r="G181" s="297"/>
      <c r="H181" s="297" t="s">
        <v>844</v>
      </c>
      <c r="I181" s="297" t="s">
        <v>882</v>
      </c>
      <c r="J181" s="297">
        <v>10</v>
      </c>
      <c r="K181" s="345"/>
    </row>
    <row r="182" s="1" customFormat="1" ht="15" customHeight="1">
      <c r="B182" s="322"/>
      <c r="C182" s="297" t="s">
        <v>137</v>
      </c>
      <c r="D182" s="297"/>
      <c r="E182" s="297"/>
      <c r="F182" s="320" t="s">
        <v>880</v>
      </c>
      <c r="G182" s="297"/>
      <c r="H182" s="297" t="s">
        <v>954</v>
      </c>
      <c r="I182" s="297" t="s">
        <v>915</v>
      </c>
      <c r="J182" s="297"/>
      <c r="K182" s="345"/>
    </row>
    <row r="183" s="1" customFormat="1" ht="15" customHeight="1">
      <c r="B183" s="322"/>
      <c r="C183" s="297" t="s">
        <v>955</v>
      </c>
      <c r="D183" s="297"/>
      <c r="E183" s="297"/>
      <c r="F183" s="320" t="s">
        <v>880</v>
      </c>
      <c r="G183" s="297"/>
      <c r="H183" s="297" t="s">
        <v>956</v>
      </c>
      <c r="I183" s="297" t="s">
        <v>915</v>
      </c>
      <c r="J183" s="297"/>
      <c r="K183" s="345"/>
    </row>
    <row r="184" s="1" customFormat="1" ht="15" customHeight="1">
      <c r="B184" s="322"/>
      <c r="C184" s="297" t="s">
        <v>944</v>
      </c>
      <c r="D184" s="297"/>
      <c r="E184" s="297"/>
      <c r="F184" s="320" t="s">
        <v>880</v>
      </c>
      <c r="G184" s="297"/>
      <c r="H184" s="297" t="s">
        <v>957</v>
      </c>
      <c r="I184" s="297" t="s">
        <v>915</v>
      </c>
      <c r="J184" s="297"/>
      <c r="K184" s="345"/>
    </row>
    <row r="185" s="1" customFormat="1" ht="15" customHeight="1">
      <c r="B185" s="322"/>
      <c r="C185" s="297" t="s">
        <v>139</v>
      </c>
      <c r="D185" s="297"/>
      <c r="E185" s="297"/>
      <c r="F185" s="320" t="s">
        <v>886</v>
      </c>
      <c r="G185" s="297"/>
      <c r="H185" s="297" t="s">
        <v>958</v>
      </c>
      <c r="I185" s="297" t="s">
        <v>882</v>
      </c>
      <c r="J185" s="297">
        <v>50</v>
      </c>
      <c r="K185" s="345"/>
    </row>
    <row r="186" s="1" customFormat="1" ht="15" customHeight="1">
      <c r="B186" s="322"/>
      <c r="C186" s="297" t="s">
        <v>959</v>
      </c>
      <c r="D186" s="297"/>
      <c r="E186" s="297"/>
      <c r="F186" s="320" t="s">
        <v>886</v>
      </c>
      <c r="G186" s="297"/>
      <c r="H186" s="297" t="s">
        <v>960</v>
      </c>
      <c r="I186" s="297" t="s">
        <v>961</v>
      </c>
      <c r="J186" s="297"/>
      <c r="K186" s="345"/>
    </row>
    <row r="187" s="1" customFormat="1" ht="15" customHeight="1">
      <c r="B187" s="322"/>
      <c r="C187" s="297" t="s">
        <v>962</v>
      </c>
      <c r="D187" s="297"/>
      <c r="E187" s="297"/>
      <c r="F187" s="320" t="s">
        <v>886</v>
      </c>
      <c r="G187" s="297"/>
      <c r="H187" s="297" t="s">
        <v>963</v>
      </c>
      <c r="I187" s="297" t="s">
        <v>961</v>
      </c>
      <c r="J187" s="297"/>
      <c r="K187" s="345"/>
    </row>
    <row r="188" s="1" customFormat="1" ht="15" customHeight="1">
      <c r="B188" s="322"/>
      <c r="C188" s="297" t="s">
        <v>964</v>
      </c>
      <c r="D188" s="297"/>
      <c r="E188" s="297"/>
      <c r="F188" s="320" t="s">
        <v>886</v>
      </c>
      <c r="G188" s="297"/>
      <c r="H188" s="297" t="s">
        <v>965</v>
      </c>
      <c r="I188" s="297" t="s">
        <v>961</v>
      </c>
      <c r="J188" s="297"/>
      <c r="K188" s="345"/>
    </row>
    <row r="189" s="1" customFormat="1" ht="15" customHeight="1">
      <c r="B189" s="322"/>
      <c r="C189" s="358" t="s">
        <v>966</v>
      </c>
      <c r="D189" s="297"/>
      <c r="E189" s="297"/>
      <c r="F189" s="320" t="s">
        <v>886</v>
      </c>
      <c r="G189" s="297"/>
      <c r="H189" s="297" t="s">
        <v>967</v>
      </c>
      <c r="I189" s="297" t="s">
        <v>968</v>
      </c>
      <c r="J189" s="359" t="s">
        <v>969</v>
      </c>
      <c r="K189" s="345"/>
    </row>
    <row r="190" s="17" customFormat="1" ht="15" customHeight="1">
      <c r="B190" s="360"/>
      <c r="C190" s="361" t="s">
        <v>970</v>
      </c>
      <c r="D190" s="362"/>
      <c r="E190" s="362"/>
      <c r="F190" s="363" t="s">
        <v>886</v>
      </c>
      <c r="G190" s="362"/>
      <c r="H190" s="362" t="s">
        <v>971</v>
      </c>
      <c r="I190" s="362" t="s">
        <v>968</v>
      </c>
      <c r="J190" s="364" t="s">
        <v>969</v>
      </c>
      <c r="K190" s="365"/>
    </row>
    <row r="191" s="1" customFormat="1" ht="15" customHeight="1">
      <c r="B191" s="322"/>
      <c r="C191" s="358" t="s">
        <v>47</v>
      </c>
      <c r="D191" s="297"/>
      <c r="E191" s="297"/>
      <c r="F191" s="320" t="s">
        <v>880</v>
      </c>
      <c r="G191" s="297"/>
      <c r="H191" s="294" t="s">
        <v>972</v>
      </c>
      <c r="I191" s="297" t="s">
        <v>973</v>
      </c>
      <c r="J191" s="297"/>
      <c r="K191" s="345"/>
    </row>
    <row r="192" s="1" customFormat="1" ht="15" customHeight="1">
      <c r="B192" s="322"/>
      <c r="C192" s="358" t="s">
        <v>974</v>
      </c>
      <c r="D192" s="297"/>
      <c r="E192" s="297"/>
      <c r="F192" s="320" t="s">
        <v>880</v>
      </c>
      <c r="G192" s="297"/>
      <c r="H192" s="297" t="s">
        <v>975</v>
      </c>
      <c r="I192" s="297" t="s">
        <v>915</v>
      </c>
      <c r="J192" s="297"/>
      <c r="K192" s="345"/>
    </row>
    <row r="193" s="1" customFormat="1" ht="15" customHeight="1">
      <c r="B193" s="322"/>
      <c r="C193" s="358" t="s">
        <v>976</v>
      </c>
      <c r="D193" s="297"/>
      <c r="E193" s="297"/>
      <c r="F193" s="320" t="s">
        <v>880</v>
      </c>
      <c r="G193" s="297"/>
      <c r="H193" s="297" t="s">
        <v>977</v>
      </c>
      <c r="I193" s="297" t="s">
        <v>915</v>
      </c>
      <c r="J193" s="297"/>
      <c r="K193" s="345"/>
    </row>
    <row r="194" s="1" customFormat="1" ht="15" customHeight="1">
      <c r="B194" s="322"/>
      <c r="C194" s="358" t="s">
        <v>978</v>
      </c>
      <c r="D194" s="297"/>
      <c r="E194" s="297"/>
      <c r="F194" s="320" t="s">
        <v>886</v>
      </c>
      <c r="G194" s="297"/>
      <c r="H194" s="297" t="s">
        <v>979</v>
      </c>
      <c r="I194" s="297" t="s">
        <v>915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980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981</v>
      </c>
      <c r="D201" s="367"/>
      <c r="E201" s="367"/>
      <c r="F201" s="367" t="s">
        <v>982</v>
      </c>
      <c r="G201" s="368"/>
      <c r="H201" s="367" t="s">
        <v>983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973</v>
      </c>
      <c r="D203" s="297"/>
      <c r="E203" s="297"/>
      <c r="F203" s="320" t="s">
        <v>48</v>
      </c>
      <c r="G203" s="297"/>
      <c r="H203" s="297" t="s">
        <v>984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49</v>
      </c>
      <c r="G204" s="297"/>
      <c r="H204" s="297" t="s">
        <v>985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52</v>
      </c>
      <c r="G205" s="297"/>
      <c r="H205" s="297" t="s">
        <v>986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50</v>
      </c>
      <c r="G206" s="297"/>
      <c r="H206" s="297" t="s">
        <v>987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51</v>
      </c>
      <c r="G207" s="297"/>
      <c r="H207" s="297" t="s">
        <v>988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927</v>
      </c>
      <c r="D209" s="297"/>
      <c r="E209" s="297"/>
      <c r="F209" s="320" t="s">
        <v>84</v>
      </c>
      <c r="G209" s="297"/>
      <c r="H209" s="297" t="s">
        <v>989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822</v>
      </c>
      <c r="G210" s="297"/>
      <c r="H210" s="297" t="s">
        <v>823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820</v>
      </c>
      <c r="G211" s="297"/>
      <c r="H211" s="297" t="s">
        <v>990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824</v>
      </c>
      <c r="G212" s="358"/>
      <c r="H212" s="349" t="s">
        <v>825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826</v>
      </c>
      <c r="G213" s="358"/>
      <c r="H213" s="349" t="s">
        <v>776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951</v>
      </c>
      <c r="D215" s="297"/>
      <c r="E215" s="297"/>
      <c r="F215" s="320">
        <v>1</v>
      </c>
      <c r="G215" s="358"/>
      <c r="H215" s="349" t="s">
        <v>991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992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993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994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keywords>Metadata removed by MetaClean (www.adarsus.com)</cp:keywords>
  <cp:revision>0</cp:revision>
</cp:coreProperties>
</file>