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_Biskupstvi_stavby\Brno_Biskupske_gymnazium\2020_pristavba(IROPII)\05_vyberova_rizeni\08_VZ_laboratorní vybavení, elektronika a pomůcky\07_dotaz 11\"/>
    </mc:Choice>
  </mc:AlternateContent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INT_rev 06_r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'INT_rev 06_r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'INT_rev 06_r Pol'!$A$1:$Y$131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4" i="1" l="1"/>
  <c r="I53" i="1"/>
  <c r="G42" i="1"/>
  <c r="F42" i="1"/>
  <c r="G41" i="1"/>
  <c r="F41" i="1"/>
  <c r="G39" i="1"/>
  <c r="G43" i="1" s="1"/>
  <c r="G25" i="1" s="1"/>
  <c r="F39" i="1"/>
  <c r="G130" i="12"/>
  <c r="BA115" i="12"/>
  <c r="BA114" i="12"/>
  <c r="BA113" i="12"/>
  <c r="BA112" i="12"/>
  <c r="G9" i="12"/>
  <c r="M9" i="12" s="1"/>
  <c r="I9" i="12"/>
  <c r="K9" i="12"/>
  <c r="O9" i="12"/>
  <c r="Q9" i="12"/>
  <c r="V9" i="12"/>
  <c r="G10" i="12"/>
  <c r="I10" i="12"/>
  <c r="I8" i="12" s="1"/>
  <c r="K10" i="12"/>
  <c r="K8" i="12" s="1"/>
  <c r="M10" i="12"/>
  <c r="O10" i="12"/>
  <c r="O8" i="12" s="1"/>
  <c r="Q10" i="12"/>
  <c r="Q8" i="12" s="1"/>
  <c r="V10" i="12"/>
  <c r="G12" i="12"/>
  <c r="I12" i="12"/>
  <c r="K12" i="12"/>
  <c r="M12" i="12"/>
  <c r="O12" i="12"/>
  <c r="Q12" i="12"/>
  <c r="V12" i="12"/>
  <c r="G14" i="12"/>
  <c r="I14" i="12"/>
  <c r="K14" i="12"/>
  <c r="M14" i="12"/>
  <c r="O14" i="12"/>
  <c r="Q14" i="12"/>
  <c r="V14" i="12"/>
  <c r="G16" i="12"/>
  <c r="I16" i="12"/>
  <c r="K16" i="12"/>
  <c r="M16" i="12"/>
  <c r="O16" i="12"/>
  <c r="Q16" i="12"/>
  <c r="V16" i="12"/>
  <c r="G18" i="12"/>
  <c r="M18" i="12" s="1"/>
  <c r="I18" i="12"/>
  <c r="K18" i="12"/>
  <c r="O18" i="12"/>
  <c r="Q18" i="12"/>
  <c r="V18" i="12"/>
  <c r="G20" i="12"/>
  <c r="I20" i="12"/>
  <c r="K20" i="12"/>
  <c r="M20" i="12"/>
  <c r="O20" i="12"/>
  <c r="Q20" i="12"/>
  <c r="V20" i="12"/>
  <c r="V8" i="12" s="1"/>
  <c r="G22" i="12"/>
  <c r="I22" i="12"/>
  <c r="K22" i="12"/>
  <c r="M22" i="12"/>
  <c r="O22" i="12"/>
  <c r="Q22" i="12"/>
  <c r="V22" i="12"/>
  <c r="G24" i="12"/>
  <c r="I24" i="12"/>
  <c r="K24" i="12"/>
  <c r="M24" i="12"/>
  <c r="O24" i="12"/>
  <c r="Q24" i="12"/>
  <c r="V24" i="12"/>
  <c r="G26" i="12"/>
  <c r="I26" i="12"/>
  <c r="K26" i="12"/>
  <c r="M26" i="12"/>
  <c r="O26" i="12"/>
  <c r="Q26" i="12"/>
  <c r="V26" i="12"/>
  <c r="G28" i="12"/>
  <c r="M28" i="12" s="1"/>
  <c r="I28" i="12"/>
  <c r="K28" i="12"/>
  <c r="O28" i="12"/>
  <c r="Q28" i="12"/>
  <c r="V28" i="12"/>
  <c r="G30" i="12"/>
  <c r="I30" i="12"/>
  <c r="K30" i="12"/>
  <c r="M30" i="12"/>
  <c r="O30" i="12"/>
  <c r="Q30" i="12"/>
  <c r="V30" i="12"/>
  <c r="G32" i="12"/>
  <c r="M32" i="12" s="1"/>
  <c r="I32" i="12"/>
  <c r="K32" i="12"/>
  <c r="O32" i="12"/>
  <c r="Q32" i="12"/>
  <c r="V32" i="12"/>
  <c r="G34" i="12"/>
  <c r="I34" i="12"/>
  <c r="K34" i="12"/>
  <c r="M34" i="12"/>
  <c r="O34" i="12"/>
  <c r="Q34" i="12"/>
  <c r="V34" i="12"/>
  <c r="G36" i="12"/>
  <c r="I36" i="12"/>
  <c r="K36" i="12"/>
  <c r="M36" i="12"/>
  <c r="O36" i="12"/>
  <c r="Q36" i="12"/>
  <c r="V36" i="12"/>
  <c r="G38" i="12"/>
  <c r="I38" i="12"/>
  <c r="K38" i="12"/>
  <c r="M38" i="12"/>
  <c r="O38" i="12"/>
  <c r="Q38" i="12"/>
  <c r="V38" i="12"/>
  <c r="G40" i="12"/>
  <c r="I40" i="12"/>
  <c r="K40" i="12"/>
  <c r="M40" i="12"/>
  <c r="O40" i="12"/>
  <c r="Q40" i="12"/>
  <c r="V40" i="12"/>
  <c r="G42" i="12"/>
  <c r="M42" i="12" s="1"/>
  <c r="I42" i="12"/>
  <c r="K42" i="12"/>
  <c r="O42" i="12"/>
  <c r="Q42" i="12"/>
  <c r="V42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8" i="12"/>
  <c r="I48" i="12"/>
  <c r="K48" i="12"/>
  <c r="M48" i="12"/>
  <c r="O48" i="12"/>
  <c r="Q48" i="12"/>
  <c r="V48" i="12"/>
  <c r="G50" i="12"/>
  <c r="I50" i="12"/>
  <c r="K50" i="12"/>
  <c r="M50" i="12"/>
  <c r="O50" i="12"/>
  <c r="Q50" i="12"/>
  <c r="V50" i="12"/>
  <c r="G52" i="12"/>
  <c r="M52" i="12" s="1"/>
  <c r="I52" i="12"/>
  <c r="K52" i="12"/>
  <c r="O52" i="12"/>
  <c r="Q52" i="12"/>
  <c r="V52" i="12"/>
  <c r="G54" i="12"/>
  <c r="I54" i="12"/>
  <c r="K54" i="12"/>
  <c r="M54" i="12"/>
  <c r="O54" i="12"/>
  <c r="Q54" i="12"/>
  <c r="V54" i="12"/>
  <c r="G56" i="12"/>
  <c r="M56" i="12" s="1"/>
  <c r="I56" i="12"/>
  <c r="K56" i="12"/>
  <c r="O56" i="12"/>
  <c r="Q56" i="12"/>
  <c r="V56" i="12"/>
  <c r="G58" i="12"/>
  <c r="I58" i="12"/>
  <c r="K58" i="12"/>
  <c r="M58" i="12"/>
  <c r="O58" i="12"/>
  <c r="Q58" i="12"/>
  <c r="V58" i="12"/>
  <c r="G60" i="12"/>
  <c r="I60" i="12"/>
  <c r="K60" i="12"/>
  <c r="M60" i="12"/>
  <c r="O60" i="12"/>
  <c r="Q60" i="12"/>
  <c r="V60" i="12"/>
  <c r="G62" i="12"/>
  <c r="I62" i="12"/>
  <c r="K62" i="12"/>
  <c r="M62" i="12"/>
  <c r="O62" i="12"/>
  <c r="Q62" i="12"/>
  <c r="V62" i="12"/>
  <c r="G64" i="12"/>
  <c r="I64" i="12"/>
  <c r="K64" i="12"/>
  <c r="M64" i="12"/>
  <c r="O64" i="12"/>
  <c r="Q64" i="12"/>
  <c r="V64" i="12"/>
  <c r="G66" i="12"/>
  <c r="M66" i="12" s="1"/>
  <c r="I66" i="12"/>
  <c r="K66" i="12"/>
  <c r="O66" i="12"/>
  <c r="Q66" i="12"/>
  <c r="V66" i="12"/>
  <c r="G68" i="12"/>
  <c r="I68" i="12"/>
  <c r="K68" i="12"/>
  <c r="M68" i="12"/>
  <c r="O68" i="12"/>
  <c r="Q68" i="12"/>
  <c r="V68" i="12"/>
  <c r="G70" i="12"/>
  <c r="I70" i="12"/>
  <c r="K70" i="12"/>
  <c r="M70" i="12"/>
  <c r="O70" i="12"/>
  <c r="Q70" i="12"/>
  <c r="V70" i="12"/>
  <c r="G72" i="12"/>
  <c r="I72" i="12"/>
  <c r="K72" i="12"/>
  <c r="M72" i="12"/>
  <c r="O72" i="12"/>
  <c r="Q72" i="12"/>
  <c r="V72" i="12"/>
  <c r="G74" i="12"/>
  <c r="I74" i="12"/>
  <c r="K74" i="12"/>
  <c r="M74" i="12"/>
  <c r="O74" i="12"/>
  <c r="Q74" i="12"/>
  <c r="V74" i="12"/>
  <c r="G76" i="12"/>
  <c r="M76" i="12" s="1"/>
  <c r="I76" i="12"/>
  <c r="K76" i="12"/>
  <c r="O76" i="12"/>
  <c r="Q76" i="12"/>
  <c r="V76" i="12"/>
  <c r="G78" i="12"/>
  <c r="I78" i="12"/>
  <c r="K78" i="12"/>
  <c r="M78" i="12"/>
  <c r="O78" i="12"/>
  <c r="Q78" i="12"/>
  <c r="V78" i="12"/>
  <c r="G80" i="12"/>
  <c r="M80" i="12" s="1"/>
  <c r="I80" i="12"/>
  <c r="K80" i="12"/>
  <c r="O80" i="12"/>
  <c r="Q80" i="12"/>
  <c r="V80" i="12"/>
  <c r="G82" i="12"/>
  <c r="I82" i="12"/>
  <c r="K82" i="12"/>
  <c r="M82" i="12"/>
  <c r="O82" i="12"/>
  <c r="Q82" i="12"/>
  <c r="V82" i="12"/>
  <c r="G84" i="12"/>
  <c r="I84" i="12"/>
  <c r="K84" i="12"/>
  <c r="M84" i="12"/>
  <c r="O84" i="12"/>
  <c r="Q84" i="12"/>
  <c r="V84" i="12"/>
  <c r="G86" i="12"/>
  <c r="I86" i="12"/>
  <c r="K86" i="12"/>
  <c r="M86" i="12"/>
  <c r="O86" i="12"/>
  <c r="Q86" i="12"/>
  <c r="V86" i="12"/>
  <c r="G88" i="12"/>
  <c r="I88" i="12"/>
  <c r="K88" i="12"/>
  <c r="M88" i="12"/>
  <c r="O88" i="12"/>
  <c r="Q88" i="12"/>
  <c r="V88" i="12"/>
  <c r="G90" i="12"/>
  <c r="M90" i="12" s="1"/>
  <c r="I90" i="12"/>
  <c r="K90" i="12"/>
  <c r="O90" i="12"/>
  <c r="Q90" i="12"/>
  <c r="V90" i="12"/>
  <c r="G92" i="12"/>
  <c r="I92" i="12"/>
  <c r="K92" i="12"/>
  <c r="M92" i="12"/>
  <c r="O92" i="12"/>
  <c r="Q92" i="12"/>
  <c r="V92" i="12"/>
  <c r="G94" i="12"/>
  <c r="I94" i="12"/>
  <c r="K94" i="12"/>
  <c r="M94" i="12"/>
  <c r="O94" i="12"/>
  <c r="Q94" i="12"/>
  <c r="V94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100" i="12"/>
  <c r="M100" i="12" s="1"/>
  <c r="I100" i="12"/>
  <c r="K100" i="12"/>
  <c r="O100" i="12"/>
  <c r="Q100" i="12"/>
  <c r="V100" i="12"/>
  <c r="G103" i="12"/>
  <c r="M103" i="12" s="1"/>
  <c r="M102" i="12" s="1"/>
  <c r="I103" i="12"/>
  <c r="K103" i="12"/>
  <c r="O103" i="12"/>
  <c r="Q103" i="12"/>
  <c r="V103" i="12"/>
  <c r="G105" i="12"/>
  <c r="I105" i="12"/>
  <c r="I102" i="12" s="1"/>
  <c r="K105" i="12"/>
  <c r="K102" i="12" s="1"/>
  <c r="M105" i="12"/>
  <c r="O105" i="12"/>
  <c r="O102" i="12" s="1"/>
  <c r="Q105" i="12"/>
  <c r="Q102" i="12" s="1"/>
  <c r="V105" i="12"/>
  <c r="G107" i="12"/>
  <c r="I107" i="12"/>
  <c r="K107" i="12"/>
  <c r="M107" i="12"/>
  <c r="O107" i="12"/>
  <c r="Q107" i="12"/>
  <c r="V107" i="12"/>
  <c r="G109" i="12"/>
  <c r="I109" i="12"/>
  <c r="K109" i="12"/>
  <c r="M109" i="12"/>
  <c r="O109" i="12"/>
  <c r="Q109" i="12"/>
  <c r="V109" i="12"/>
  <c r="G111" i="12"/>
  <c r="I111" i="12"/>
  <c r="K111" i="12"/>
  <c r="M111" i="12"/>
  <c r="O111" i="12"/>
  <c r="Q111" i="12"/>
  <c r="V111" i="12"/>
  <c r="G117" i="12"/>
  <c r="M117" i="12" s="1"/>
  <c r="I117" i="12"/>
  <c r="K117" i="12"/>
  <c r="O117" i="12"/>
  <c r="Q117" i="12"/>
  <c r="V117" i="12"/>
  <c r="G119" i="12"/>
  <c r="I119" i="12"/>
  <c r="K119" i="12"/>
  <c r="M119" i="12"/>
  <c r="O119" i="12"/>
  <c r="Q119" i="12"/>
  <c r="V119" i="12"/>
  <c r="V102" i="12" s="1"/>
  <c r="G121" i="12"/>
  <c r="I121" i="12"/>
  <c r="K121" i="12"/>
  <c r="M121" i="12"/>
  <c r="O121" i="12"/>
  <c r="Q121" i="12"/>
  <c r="V121" i="12"/>
  <c r="G123" i="12"/>
  <c r="I123" i="12"/>
  <c r="K123" i="12"/>
  <c r="M123" i="12"/>
  <c r="O123" i="12"/>
  <c r="Q123" i="12"/>
  <c r="V123" i="12"/>
  <c r="G125" i="12"/>
  <c r="I125" i="12"/>
  <c r="K125" i="12"/>
  <c r="M125" i="12"/>
  <c r="O125" i="12"/>
  <c r="Q125" i="12"/>
  <c r="V125" i="12"/>
  <c r="G127" i="12"/>
  <c r="M127" i="12" s="1"/>
  <c r="I127" i="12"/>
  <c r="K127" i="12"/>
  <c r="O127" i="12"/>
  <c r="Q127" i="12"/>
  <c r="V127" i="12"/>
  <c r="AE130" i="12"/>
  <c r="I20" i="1"/>
  <c r="I19" i="1"/>
  <c r="I18" i="1"/>
  <c r="I17" i="1"/>
  <c r="I16" i="1"/>
  <c r="I55" i="1"/>
  <c r="J54" i="1"/>
  <c r="J53" i="1"/>
  <c r="J55" i="1" s="1"/>
  <c r="F43" i="1"/>
  <c r="G23" i="1" s="1"/>
  <c r="H43" i="1"/>
  <c r="I42" i="1"/>
  <c r="I41" i="1" l="1"/>
  <c r="I39" i="1"/>
  <c r="I43" i="1" s="1"/>
  <c r="J42" i="1" s="1"/>
  <c r="A27" i="1"/>
  <c r="M8" i="12"/>
  <c r="AF130" i="12"/>
  <c r="G102" i="12"/>
  <c r="G8" i="12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J39" i="1" l="1"/>
  <c r="J43" i="1" s="1"/>
  <c r="J41" i="1"/>
  <c r="G28" i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<sst xmlns="http://schemas.openxmlformats.org/spreadsheetml/2006/main" count="733" uniqueCount="281">
  <si>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</si>
  <si>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</si>
  <si>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</si>
  <si>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</si>
  <si>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</si>
  <si>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</si>
  <si>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</si>
  <si>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</si>
  <si>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</si>
  <si>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</si>
  <si>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</si>
  <si>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</si>
  <si>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</si>
  <si>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</si>
  <si>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</si>
  <si>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</si>
  <si>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</si>
  <si>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</si>
  <si>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</si>
  <si>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</si>
  <si>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</si>
  <si>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</si>
  <si>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</si>
  <si>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</si>
  <si>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</si>
  <si>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</si>
  <si>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</si>
  <si>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</si>
  <si>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</si>
  <si>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</si>
  <si>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</si>
  <si>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</si>
  <si>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</si>
  <si>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</si>
  <si>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</si>
  <si>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</si>
  <si>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</si>
  <si>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</si>
  <si>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</si>
  <si>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</si>
  <si>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</si>
  <si>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</si>
  <si>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</si>
  <si>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06_r</t>
  </si>
  <si>
    <t>GYMNÁZIUM - VÝUKOVÉ POMŮCKY_r4</t>
  </si>
  <si>
    <t>INT_rev</t>
  </si>
  <si>
    <t>INTERIER_revize</t>
  </si>
  <si>
    <t>Objekt:</t>
  </si>
  <si>
    <t>Rozpočet: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</si>
  <si>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</si>
  <si>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</si>
  <si>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</si>
  <si>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</si>
  <si>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</si>
  <si>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</si>
  <si>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</si>
  <si>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</si>
  <si>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</si>
  <si>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</si>
  <si>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</si>
  <si>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</si>
  <si>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</si>
  <si>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</si>
  <si>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INT_rev - INTERIER_revize</t>
  </si>
  <si>
    <t>#POPR</t>
  </si>
  <si>
    <t>Popis rozpočtu: 06_r - GYMNÁZIUM - VÝUKOVÉ POMŮCKY_r4</t>
  </si>
  <si>
    <t>Rekapitulace dílů</t>
  </si>
  <si>
    <t>Typ dílu</t>
  </si>
  <si>
    <t>VYB_01</t>
  </si>
  <si>
    <t>Chemie</t>
  </si>
  <si>
    <t>VYB_02</t>
  </si>
  <si>
    <t>Fyzika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</si>
  <si>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</si>
  <si>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</si>
  <si>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</si>
  <si>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</si>
  <si>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</si>
  <si>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</si>
  <si>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</si>
  <si>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</si>
  <si>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</si>
  <si>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</si>
  <si>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</si>
  <si>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</si>
  <si>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</si>
  <si>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</si>
  <si>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</si>
  <si>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</si>
  <si>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</si>
  <si>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</si>
  <si>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</si>
  <si>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</si>
  <si>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</si>
  <si>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</si>
  <si>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</si>
  <si>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</si>
  <si>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</si>
  <si>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</si>
  <si>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</si>
  <si>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</si>
  <si>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</si>
  <si>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</si>
  <si>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</si>
  <si>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ES.24</t>
  </si>
  <si>
    <t>Výrobník demineralizované vody</t>
  </si>
  <si>
    <t xml:space="preserve">ks    </t>
  </si>
  <si>
    <t>Vlastní</t>
  </si>
  <si>
    <t>Indiv</t>
  </si>
  <si>
    <t>Specifikace</t>
  </si>
  <si>
    <t>Běžná</t>
  </si>
  <si>
    <t>POL3_</t>
  </si>
  <si>
    <t>CHE.01</t>
  </si>
  <si>
    <t>Analytické laboratorní váhy</t>
  </si>
  <si>
    <t>odnímatelná nerezová vážní deska, kovové tělo vah s krytem z ABS plastu, ochranný analytický kryt s posuvnými dvířky, dvě výškově nastavitelné nožičky, napájení přes adaptér, skutečný dílek nejvýše 0,0001g, váživost alespoň 120g : 1</t>
  </si>
  <si>
    <t>VV</t>
  </si>
  <si>
    <t>CHE.02</t>
  </si>
  <si>
    <t>Kahan na zemní plyn</t>
  </si>
  <si>
    <t>s regulací plamene, Bundsenův či ekvivalentní : 17</t>
  </si>
  <si>
    <t>CHE.03</t>
  </si>
  <si>
    <t>Stojan laboratoční kovový</t>
  </si>
  <si>
    <t>univeryální, průměr tyče 12mm, délka tyče alespoň 750mm : 20</t>
  </si>
  <si>
    <t>CHE.06</t>
  </si>
  <si>
    <t>Předvážky laboratorní</t>
  </si>
  <si>
    <t>váživost alespoň 500g, skuteční dílek nejvýše 0,01g, napájení pomocí napájecího adaptéru, umožňující vážení, tárování i dovažování, LCD display, čas stabilizace nejvýše 3s : 2</t>
  </si>
  <si>
    <t>CHE.07</t>
  </si>
  <si>
    <t>Kippův přístroj</t>
  </si>
  <si>
    <t>500 ml : 1</t>
  </si>
  <si>
    <t>CHE.08</t>
  </si>
  <si>
    <t>Chemická sušárna</t>
  </si>
  <si>
    <t>laboratorní sušárna s řízením času a teploty, ochrana proti přehřátí, rozměr alespoň 560x565x625 mm vnitřní síto alespoň 1x : 1</t>
  </si>
  <si>
    <t>CHE.09</t>
  </si>
  <si>
    <t>Destilační aparatura</t>
  </si>
  <si>
    <t>žákovská destilační souprava do chemie skládající se z destilační hlavy, alonže, Liebigova chladiče, teploměru v rozsahu alespoň 0-150 stupňů celsia, baňky s kulatým dnem alespoň 100 ml, aparatura vybavena stativovým materiálem, příp. další příslušenství : 6</t>
  </si>
  <si>
    <t>CHE.10</t>
  </si>
  <si>
    <t>Žákovská sada pro elektrochemii</t>
  </si>
  <si>
    <t>sada obsahující vše potřebné pro provádění základních pokusů z oblasti elektrochemie, elektrolýzu, elektrochemické články apod. : 5</t>
  </si>
  <si>
    <t>CHE.11</t>
  </si>
  <si>
    <t>Titrační baňka</t>
  </si>
  <si>
    <t>250 ml, s plochým dnem : 20</t>
  </si>
  <si>
    <t>CHE.12</t>
  </si>
  <si>
    <t>Byreta</t>
  </si>
  <si>
    <t>25 ml, dělení 0,1 ml : 15</t>
  </si>
  <si>
    <t>CHE.13</t>
  </si>
  <si>
    <t>Kruh na filtraci</t>
  </si>
  <si>
    <t>průměr 40 mm : 10</t>
  </si>
  <si>
    <t>CHE.14</t>
  </si>
  <si>
    <t>Držák na chladič</t>
  </si>
  <si>
    <t>střední, maximální rozevření čelistí 40 mm, délka 225 mm : 10</t>
  </si>
  <si>
    <t>CHE.15</t>
  </si>
  <si>
    <t>Svorka křížová</t>
  </si>
  <si>
    <t>maximální průměr tyče 16 mm, železo : 20</t>
  </si>
  <si>
    <t>CHE.16</t>
  </si>
  <si>
    <t>Držák na zkumavky</t>
  </si>
  <si>
    <t>držák na ohřívání zkumavek, nerez : 10</t>
  </si>
  <si>
    <t>CHE.17</t>
  </si>
  <si>
    <t>Žíhací kruh</t>
  </si>
  <si>
    <t>kruh na vaření, průměr 80 mm : 16</t>
  </si>
  <si>
    <t>CHE.18</t>
  </si>
  <si>
    <t>Triangl</t>
  </si>
  <si>
    <t>triangl z nerezové anebo galvanizované oceli s keramickými trubičkami : 16</t>
  </si>
  <si>
    <t>CHE.19</t>
  </si>
  <si>
    <t>Žíhací síťka</t>
  </si>
  <si>
    <t>síťka s keramickým středem 160 x 160 mm : 16</t>
  </si>
  <si>
    <t>CHE.20</t>
  </si>
  <si>
    <t>Vývěva vodní</t>
  </si>
  <si>
    <t>polypropylen, průměr hadice pro připojení vody 11,85 mm, průměr vakuové trubice 9 mm : 10</t>
  </si>
  <si>
    <t>CHE.21</t>
  </si>
  <si>
    <t>Hadice</t>
  </si>
  <si>
    <t>hadice vhodná pro podtlak, k vodní vývěvě, 10 m : 10</t>
  </si>
  <si>
    <t>CHE.22</t>
  </si>
  <si>
    <t>Hadice plynová</t>
  </si>
  <si>
    <t>pro připojení laboratorního kahanu, délka 1 m : 18</t>
  </si>
  <si>
    <t>CHE.23</t>
  </si>
  <si>
    <t>Kádinka 50 ml</t>
  </si>
  <si>
    <t>s výlevkou : 20</t>
  </si>
  <si>
    <t>CHE.24</t>
  </si>
  <si>
    <t>Kádinka 100 ml</t>
  </si>
  <si>
    <t>s výlevkou : 30</t>
  </si>
  <si>
    <t>CHE.25</t>
  </si>
  <si>
    <t>Kádinka 250 ml</t>
  </si>
  <si>
    <t>CHE.26</t>
  </si>
  <si>
    <t>Kádinka 800 ml</t>
  </si>
  <si>
    <t>s výlevkou : 5</t>
  </si>
  <si>
    <t>CHE.27</t>
  </si>
  <si>
    <t>Pipeta 10 ml</t>
  </si>
  <si>
    <t>dělená : 10</t>
  </si>
  <si>
    <t>CHE.28</t>
  </si>
  <si>
    <t>Pipeta 20 ml</t>
  </si>
  <si>
    <t>CHE.29</t>
  </si>
  <si>
    <t>Pipetovací balonek</t>
  </si>
  <si>
    <t>trojcestný : 10</t>
  </si>
  <si>
    <t>CHE.30</t>
  </si>
  <si>
    <t>Topné hnízdo</t>
  </si>
  <si>
    <t>pro baňku alespoň 250 ml, s plynulou regulací teploty : 4</t>
  </si>
  <si>
    <t>CHE.31</t>
  </si>
  <si>
    <t>Varná baňka</t>
  </si>
  <si>
    <t>s kulatým dnem, 250 ml : 5</t>
  </si>
  <si>
    <t>CHE.32</t>
  </si>
  <si>
    <t>Magnetická míchačka</t>
  </si>
  <si>
    <t>mícha množství alespoň do 1000 ml, s otáčkami minimálně od 100 do 1000 ot./min, s vypínačem a kontrolkou, s pojistkou : 5</t>
  </si>
  <si>
    <t>CHE.33</t>
  </si>
  <si>
    <t>Lodička keramická</t>
  </si>
  <si>
    <t>na vážení, velůikost alespoň 53 x 23 mm : 10</t>
  </si>
  <si>
    <t>CHE.34</t>
  </si>
  <si>
    <t>Buchnerova nálevka</t>
  </si>
  <si>
    <t>keramická, pro průměr filtračního papíru 70 mm : 10</t>
  </si>
  <si>
    <t>CHE.35</t>
  </si>
  <si>
    <t>Těsnění</t>
  </si>
  <si>
    <t>těsnění konické pro použití Buchnerovy nálevky (dle typu nálevky) : 10</t>
  </si>
  <si>
    <t>CHE.36</t>
  </si>
  <si>
    <t>Láhev odsávací</t>
  </si>
  <si>
    <t>odsávací láhev se skleněnou olivkou 250 ml : 8</t>
  </si>
  <si>
    <t>CHE.37</t>
  </si>
  <si>
    <t>Brýle ochranné</t>
  </si>
  <si>
    <t>s polykarbonátovým zorníkem, nastavitelná délka stranic, odolné vůči poškrábání : 20</t>
  </si>
  <si>
    <t>CHE.38</t>
  </si>
  <si>
    <t>Odměrný válec 25 ml</t>
  </si>
  <si>
    <t>průhledný, sklo : 10</t>
  </si>
  <si>
    <t>CHE.39</t>
  </si>
  <si>
    <t>Odměrný válec 50 ml</t>
  </si>
  <si>
    <t>CHE.40</t>
  </si>
  <si>
    <t>Odměrný válec 100 ml</t>
  </si>
  <si>
    <t>CHE.41</t>
  </si>
  <si>
    <t>Tyčinka míchací</t>
  </si>
  <si>
    <t>alespoň 5x 250 ml : 50</t>
  </si>
  <si>
    <t>CHE.42</t>
  </si>
  <si>
    <t>Lžička laboratorní</t>
  </si>
  <si>
    <t>plastová, délka alespoň 150 mm, oboustranná : 30</t>
  </si>
  <si>
    <t>CHE.43</t>
  </si>
  <si>
    <t>Nálevka hladká, průměr 75 mm</t>
  </si>
  <si>
    <t>sklěnená : 10</t>
  </si>
  <si>
    <t>CHE.44</t>
  </si>
  <si>
    <t>Nálevka hladká, průměr 100 mm</t>
  </si>
  <si>
    <t>skleněná : 10</t>
  </si>
  <si>
    <t>CHE.45</t>
  </si>
  <si>
    <t>Nálevka hladká, průměr 45 mm</t>
  </si>
  <si>
    <t>CHE.46</t>
  </si>
  <si>
    <t>Pinzeta nerezová</t>
  </si>
  <si>
    <t>délka čelistí alespoň  145 mm, zakulacené čelisti : 5</t>
  </si>
  <si>
    <t>CHE.47</t>
  </si>
  <si>
    <t>Baňka odměrná, s ryskou 50 mm</t>
  </si>
  <si>
    <t>s PP zátkou : 6</t>
  </si>
  <si>
    <t>CHE.48</t>
  </si>
  <si>
    <t>Baňka odměrná, s ryskou 100 mm</t>
  </si>
  <si>
    <t>FY.01</t>
  </si>
  <si>
    <t>Univerzální zdroj AC/DC s displejem</t>
  </si>
  <si>
    <t>1</t>
  </si>
  <si>
    <t>FY.02</t>
  </si>
  <si>
    <t>Autotrafo regulační</t>
  </si>
  <si>
    <t>0-260 V; cca 5A; 1,2 kVA : 1</t>
  </si>
  <si>
    <t>FY.03</t>
  </si>
  <si>
    <t>Rozkladný transformátor s uzavřeným jádrem a cívkami</t>
  </si>
  <si>
    <t>FY.04</t>
  </si>
  <si>
    <t>Termovizní kamera</t>
  </si>
  <si>
    <t>s nabíjecí baterií (výdrž 5h), rozsah -10°C až 400°C, přesnost měření do 10%, rozlišení senzoru min 150x120px, displej s úhlopříč. min 17,5cm, připojení přes USB (2x) a ethernet (protokol RTSP), možnost ukládat snímky a sekvence, možnost upevnit na stativ : 2</t>
  </si>
  <si>
    <t>FY.05</t>
  </si>
  <si>
    <t>Digitální radiační videokamera</t>
  </si>
  <si>
    <t>Digitální radiační videokamera určená pro školní experimenty s ionizujícím zářením. Zařízení musí být schopné jasně rozlišit jednotlivé typy částic – alfa, beta, gama a MIP částice (např. miony z kosmického záření). Detekční čip musí mít rozlišení minimálně 256 × 256 pixelů s maximální roztečí 55 µm a tloušťkou alespoň 300 µm.</t>
  </si>
  <si>
    <t>POP</t>
  </si>
  <si>
    <t>Kamera musí s vysokou účinností detekovat těžké nabité částice s energií nad 1 MeV (min. 90 %), elektrony nad 10 keV (min. 80 %), MIP částice nad 1 MeV a RTG záření v rozsahu 5–10 keV. RTG záření s energií kolem 20 keV musí být detekovatelné alespoň s 25% účinností.</t>
  </si>
  <si>
    <t>Zařízení musí být kompatibilní se softwarem pro vizualizaci a analýzu dat, například Pixelman verze 2.2.1 nebo ekvivalentem, a umožňovat snímkovací frekvenci minimálně 45 snímků za sekundu. Připojení k počítači musí být realizováno přes USB rozhraní (min. USB 2.0), s možností zobrazení dat na monitoru nebo dataprojektoru. Kamera musí být napájena přes USB port.</t>
  </si>
  <si>
    <t>Součástí dodávky musí být školní zdroj záření ^241Am (cca 9,5 kBq), posuvná experimentální lavice, vzorek uranového skla, svařovací elektroda WT40 s příměsí thoria, sada materiálových filtrů (hliník, olovo, nerezová ocel, mosaz) a propojovací USB kabel.</t>
  </si>
  <si>
    <t>FY.06</t>
  </si>
  <si>
    <t>Digitální váha</t>
  </si>
  <si>
    <t>do 500g s přesností 0,01g : 5</t>
  </si>
  <si>
    <t>FY.07</t>
  </si>
  <si>
    <t>Souprava pro optické experimenty</t>
  </si>
  <si>
    <t>kompl</t>
  </si>
  <si>
    <t>tj. 10 - 15 sad, každá z nich by měla obsahovat alespoň zdroj světla (napájitelný např. plochou baterií, dávající úzký nerozbíhavý svazek světla reprezentující paprsek), 2 rovinná zrcadla, duté zrcadlo, vypuklé zrcadlo, pracovní listy k experimentům : 10</t>
  </si>
  <si>
    <t>FY.10</t>
  </si>
  <si>
    <t>Skleněná krychle o hraně 50 mm</t>
  </si>
  <si>
    <t>3</t>
  </si>
  <si>
    <t>FY.11</t>
  </si>
  <si>
    <t>Krychle z uranového skla</t>
  </si>
  <si>
    <t>FY.12</t>
  </si>
  <si>
    <t>Sada válců o stejné hmotnosti (25g) a průměru, z různých materiálů</t>
  </si>
  <si>
    <t>5ks: dřevo(buk), ocel, mosaz, PVC, hliník : 1</t>
  </si>
  <si>
    <t>FY.13</t>
  </si>
  <si>
    <t>Těleso s hustotou vody, objem asi 100 ml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</si>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</sst>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5oHnniJfoHlenW0236Pum1EaSn34EdMUTCMGgVX+Rj5+TM9MeDCoyPb5hhBd9petXd/EUz36vuOCfTBUZytpFQ==" saltValue="dgWTeMabvXwPBX5xMZeqr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opLeftCell="B13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5">
      <c r="A4" s="108">
        <v>1960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5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5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5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5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SUMIF(F53:F54,A16,I53:I54)+SUMIF(F53:F54,"PSU",I53:I54)</f>
        <v>0</v>
      </c>
      <c r="J16" s="85"/>
    </row>
    <row r="17" spans="1:10" ht="23.25" customHeight="1" x14ac:dyDescent="0.25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SUMIF(F53:F54,A17,I53:I54)</f>
        <v>0</v>
      </c>
      <c r="J17" s="85"/>
    </row>
    <row r="18" spans="1:10" ht="23.25" customHeight="1" x14ac:dyDescent="0.25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SUMIF(F53:F54,A18,I53:I54)</f>
        <v>0</v>
      </c>
      <c r="J18" s="85"/>
    </row>
    <row r="19" spans="1:10" ht="23.25" customHeight="1" x14ac:dyDescent="0.25">
      <c r="A19" s="201" t="s">
        <v>72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SUMIF(F53:F54,A19,I53:I54)</f>
        <v>0</v>
      </c>
      <c r="J19" s="85"/>
    </row>
    <row r="20" spans="1:10" ht="23.25" customHeight="1" x14ac:dyDescent="0.25">
      <c r="A20" s="201" t="s">
        <v>73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SUMIF(F53:F54,A20,I53:I54)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3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5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 x14ac:dyDescent="0.25">
      <c r="A39" s="138">
        <v>1</v>
      </c>
      <c r="B39" s="149" t="s">
        <v>56</v>
      </c>
      <c r="C39" s="150"/>
      <c r="D39" s="150"/>
      <c r="E39" s="150"/>
      <c r="F39" s="151">
        <f>'INT_rev 06_r Pol'!AE130</f>
        <v>0</v>
      </c>
      <c r="G39" s="152">
        <f>'INT_rev 06_r Pol'!AF130</f>
        <v>0</v>
      </c>
      <c r="H39" s="153"/>
      <c r="I39" s="154">
        <f>F39+G39+H39</f>
        <v>0</v>
      </c>
      <c r="J39" s="155" t="str">
        <f>IF(CenaCelkemVypocet=0,"",I39/CenaCelkemVypocet*100)</f>
        <v/>
      </c>
    </row>
    <row r="40" spans="1:10" ht="25.5" hidden="1" customHeight="1" x14ac:dyDescent="0.25">
      <c r="A40" s="138">
        <v>2</v>
      </c>
      <c r="B40" s="156"/>
      <c r="C40" s="157" t="s">
        <v>57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 x14ac:dyDescent="0.25">
      <c r="A41" s="138">
        <v>2</v>
      </c>
      <c r="B41" s="156" t="s">
        <v>45</v>
      </c>
      <c r="C41" s="157" t="s">
        <v>46</v>
      </c>
      <c r="D41" s="157"/>
      <c r="E41" s="157"/>
      <c r="F41" s="158">
        <f>'INT_rev 06_r Pol'!AE130</f>
        <v>0</v>
      </c>
      <c r="G41" s="159">
        <f>'INT_rev 06_r Pol'!AF130</f>
        <v>0</v>
      </c>
      <c r="H41" s="159"/>
      <c r="I41" s="160">
        <f>F41+G41+H41</f>
        <v>0</v>
      </c>
      <c r="J41" s="161" t="str">
        <f>IF(CenaCelkemVypocet=0,"",I41/CenaCelkemVypocet*100)</f>
        <v/>
      </c>
    </row>
    <row r="42" spans="1:10" ht="25.5" hidden="1" customHeight="1" x14ac:dyDescent="0.25">
      <c r="A42" s="138">
        <v>3</v>
      </c>
      <c r="B42" s="162" t="s">
        <v>43</v>
      </c>
      <c r="C42" s="150" t="s">
        <v>44</v>
      </c>
      <c r="D42" s="150"/>
      <c r="E42" s="150"/>
      <c r="F42" s="163">
        <f>'INT_rev 06_r Pol'!AE130</f>
        <v>0</v>
      </c>
      <c r="G42" s="153">
        <f>'INT_rev 06_r Pol'!AF130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10" ht="25.5" hidden="1" customHeight="1" x14ac:dyDescent="0.25">
      <c r="A43" s="138"/>
      <c r="B43" s="164" t="s">
        <v>58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 x14ac:dyDescent="0.25">
      <c r="A45" t="s">
        <v>60</v>
      </c>
      <c r="B45" t="s">
        <v>61</v>
      </c>
    </row>
    <row r="46" spans="1:10" x14ac:dyDescent="0.25">
      <c r="A46" t="s">
        <v>62</v>
      </c>
      <c r="B46" t="s">
        <v>63</v>
      </c>
    </row>
    <row r="47" spans="1:10" x14ac:dyDescent="0.25">
      <c r="A47" t="s">
        <v>64</v>
      </c>
      <c r="B47" t="s">
        <v>65</v>
      </c>
    </row>
    <row r="50" spans="1:10" ht="15.6" x14ac:dyDescent="0.3">
      <c r="B50" s="180" t="s">
        <v>66</v>
      </c>
    </row>
    <row r="52" spans="1:10" ht="25.5" customHeight="1" x14ac:dyDescent="0.25">
      <c r="A52" s="182"/>
      <c r="B52" s="185" t="s">
        <v>17</v>
      </c>
      <c r="C52" s="185" t="s">
        <v>5</v>
      </c>
      <c r="D52" s="186"/>
      <c r="E52" s="186"/>
      <c r="F52" s="187" t="s">
        <v>67</v>
      </c>
      <c r="G52" s="187"/>
      <c r="H52" s="187"/>
      <c r="I52" s="187" t="s">
        <v>29</v>
      </c>
      <c r="J52" s="187" t="s">
        <v>0</v>
      </c>
    </row>
    <row r="53" spans="1:10" ht="36.75" customHeight="1" x14ac:dyDescent="0.25">
      <c r="A53" s="183"/>
      <c r="B53" s="188" t="s">
        <v>68</v>
      </c>
      <c r="C53" s="189" t="s">
        <v>69</v>
      </c>
      <c r="D53" s="190"/>
      <c r="E53" s="190"/>
      <c r="F53" s="197" t="s">
        <v>24</v>
      </c>
      <c r="G53" s="198"/>
      <c r="H53" s="198"/>
      <c r="I53" s="198">
        <f>'INT_rev 06_r Pol'!G8</f>
        <v>0</v>
      </c>
      <c r="J53" s="194" t="str">
        <f>IF(I55=0,"",I53/I55*100)</f>
        <v/>
      </c>
    </row>
    <row r="54" spans="1:10" ht="36.75" customHeight="1" x14ac:dyDescent="0.25">
      <c r="A54" s="183"/>
      <c r="B54" s="188" t="s">
        <v>70</v>
      </c>
      <c r="C54" s="189" t="s">
        <v>71</v>
      </c>
      <c r="D54" s="190"/>
      <c r="E54" s="190"/>
      <c r="F54" s="197" t="s">
        <v>24</v>
      </c>
      <c r="G54" s="198"/>
      <c r="H54" s="198"/>
      <c r="I54" s="198">
        <f>'INT_rev 06_r Pol'!G102</f>
        <v>0</v>
      </c>
      <c r="J54" s="194" t="str">
        <f>IF(I55=0,"",I54/I55*100)</f>
        <v/>
      </c>
    </row>
    <row r="55" spans="1:10" ht="25.5" customHeight="1" x14ac:dyDescent="0.25">
      <c r="A55" s="184"/>
      <c r="B55" s="191" t="s">
        <v>1</v>
      </c>
      <c r="C55" s="192"/>
      <c r="D55" s="193"/>
      <c r="E55" s="193"/>
      <c r="F55" s="199"/>
      <c r="G55" s="200"/>
      <c r="H55" s="200"/>
      <c r="I55" s="200">
        <f>SUM(I53:I54)</f>
        <v>0</v>
      </c>
      <c r="J55" s="195">
        <f>SUM(J53:J54)</f>
        <v>0</v>
      </c>
    </row>
    <row r="56" spans="1:10" x14ac:dyDescent="0.25">
      <c r="F56" s="137"/>
      <c r="G56" s="137"/>
      <c r="H56" s="137"/>
      <c r="I56" s="137"/>
      <c r="J56" s="196"/>
    </row>
    <row r="57" spans="1:10" x14ac:dyDescent="0.25">
      <c r="F57" s="137"/>
      <c r="G57" s="137"/>
      <c r="H57" s="137"/>
      <c r="I57" s="137"/>
      <c r="J57" s="196"/>
    </row>
    <row r="58" spans="1:10" x14ac:dyDescent="0.25">
      <c r="F58" s="137"/>
      <c r="G58" s="137"/>
      <c r="H58" s="137"/>
      <c r="I58" s="137"/>
      <c r="J58" s="196"/>
    </row>
  </sheetData>
  <sheetProtection algorithmName="SHA-512" hashValue="Krfp4NqxCz+OHlTYuXsDi25GcmSCHE1qg4tiMZgv8wvMF3PQ180wOQB1TomWmOlXr7YptXt2O6xueEwrp1BZGA==" saltValue="cRS/EU8yOGQzqr0BoCJcL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 x14ac:dyDescent="0.25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 x14ac:dyDescent="0.25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 x14ac:dyDescent="0.25">
      <c r="A4" s="50" t="s">
        <v>9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kf0W9EHnyloda1YlI0c/41pA2JDxv9STXuXH8AN1CeF5qBwKzrlLyoLE5RWxDppGl1iCDSb+zBcZ0UBTNVZmRg==" saltValue="wcrVzbOUz56qLBQp1WIe/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81" customWidth="1"/>
    <col min="3" max="3" width="63.33203125" style="18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02" t="s">
        <v>74</v>
      </c>
      <c r="B1" s="202"/>
      <c r="C1" s="202"/>
      <c r="D1" s="202"/>
      <c r="E1" s="202"/>
      <c r="F1" s="202"/>
      <c r="G1" s="202"/>
      <c r="AG1" t="s">
        <v>75</v>
      </c>
    </row>
    <row r="2" spans="1:60" ht="25.05" customHeight="1" x14ac:dyDescent="0.25">
      <c r="A2" s="203" t="s">
        <v>7</v>
      </c>
      <c r="B2" s="49" t="s">
        <v>49</v>
      </c>
      <c r="C2" s="206" t="s">
        <v>50</v>
      </c>
      <c r="D2" s="204"/>
      <c r="E2" s="204"/>
      <c r="F2" s="204"/>
      <c r="G2" s="205"/>
      <c r="AG2" t="s">
        <v>76</v>
      </c>
    </row>
    <row r="3" spans="1:60" ht="25.05" customHeight="1" x14ac:dyDescent="0.25">
      <c r="A3" s="203" t="s">
        <v>8</v>
      </c>
      <c r="B3" s="49" t="s">
        <v>45</v>
      </c>
      <c r="C3" s="206" t="s">
        <v>46</v>
      </c>
      <c r="D3" s="204"/>
      <c r="E3" s="204"/>
      <c r="F3" s="204"/>
      <c r="G3" s="205"/>
      <c r="AC3" s="181" t="s">
        <v>76</v>
      </c>
      <c r="AG3" t="s">
        <v>77</v>
      </c>
    </row>
    <row r="4" spans="1:60" ht="25.05" customHeight="1" x14ac:dyDescent="0.25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78</v>
      </c>
    </row>
    <row r="5" spans="1:60" x14ac:dyDescent="0.25">
      <c r="D5" s="10"/>
    </row>
    <row r="6" spans="1:60" ht="39.6" x14ac:dyDescent="0.25">
      <c r="A6" s="213" t="s">
        <v>79</v>
      </c>
      <c r="B6" s="215" t="s">
        <v>80</v>
      </c>
      <c r="C6" s="215" t="s">
        <v>81</v>
      </c>
      <c r="D6" s="214" t="s">
        <v>82</v>
      </c>
      <c r="E6" s="213" t="s">
        <v>83</v>
      </c>
      <c r="F6" s="212" t="s">
        <v>84</v>
      </c>
      <c r="G6" s="213" t="s">
        <v>29</v>
      </c>
      <c r="H6" s="216" t="s">
        <v>30</v>
      </c>
      <c r="I6" s="216" t="s">
        <v>85</v>
      </c>
      <c r="J6" s="216" t="s">
        <v>31</v>
      </c>
      <c r="K6" s="216" t="s">
        <v>86</v>
      </c>
      <c r="L6" s="216" t="s">
        <v>87</v>
      </c>
      <c r="M6" s="216" t="s">
        <v>88</v>
      </c>
      <c r="N6" s="216" t="s">
        <v>89</v>
      </c>
      <c r="O6" s="216" t="s">
        <v>90</v>
      </c>
      <c r="P6" s="216" t="s">
        <v>91</v>
      </c>
      <c r="Q6" s="216" t="s">
        <v>92</v>
      </c>
      <c r="R6" s="216" t="s">
        <v>93</v>
      </c>
      <c r="S6" s="216" t="s">
        <v>94</v>
      </c>
      <c r="T6" s="216" t="s">
        <v>95</v>
      </c>
      <c r="U6" s="216" t="s">
        <v>96</v>
      </c>
      <c r="V6" s="216" t="s">
        <v>97</v>
      </c>
      <c r="W6" s="216" t="s">
        <v>98</v>
      </c>
      <c r="X6" s="216" t="s">
        <v>99</v>
      </c>
      <c r="Y6" s="216" t="s">
        <v>100</v>
      </c>
    </row>
    <row r="7" spans="1:60" hidden="1" x14ac:dyDescent="0.25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5">
      <c r="A8" s="231" t="s">
        <v>101</v>
      </c>
      <c r="B8" s="232" t="s">
        <v>68</v>
      </c>
      <c r="C8" s="255" t="s">
        <v>69</v>
      </c>
      <c r="D8" s="233"/>
      <c r="E8" s="234"/>
      <c r="F8" s="235"/>
      <c r="G8" s="235">
        <f>SUMIF(AG9:AG101,"&lt;&gt;NOR",G9:G101)</f>
        <v>0</v>
      </c>
      <c r="H8" s="235"/>
      <c r="I8" s="235">
        <f>SUM(I9:I101)</f>
        <v>0</v>
      </c>
      <c r="J8" s="235"/>
      <c r="K8" s="235">
        <f>SUM(K9:K101)</f>
        <v>0</v>
      </c>
      <c r="L8" s="235"/>
      <c r="M8" s="235">
        <f>SUM(M9:M101)</f>
        <v>0</v>
      </c>
      <c r="N8" s="234"/>
      <c r="O8" s="234">
        <f>SUM(O9:O101)</f>
        <v>0</v>
      </c>
      <c r="P8" s="234"/>
      <c r="Q8" s="234">
        <f>SUM(Q9:Q101)</f>
        <v>0</v>
      </c>
      <c r="R8" s="235"/>
      <c r="S8" s="235"/>
      <c r="T8" s="236"/>
      <c r="U8" s="230"/>
      <c r="V8" s="230">
        <f>SUM(V9:V101)</f>
        <v>0</v>
      </c>
      <c r="W8" s="230"/>
      <c r="X8" s="230"/>
      <c r="Y8" s="230"/>
      <c r="AG8" t="s">
        <v>102</v>
      </c>
    </row>
    <row r="9" spans="1:60" outlineLevel="1" x14ac:dyDescent="0.25">
      <c r="A9" s="245">
        <v>1</v>
      </c>
      <c r="B9" s="246" t="s">
        <v>103</v>
      </c>
      <c r="C9" s="256" t="s">
        <v>104</v>
      </c>
      <c r="D9" s="247" t="s">
        <v>105</v>
      </c>
      <c r="E9" s="248">
        <v>1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0</v>
      </c>
      <c r="O9" s="248">
        <f>ROUND(E9*N9,2)</f>
        <v>0</v>
      </c>
      <c r="P9" s="248">
        <v>0</v>
      </c>
      <c r="Q9" s="248">
        <f>ROUND(E9*P9,2)</f>
        <v>0</v>
      </c>
      <c r="R9" s="250"/>
      <c r="S9" s="250" t="s">
        <v>106</v>
      </c>
      <c r="T9" s="251" t="s">
        <v>107</v>
      </c>
      <c r="U9" s="227">
        <v>0</v>
      </c>
      <c r="V9" s="227">
        <f>ROUND(E9*U9,2)</f>
        <v>0</v>
      </c>
      <c r="W9" s="227"/>
      <c r="X9" s="227" t="s">
        <v>108</v>
      </c>
      <c r="Y9" s="227" t="s">
        <v>109</v>
      </c>
      <c r="Z9" s="217"/>
      <c r="AA9" s="217"/>
      <c r="AB9" s="217"/>
      <c r="AC9" s="217"/>
      <c r="AD9" s="217"/>
      <c r="AE9" s="217"/>
      <c r="AF9" s="217"/>
      <c r="AG9" s="217" t="s">
        <v>110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1" x14ac:dyDescent="0.25">
      <c r="A10" s="238">
        <v>2</v>
      </c>
      <c r="B10" s="239" t="s">
        <v>111</v>
      </c>
      <c r="C10" s="257" t="s">
        <v>112</v>
      </c>
      <c r="D10" s="240" t="s">
        <v>105</v>
      </c>
      <c r="E10" s="241">
        <v>1</v>
      </c>
      <c r="F10" s="242"/>
      <c r="G10" s="243">
        <f>ROUND(E10*F10,2)</f>
        <v>0</v>
      </c>
      <c r="H10" s="242"/>
      <c r="I10" s="243">
        <f>ROUND(E10*H10,2)</f>
        <v>0</v>
      </c>
      <c r="J10" s="242"/>
      <c r="K10" s="243">
        <f>ROUND(E10*J10,2)</f>
        <v>0</v>
      </c>
      <c r="L10" s="243">
        <v>21</v>
      </c>
      <c r="M10" s="243">
        <f>G10*(1+L10/100)</f>
        <v>0</v>
      </c>
      <c r="N10" s="241">
        <v>0</v>
      </c>
      <c r="O10" s="241">
        <f>ROUND(E10*N10,2)</f>
        <v>0</v>
      </c>
      <c r="P10" s="241">
        <v>0</v>
      </c>
      <c r="Q10" s="241">
        <f>ROUND(E10*P10,2)</f>
        <v>0</v>
      </c>
      <c r="R10" s="243"/>
      <c r="S10" s="243" t="s">
        <v>106</v>
      </c>
      <c r="T10" s="244" t="s">
        <v>107</v>
      </c>
      <c r="U10" s="227">
        <v>0</v>
      </c>
      <c r="V10" s="227">
        <f>ROUND(E10*U10,2)</f>
        <v>0</v>
      </c>
      <c r="W10" s="227"/>
      <c r="X10" s="227" t="s">
        <v>108</v>
      </c>
      <c r="Y10" s="227" t="s">
        <v>109</v>
      </c>
      <c r="Z10" s="217"/>
      <c r="AA10" s="217"/>
      <c r="AB10" s="217"/>
      <c r="AC10" s="217"/>
      <c r="AD10" s="217"/>
      <c r="AE10" s="217"/>
      <c r="AF10" s="217"/>
      <c r="AG10" s="217" t="s">
        <v>110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ht="30.6" outlineLevel="2" x14ac:dyDescent="0.25">
      <c r="A11" s="224"/>
      <c r="B11" s="225"/>
      <c r="C11" s="258" t="s">
        <v>113</v>
      </c>
      <c r="D11" s="228"/>
      <c r="E11" s="229">
        <v>1</v>
      </c>
      <c r="F11" s="227"/>
      <c r="G11" s="227"/>
      <c r="H11" s="227"/>
      <c r="I11" s="227"/>
      <c r="J11" s="227"/>
      <c r="K11" s="227"/>
      <c r="L11" s="227"/>
      <c r="M11" s="227"/>
      <c r="N11" s="226"/>
      <c r="O11" s="226"/>
      <c r="P11" s="226"/>
      <c r="Q11" s="226"/>
      <c r="R11" s="227"/>
      <c r="S11" s="227"/>
      <c r="T11" s="227"/>
      <c r="U11" s="227"/>
      <c r="V11" s="227"/>
      <c r="W11" s="227"/>
      <c r="X11" s="227"/>
      <c r="Y11" s="227"/>
      <c r="Z11" s="217"/>
      <c r="AA11" s="217"/>
      <c r="AB11" s="217"/>
      <c r="AC11" s="217"/>
      <c r="AD11" s="217"/>
      <c r="AE11" s="217"/>
      <c r="AF11" s="217"/>
      <c r="AG11" s="217" t="s">
        <v>114</v>
      </c>
      <c r="AH11" s="217">
        <v>0</v>
      </c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1" x14ac:dyDescent="0.25">
      <c r="A12" s="238">
        <v>3</v>
      </c>
      <c r="B12" s="239" t="s">
        <v>115</v>
      </c>
      <c r="C12" s="257" t="s">
        <v>116</v>
      </c>
      <c r="D12" s="240" t="s">
        <v>105</v>
      </c>
      <c r="E12" s="241">
        <v>17</v>
      </c>
      <c r="F12" s="242"/>
      <c r="G12" s="243">
        <f>ROUND(E12*F12,2)</f>
        <v>0</v>
      </c>
      <c r="H12" s="242"/>
      <c r="I12" s="243">
        <f>ROUND(E12*H12,2)</f>
        <v>0</v>
      </c>
      <c r="J12" s="242"/>
      <c r="K12" s="243">
        <f>ROUND(E12*J12,2)</f>
        <v>0</v>
      </c>
      <c r="L12" s="243">
        <v>21</v>
      </c>
      <c r="M12" s="243">
        <f>G12*(1+L12/100)</f>
        <v>0</v>
      </c>
      <c r="N12" s="241">
        <v>0</v>
      </c>
      <c r="O12" s="241">
        <f>ROUND(E12*N12,2)</f>
        <v>0</v>
      </c>
      <c r="P12" s="241">
        <v>0</v>
      </c>
      <c r="Q12" s="241">
        <f>ROUND(E12*P12,2)</f>
        <v>0</v>
      </c>
      <c r="R12" s="243"/>
      <c r="S12" s="243" t="s">
        <v>106</v>
      </c>
      <c r="T12" s="244" t="s">
        <v>107</v>
      </c>
      <c r="U12" s="227">
        <v>0</v>
      </c>
      <c r="V12" s="227">
        <f>ROUND(E12*U12,2)</f>
        <v>0</v>
      </c>
      <c r="W12" s="227"/>
      <c r="X12" s="227" t="s">
        <v>108</v>
      </c>
      <c r="Y12" s="227" t="s">
        <v>109</v>
      </c>
      <c r="Z12" s="217"/>
      <c r="AA12" s="217"/>
      <c r="AB12" s="217"/>
      <c r="AC12" s="217"/>
      <c r="AD12" s="217"/>
      <c r="AE12" s="217"/>
      <c r="AF12" s="217"/>
      <c r="AG12" s="217" t="s">
        <v>110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2" x14ac:dyDescent="0.25">
      <c r="A13" s="224"/>
      <c r="B13" s="225"/>
      <c r="C13" s="258" t="s">
        <v>117</v>
      </c>
      <c r="D13" s="228"/>
      <c r="E13" s="229">
        <v>17</v>
      </c>
      <c r="F13" s="227"/>
      <c r="G13" s="227"/>
      <c r="H13" s="227"/>
      <c r="I13" s="227"/>
      <c r="J13" s="227"/>
      <c r="K13" s="227"/>
      <c r="L13" s="227"/>
      <c r="M13" s="227"/>
      <c r="N13" s="226"/>
      <c r="O13" s="226"/>
      <c r="P13" s="226"/>
      <c r="Q13" s="226"/>
      <c r="R13" s="227"/>
      <c r="S13" s="227"/>
      <c r="T13" s="227"/>
      <c r="U13" s="227"/>
      <c r="V13" s="227"/>
      <c r="W13" s="227"/>
      <c r="X13" s="227"/>
      <c r="Y13" s="227"/>
      <c r="Z13" s="217"/>
      <c r="AA13" s="217"/>
      <c r="AB13" s="217"/>
      <c r="AC13" s="217"/>
      <c r="AD13" s="217"/>
      <c r="AE13" s="217"/>
      <c r="AF13" s="217"/>
      <c r="AG13" s="217" t="s">
        <v>114</v>
      </c>
      <c r="AH13" s="217">
        <v>0</v>
      </c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1" x14ac:dyDescent="0.25">
      <c r="A14" s="238">
        <v>4</v>
      </c>
      <c r="B14" s="239" t="s">
        <v>118</v>
      </c>
      <c r="C14" s="257" t="s">
        <v>119</v>
      </c>
      <c r="D14" s="240" t="s">
        <v>105</v>
      </c>
      <c r="E14" s="241">
        <v>20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/>
      <c r="S14" s="243" t="s">
        <v>106</v>
      </c>
      <c r="T14" s="244" t="s">
        <v>107</v>
      </c>
      <c r="U14" s="227">
        <v>0</v>
      </c>
      <c r="V14" s="227">
        <f>ROUND(E14*U14,2)</f>
        <v>0</v>
      </c>
      <c r="W14" s="227"/>
      <c r="X14" s="227" t="s">
        <v>108</v>
      </c>
      <c r="Y14" s="227" t="s">
        <v>109</v>
      </c>
      <c r="Z14" s="217"/>
      <c r="AA14" s="217"/>
      <c r="AB14" s="217"/>
      <c r="AC14" s="217"/>
      <c r="AD14" s="217"/>
      <c r="AE14" s="217"/>
      <c r="AF14" s="217"/>
      <c r="AG14" s="217" t="s">
        <v>110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2" x14ac:dyDescent="0.25">
      <c r="A15" s="224"/>
      <c r="B15" s="225"/>
      <c r="C15" s="258" t="s">
        <v>120</v>
      </c>
      <c r="D15" s="228"/>
      <c r="E15" s="229">
        <v>20</v>
      </c>
      <c r="F15" s="227"/>
      <c r="G15" s="227"/>
      <c r="H15" s="227"/>
      <c r="I15" s="227"/>
      <c r="J15" s="227"/>
      <c r="K15" s="227"/>
      <c r="L15" s="227"/>
      <c r="M15" s="227"/>
      <c r="N15" s="226"/>
      <c r="O15" s="226"/>
      <c r="P15" s="226"/>
      <c r="Q15" s="226"/>
      <c r="R15" s="227"/>
      <c r="S15" s="227"/>
      <c r="T15" s="227"/>
      <c r="U15" s="227"/>
      <c r="V15" s="227"/>
      <c r="W15" s="227"/>
      <c r="X15" s="227"/>
      <c r="Y15" s="227"/>
      <c r="Z15" s="217"/>
      <c r="AA15" s="217"/>
      <c r="AB15" s="217"/>
      <c r="AC15" s="217"/>
      <c r="AD15" s="217"/>
      <c r="AE15" s="217"/>
      <c r="AF15" s="217"/>
      <c r="AG15" s="217" t="s">
        <v>114</v>
      </c>
      <c r="AH15" s="217">
        <v>0</v>
      </c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1" x14ac:dyDescent="0.25">
      <c r="A16" s="238">
        <v>5</v>
      </c>
      <c r="B16" s="239" t="s">
        <v>121</v>
      </c>
      <c r="C16" s="257" t="s">
        <v>122</v>
      </c>
      <c r="D16" s="240" t="s">
        <v>105</v>
      </c>
      <c r="E16" s="241">
        <v>2</v>
      </c>
      <c r="F16" s="242"/>
      <c r="G16" s="243">
        <f>ROUND(E16*F16,2)</f>
        <v>0</v>
      </c>
      <c r="H16" s="242"/>
      <c r="I16" s="243">
        <f>ROUND(E16*H16,2)</f>
        <v>0</v>
      </c>
      <c r="J16" s="242"/>
      <c r="K16" s="243">
        <f>ROUND(E16*J16,2)</f>
        <v>0</v>
      </c>
      <c r="L16" s="243">
        <v>21</v>
      </c>
      <c r="M16" s="243">
        <f>G16*(1+L16/100)</f>
        <v>0</v>
      </c>
      <c r="N16" s="241">
        <v>0</v>
      </c>
      <c r="O16" s="241">
        <f>ROUND(E16*N16,2)</f>
        <v>0</v>
      </c>
      <c r="P16" s="241">
        <v>0</v>
      </c>
      <c r="Q16" s="241">
        <f>ROUND(E16*P16,2)</f>
        <v>0</v>
      </c>
      <c r="R16" s="243"/>
      <c r="S16" s="243" t="s">
        <v>106</v>
      </c>
      <c r="T16" s="244" t="s">
        <v>107</v>
      </c>
      <c r="U16" s="227">
        <v>0</v>
      </c>
      <c r="V16" s="227">
        <f>ROUND(E16*U16,2)</f>
        <v>0</v>
      </c>
      <c r="W16" s="227"/>
      <c r="X16" s="227" t="s">
        <v>108</v>
      </c>
      <c r="Y16" s="227" t="s">
        <v>109</v>
      </c>
      <c r="Z16" s="217"/>
      <c r="AA16" s="217"/>
      <c r="AB16" s="217"/>
      <c r="AC16" s="217"/>
      <c r="AD16" s="217"/>
      <c r="AE16" s="217"/>
      <c r="AF16" s="217"/>
      <c r="AG16" s="217" t="s">
        <v>110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ht="20.399999999999999" outlineLevel="2" x14ac:dyDescent="0.25">
      <c r="A17" s="224"/>
      <c r="B17" s="225"/>
      <c r="C17" s="258" t="s">
        <v>123</v>
      </c>
      <c r="D17" s="228"/>
      <c r="E17" s="229">
        <v>2</v>
      </c>
      <c r="F17" s="227"/>
      <c r="G17" s="227"/>
      <c r="H17" s="227"/>
      <c r="I17" s="227"/>
      <c r="J17" s="227"/>
      <c r="K17" s="227"/>
      <c r="L17" s="227"/>
      <c r="M17" s="227"/>
      <c r="N17" s="226"/>
      <c r="O17" s="226"/>
      <c r="P17" s="226"/>
      <c r="Q17" s="226"/>
      <c r="R17" s="227"/>
      <c r="S17" s="227"/>
      <c r="T17" s="227"/>
      <c r="U17" s="227"/>
      <c r="V17" s="227"/>
      <c r="W17" s="227"/>
      <c r="X17" s="227"/>
      <c r="Y17" s="227"/>
      <c r="Z17" s="217"/>
      <c r="AA17" s="217"/>
      <c r="AB17" s="217"/>
      <c r="AC17" s="217"/>
      <c r="AD17" s="217"/>
      <c r="AE17" s="217"/>
      <c r="AF17" s="217"/>
      <c r="AG17" s="217" t="s">
        <v>114</v>
      </c>
      <c r="AH17" s="217">
        <v>0</v>
      </c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1" x14ac:dyDescent="0.25">
      <c r="A18" s="238">
        <v>6</v>
      </c>
      <c r="B18" s="239" t="s">
        <v>124</v>
      </c>
      <c r="C18" s="257" t="s">
        <v>125</v>
      </c>
      <c r="D18" s="240" t="s">
        <v>105</v>
      </c>
      <c r="E18" s="241">
        <v>1</v>
      </c>
      <c r="F18" s="242"/>
      <c r="G18" s="243">
        <f>ROUND(E18*F18,2)</f>
        <v>0</v>
      </c>
      <c r="H18" s="242"/>
      <c r="I18" s="243">
        <f>ROUND(E18*H18,2)</f>
        <v>0</v>
      </c>
      <c r="J18" s="242"/>
      <c r="K18" s="243">
        <f>ROUND(E18*J18,2)</f>
        <v>0</v>
      </c>
      <c r="L18" s="243">
        <v>21</v>
      </c>
      <c r="M18" s="243">
        <f>G18*(1+L18/100)</f>
        <v>0</v>
      </c>
      <c r="N18" s="241">
        <v>0</v>
      </c>
      <c r="O18" s="241">
        <f>ROUND(E18*N18,2)</f>
        <v>0</v>
      </c>
      <c r="P18" s="241">
        <v>0</v>
      </c>
      <c r="Q18" s="241">
        <f>ROUND(E18*P18,2)</f>
        <v>0</v>
      </c>
      <c r="R18" s="243"/>
      <c r="S18" s="243" t="s">
        <v>106</v>
      </c>
      <c r="T18" s="244" t="s">
        <v>107</v>
      </c>
      <c r="U18" s="227">
        <v>0</v>
      </c>
      <c r="V18" s="227">
        <f>ROUND(E18*U18,2)</f>
        <v>0</v>
      </c>
      <c r="W18" s="227"/>
      <c r="X18" s="227" t="s">
        <v>108</v>
      </c>
      <c r="Y18" s="227" t="s">
        <v>109</v>
      </c>
      <c r="Z18" s="217"/>
      <c r="AA18" s="217"/>
      <c r="AB18" s="217"/>
      <c r="AC18" s="217"/>
      <c r="AD18" s="217"/>
      <c r="AE18" s="217"/>
      <c r="AF18" s="217"/>
      <c r="AG18" s="217" t="s">
        <v>110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2" x14ac:dyDescent="0.25">
      <c r="A19" s="224"/>
      <c r="B19" s="225"/>
      <c r="C19" s="258" t="s">
        <v>126</v>
      </c>
      <c r="D19" s="228"/>
      <c r="E19" s="229">
        <v>1</v>
      </c>
      <c r="F19" s="227"/>
      <c r="G19" s="227"/>
      <c r="H19" s="227"/>
      <c r="I19" s="227"/>
      <c r="J19" s="227"/>
      <c r="K19" s="227"/>
      <c r="L19" s="227"/>
      <c r="M19" s="227"/>
      <c r="N19" s="226"/>
      <c r="O19" s="226"/>
      <c r="P19" s="226"/>
      <c r="Q19" s="226"/>
      <c r="R19" s="227"/>
      <c r="S19" s="227"/>
      <c r="T19" s="227"/>
      <c r="U19" s="227"/>
      <c r="V19" s="227"/>
      <c r="W19" s="227"/>
      <c r="X19" s="227"/>
      <c r="Y19" s="227"/>
      <c r="Z19" s="217"/>
      <c r="AA19" s="217"/>
      <c r="AB19" s="217"/>
      <c r="AC19" s="217"/>
      <c r="AD19" s="217"/>
      <c r="AE19" s="217"/>
      <c r="AF19" s="217"/>
      <c r="AG19" s="217" t="s">
        <v>114</v>
      </c>
      <c r="AH19" s="217">
        <v>0</v>
      </c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1" x14ac:dyDescent="0.25">
      <c r="A20" s="238">
        <v>7</v>
      </c>
      <c r="B20" s="239" t="s">
        <v>127</v>
      </c>
      <c r="C20" s="257" t="s">
        <v>128</v>
      </c>
      <c r="D20" s="240" t="s">
        <v>105</v>
      </c>
      <c r="E20" s="241">
        <v>1</v>
      </c>
      <c r="F20" s="242"/>
      <c r="G20" s="243">
        <f>ROUND(E20*F20,2)</f>
        <v>0</v>
      </c>
      <c r="H20" s="242"/>
      <c r="I20" s="243">
        <f>ROUND(E20*H20,2)</f>
        <v>0</v>
      </c>
      <c r="J20" s="242"/>
      <c r="K20" s="243">
        <f>ROUND(E20*J20,2)</f>
        <v>0</v>
      </c>
      <c r="L20" s="243">
        <v>21</v>
      </c>
      <c r="M20" s="243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3"/>
      <c r="S20" s="243" t="s">
        <v>106</v>
      </c>
      <c r="T20" s="244" t="s">
        <v>107</v>
      </c>
      <c r="U20" s="227">
        <v>0</v>
      </c>
      <c r="V20" s="227">
        <f>ROUND(E20*U20,2)</f>
        <v>0</v>
      </c>
      <c r="W20" s="227"/>
      <c r="X20" s="227" t="s">
        <v>108</v>
      </c>
      <c r="Y20" s="227" t="s">
        <v>109</v>
      </c>
      <c r="Z20" s="217"/>
      <c r="AA20" s="217"/>
      <c r="AB20" s="217"/>
      <c r="AC20" s="217"/>
      <c r="AD20" s="217"/>
      <c r="AE20" s="217"/>
      <c r="AF20" s="217"/>
      <c r="AG20" s="217" t="s">
        <v>110</v>
      </c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ht="20.399999999999999" outlineLevel="2" x14ac:dyDescent="0.25">
      <c r="A21" s="224"/>
      <c r="B21" s="225"/>
      <c r="C21" s="258" t="s">
        <v>129</v>
      </c>
      <c r="D21" s="228"/>
      <c r="E21" s="229">
        <v>1</v>
      </c>
      <c r="F21" s="227"/>
      <c r="G21" s="227"/>
      <c r="H21" s="227"/>
      <c r="I21" s="227"/>
      <c r="J21" s="227"/>
      <c r="K21" s="227"/>
      <c r="L21" s="227"/>
      <c r="M21" s="227"/>
      <c r="N21" s="226"/>
      <c r="O21" s="226"/>
      <c r="P21" s="226"/>
      <c r="Q21" s="226"/>
      <c r="R21" s="227"/>
      <c r="S21" s="227"/>
      <c r="T21" s="227"/>
      <c r="U21" s="227"/>
      <c r="V21" s="227"/>
      <c r="W21" s="227"/>
      <c r="X21" s="227"/>
      <c r="Y21" s="227"/>
      <c r="Z21" s="217"/>
      <c r="AA21" s="217"/>
      <c r="AB21" s="217"/>
      <c r="AC21" s="217"/>
      <c r="AD21" s="217"/>
      <c r="AE21" s="217"/>
      <c r="AF21" s="217"/>
      <c r="AG21" s="217" t="s">
        <v>114</v>
      </c>
      <c r="AH21" s="217">
        <v>0</v>
      </c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1" x14ac:dyDescent="0.25">
      <c r="A22" s="238">
        <v>8</v>
      </c>
      <c r="B22" s="239" t="s">
        <v>130</v>
      </c>
      <c r="C22" s="257" t="s">
        <v>131</v>
      </c>
      <c r="D22" s="240" t="s">
        <v>105</v>
      </c>
      <c r="E22" s="241">
        <v>6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21</v>
      </c>
      <c r="M22" s="243">
        <f>G22*(1+L22/100)</f>
        <v>0</v>
      </c>
      <c r="N22" s="241">
        <v>0</v>
      </c>
      <c r="O22" s="241">
        <f>ROUND(E22*N22,2)</f>
        <v>0</v>
      </c>
      <c r="P22" s="241">
        <v>0</v>
      </c>
      <c r="Q22" s="241">
        <f>ROUND(E22*P22,2)</f>
        <v>0</v>
      </c>
      <c r="R22" s="243"/>
      <c r="S22" s="243" t="s">
        <v>106</v>
      </c>
      <c r="T22" s="244" t="s">
        <v>107</v>
      </c>
      <c r="U22" s="227">
        <v>0</v>
      </c>
      <c r="V22" s="227">
        <f>ROUND(E22*U22,2)</f>
        <v>0</v>
      </c>
      <c r="W22" s="227"/>
      <c r="X22" s="227" t="s">
        <v>108</v>
      </c>
      <c r="Y22" s="227" t="s">
        <v>109</v>
      </c>
      <c r="Z22" s="217"/>
      <c r="AA22" s="217"/>
      <c r="AB22" s="217"/>
      <c r="AC22" s="217"/>
      <c r="AD22" s="217"/>
      <c r="AE22" s="217"/>
      <c r="AF22" s="217"/>
      <c r="AG22" s="217" t="s">
        <v>110</v>
      </c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ht="30.6" outlineLevel="2" x14ac:dyDescent="0.25">
      <c r="A23" s="224"/>
      <c r="B23" s="225"/>
      <c r="C23" s="258" t="s">
        <v>132</v>
      </c>
      <c r="D23" s="228"/>
      <c r="E23" s="229">
        <v>6</v>
      </c>
      <c r="F23" s="227"/>
      <c r="G23" s="227"/>
      <c r="H23" s="227"/>
      <c r="I23" s="227"/>
      <c r="J23" s="227"/>
      <c r="K23" s="227"/>
      <c r="L23" s="227"/>
      <c r="M23" s="227"/>
      <c r="N23" s="226"/>
      <c r="O23" s="226"/>
      <c r="P23" s="226"/>
      <c r="Q23" s="226"/>
      <c r="R23" s="227"/>
      <c r="S23" s="227"/>
      <c r="T23" s="227"/>
      <c r="U23" s="227"/>
      <c r="V23" s="227"/>
      <c r="W23" s="227"/>
      <c r="X23" s="227"/>
      <c r="Y23" s="227"/>
      <c r="Z23" s="217"/>
      <c r="AA23" s="217"/>
      <c r="AB23" s="217"/>
      <c r="AC23" s="217"/>
      <c r="AD23" s="217"/>
      <c r="AE23" s="217"/>
      <c r="AF23" s="217"/>
      <c r="AG23" s="217" t="s">
        <v>114</v>
      </c>
      <c r="AH23" s="217">
        <v>0</v>
      </c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1" x14ac:dyDescent="0.25">
      <c r="A24" s="238">
        <v>9</v>
      </c>
      <c r="B24" s="239" t="s">
        <v>133</v>
      </c>
      <c r="C24" s="257" t="s">
        <v>134</v>
      </c>
      <c r="D24" s="240" t="s">
        <v>105</v>
      </c>
      <c r="E24" s="241">
        <v>5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/>
      <c r="S24" s="243" t="s">
        <v>106</v>
      </c>
      <c r="T24" s="244" t="s">
        <v>107</v>
      </c>
      <c r="U24" s="227">
        <v>0</v>
      </c>
      <c r="V24" s="227">
        <f>ROUND(E24*U24,2)</f>
        <v>0</v>
      </c>
      <c r="W24" s="227"/>
      <c r="X24" s="227" t="s">
        <v>108</v>
      </c>
      <c r="Y24" s="227" t="s">
        <v>109</v>
      </c>
      <c r="Z24" s="217"/>
      <c r="AA24" s="217"/>
      <c r="AB24" s="217"/>
      <c r="AC24" s="217"/>
      <c r="AD24" s="217"/>
      <c r="AE24" s="217"/>
      <c r="AF24" s="217"/>
      <c r="AG24" s="217" t="s">
        <v>110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ht="20.399999999999999" outlineLevel="2" x14ac:dyDescent="0.25">
      <c r="A25" s="224"/>
      <c r="B25" s="225"/>
      <c r="C25" s="258" t="s">
        <v>135</v>
      </c>
      <c r="D25" s="228"/>
      <c r="E25" s="229">
        <v>5</v>
      </c>
      <c r="F25" s="227"/>
      <c r="G25" s="227"/>
      <c r="H25" s="227"/>
      <c r="I25" s="227"/>
      <c r="J25" s="227"/>
      <c r="K25" s="227"/>
      <c r="L25" s="227"/>
      <c r="M25" s="227"/>
      <c r="N25" s="226"/>
      <c r="O25" s="226"/>
      <c r="P25" s="226"/>
      <c r="Q25" s="226"/>
      <c r="R25" s="227"/>
      <c r="S25" s="227"/>
      <c r="T25" s="227"/>
      <c r="U25" s="227"/>
      <c r="V25" s="227"/>
      <c r="W25" s="227"/>
      <c r="X25" s="227"/>
      <c r="Y25" s="227"/>
      <c r="Z25" s="217"/>
      <c r="AA25" s="217"/>
      <c r="AB25" s="217"/>
      <c r="AC25" s="217"/>
      <c r="AD25" s="217"/>
      <c r="AE25" s="217"/>
      <c r="AF25" s="217"/>
      <c r="AG25" s="217" t="s">
        <v>114</v>
      </c>
      <c r="AH25" s="217">
        <v>0</v>
      </c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1" x14ac:dyDescent="0.25">
      <c r="A26" s="238">
        <v>10</v>
      </c>
      <c r="B26" s="239" t="s">
        <v>136</v>
      </c>
      <c r="C26" s="257" t="s">
        <v>137</v>
      </c>
      <c r="D26" s="240" t="s">
        <v>105</v>
      </c>
      <c r="E26" s="241">
        <v>20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21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/>
      <c r="S26" s="243" t="s">
        <v>106</v>
      </c>
      <c r="T26" s="244" t="s">
        <v>107</v>
      </c>
      <c r="U26" s="227">
        <v>0</v>
      </c>
      <c r="V26" s="227">
        <f>ROUND(E26*U26,2)</f>
        <v>0</v>
      </c>
      <c r="W26" s="227"/>
      <c r="X26" s="227" t="s">
        <v>108</v>
      </c>
      <c r="Y26" s="227" t="s">
        <v>109</v>
      </c>
      <c r="Z26" s="217"/>
      <c r="AA26" s="217"/>
      <c r="AB26" s="217"/>
      <c r="AC26" s="217"/>
      <c r="AD26" s="217"/>
      <c r="AE26" s="217"/>
      <c r="AF26" s="217"/>
      <c r="AG26" s="217" t="s">
        <v>110</v>
      </c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2" x14ac:dyDescent="0.25">
      <c r="A27" s="224"/>
      <c r="B27" s="225"/>
      <c r="C27" s="258" t="s">
        <v>138</v>
      </c>
      <c r="D27" s="228"/>
      <c r="E27" s="229">
        <v>20</v>
      </c>
      <c r="F27" s="227"/>
      <c r="G27" s="227"/>
      <c r="H27" s="227"/>
      <c r="I27" s="227"/>
      <c r="J27" s="227"/>
      <c r="K27" s="227"/>
      <c r="L27" s="227"/>
      <c r="M27" s="227"/>
      <c r="N27" s="226"/>
      <c r="O27" s="226"/>
      <c r="P27" s="226"/>
      <c r="Q27" s="226"/>
      <c r="R27" s="227"/>
      <c r="S27" s="227"/>
      <c r="T27" s="227"/>
      <c r="U27" s="227"/>
      <c r="V27" s="227"/>
      <c r="W27" s="227"/>
      <c r="X27" s="227"/>
      <c r="Y27" s="227"/>
      <c r="Z27" s="217"/>
      <c r="AA27" s="217"/>
      <c r="AB27" s="217"/>
      <c r="AC27" s="217"/>
      <c r="AD27" s="217"/>
      <c r="AE27" s="217"/>
      <c r="AF27" s="217"/>
      <c r="AG27" s="217" t="s">
        <v>114</v>
      </c>
      <c r="AH27" s="217">
        <v>0</v>
      </c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1" x14ac:dyDescent="0.25">
      <c r="A28" s="238">
        <v>11</v>
      </c>
      <c r="B28" s="239" t="s">
        <v>139</v>
      </c>
      <c r="C28" s="257" t="s">
        <v>140</v>
      </c>
      <c r="D28" s="240" t="s">
        <v>105</v>
      </c>
      <c r="E28" s="241">
        <v>15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21</v>
      </c>
      <c r="M28" s="243">
        <f>G28*(1+L28/100)</f>
        <v>0</v>
      </c>
      <c r="N28" s="241">
        <v>0</v>
      </c>
      <c r="O28" s="241">
        <f>ROUND(E28*N28,2)</f>
        <v>0</v>
      </c>
      <c r="P28" s="241">
        <v>0</v>
      </c>
      <c r="Q28" s="241">
        <f>ROUND(E28*P28,2)</f>
        <v>0</v>
      </c>
      <c r="R28" s="243"/>
      <c r="S28" s="243" t="s">
        <v>106</v>
      </c>
      <c r="T28" s="244" t="s">
        <v>107</v>
      </c>
      <c r="U28" s="227">
        <v>0</v>
      </c>
      <c r="V28" s="227">
        <f>ROUND(E28*U28,2)</f>
        <v>0</v>
      </c>
      <c r="W28" s="227"/>
      <c r="X28" s="227" t="s">
        <v>108</v>
      </c>
      <c r="Y28" s="227" t="s">
        <v>109</v>
      </c>
      <c r="Z28" s="217"/>
      <c r="AA28" s="217"/>
      <c r="AB28" s="217"/>
      <c r="AC28" s="217"/>
      <c r="AD28" s="217"/>
      <c r="AE28" s="217"/>
      <c r="AF28" s="217"/>
      <c r="AG28" s="217" t="s">
        <v>110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2" x14ac:dyDescent="0.25">
      <c r="A29" s="224"/>
      <c r="B29" s="225"/>
      <c r="C29" s="258" t="s">
        <v>141</v>
      </c>
      <c r="D29" s="228"/>
      <c r="E29" s="229">
        <v>15</v>
      </c>
      <c r="F29" s="227"/>
      <c r="G29" s="227"/>
      <c r="H29" s="227"/>
      <c r="I29" s="227"/>
      <c r="J29" s="227"/>
      <c r="K29" s="227"/>
      <c r="L29" s="227"/>
      <c r="M29" s="227"/>
      <c r="N29" s="226"/>
      <c r="O29" s="226"/>
      <c r="P29" s="226"/>
      <c r="Q29" s="226"/>
      <c r="R29" s="227"/>
      <c r="S29" s="227"/>
      <c r="T29" s="227"/>
      <c r="U29" s="227"/>
      <c r="V29" s="227"/>
      <c r="W29" s="227"/>
      <c r="X29" s="227"/>
      <c r="Y29" s="227"/>
      <c r="Z29" s="217"/>
      <c r="AA29" s="217"/>
      <c r="AB29" s="217"/>
      <c r="AC29" s="217"/>
      <c r="AD29" s="217"/>
      <c r="AE29" s="217"/>
      <c r="AF29" s="217"/>
      <c r="AG29" s="217" t="s">
        <v>114</v>
      </c>
      <c r="AH29" s="217">
        <v>0</v>
      </c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1" x14ac:dyDescent="0.25">
      <c r="A30" s="238">
        <v>12</v>
      </c>
      <c r="B30" s="239" t="s">
        <v>142</v>
      </c>
      <c r="C30" s="257" t="s">
        <v>143</v>
      </c>
      <c r="D30" s="240" t="s">
        <v>105</v>
      </c>
      <c r="E30" s="241">
        <v>10</v>
      </c>
      <c r="F30" s="242"/>
      <c r="G30" s="243">
        <f>ROUND(E30*F30,2)</f>
        <v>0</v>
      </c>
      <c r="H30" s="242"/>
      <c r="I30" s="243">
        <f>ROUND(E30*H30,2)</f>
        <v>0</v>
      </c>
      <c r="J30" s="242"/>
      <c r="K30" s="243">
        <f>ROUND(E30*J30,2)</f>
        <v>0</v>
      </c>
      <c r="L30" s="243">
        <v>21</v>
      </c>
      <c r="M30" s="243">
        <f>G30*(1+L30/100)</f>
        <v>0</v>
      </c>
      <c r="N30" s="241">
        <v>0</v>
      </c>
      <c r="O30" s="241">
        <f>ROUND(E30*N30,2)</f>
        <v>0</v>
      </c>
      <c r="P30" s="241">
        <v>0</v>
      </c>
      <c r="Q30" s="241">
        <f>ROUND(E30*P30,2)</f>
        <v>0</v>
      </c>
      <c r="R30" s="243"/>
      <c r="S30" s="243" t="s">
        <v>106</v>
      </c>
      <c r="T30" s="244" t="s">
        <v>107</v>
      </c>
      <c r="U30" s="227">
        <v>0</v>
      </c>
      <c r="V30" s="227">
        <f>ROUND(E30*U30,2)</f>
        <v>0</v>
      </c>
      <c r="W30" s="227"/>
      <c r="X30" s="227" t="s">
        <v>108</v>
      </c>
      <c r="Y30" s="227" t="s">
        <v>109</v>
      </c>
      <c r="Z30" s="217"/>
      <c r="AA30" s="217"/>
      <c r="AB30" s="217"/>
      <c r="AC30" s="217"/>
      <c r="AD30" s="217"/>
      <c r="AE30" s="217"/>
      <c r="AF30" s="217"/>
      <c r="AG30" s="217" t="s">
        <v>110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2" x14ac:dyDescent="0.25">
      <c r="A31" s="224"/>
      <c r="B31" s="225"/>
      <c r="C31" s="258" t="s">
        <v>144</v>
      </c>
      <c r="D31" s="228"/>
      <c r="E31" s="229">
        <v>10</v>
      </c>
      <c r="F31" s="227"/>
      <c r="G31" s="227"/>
      <c r="H31" s="227"/>
      <c r="I31" s="227"/>
      <c r="J31" s="227"/>
      <c r="K31" s="227"/>
      <c r="L31" s="227"/>
      <c r="M31" s="227"/>
      <c r="N31" s="226"/>
      <c r="O31" s="226"/>
      <c r="P31" s="226"/>
      <c r="Q31" s="226"/>
      <c r="R31" s="227"/>
      <c r="S31" s="227"/>
      <c r="T31" s="227"/>
      <c r="U31" s="227"/>
      <c r="V31" s="227"/>
      <c r="W31" s="227"/>
      <c r="X31" s="227"/>
      <c r="Y31" s="227"/>
      <c r="Z31" s="217"/>
      <c r="AA31" s="217"/>
      <c r="AB31" s="217"/>
      <c r="AC31" s="217"/>
      <c r="AD31" s="217"/>
      <c r="AE31" s="217"/>
      <c r="AF31" s="217"/>
      <c r="AG31" s="217" t="s">
        <v>114</v>
      </c>
      <c r="AH31" s="217">
        <v>0</v>
      </c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1" x14ac:dyDescent="0.25">
      <c r="A32" s="238">
        <v>13</v>
      </c>
      <c r="B32" s="239" t="s">
        <v>145</v>
      </c>
      <c r="C32" s="257" t="s">
        <v>146</v>
      </c>
      <c r="D32" s="240" t="s">
        <v>105</v>
      </c>
      <c r="E32" s="241">
        <v>10</v>
      </c>
      <c r="F32" s="242"/>
      <c r="G32" s="243">
        <f>ROUND(E32*F32,2)</f>
        <v>0</v>
      </c>
      <c r="H32" s="242"/>
      <c r="I32" s="243">
        <f>ROUND(E32*H32,2)</f>
        <v>0</v>
      </c>
      <c r="J32" s="242"/>
      <c r="K32" s="243">
        <f>ROUND(E32*J32,2)</f>
        <v>0</v>
      </c>
      <c r="L32" s="243">
        <v>21</v>
      </c>
      <c r="M32" s="243">
        <f>G32*(1+L32/100)</f>
        <v>0</v>
      </c>
      <c r="N32" s="241">
        <v>0</v>
      </c>
      <c r="O32" s="241">
        <f>ROUND(E32*N32,2)</f>
        <v>0</v>
      </c>
      <c r="P32" s="241">
        <v>0</v>
      </c>
      <c r="Q32" s="241">
        <f>ROUND(E32*P32,2)</f>
        <v>0</v>
      </c>
      <c r="R32" s="243"/>
      <c r="S32" s="243" t="s">
        <v>106</v>
      </c>
      <c r="T32" s="244" t="s">
        <v>107</v>
      </c>
      <c r="U32" s="227">
        <v>0</v>
      </c>
      <c r="V32" s="227">
        <f>ROUND(E32*U32,2)</f>
        <v>0</v>
      </c>
      <c r="W32" s="227"/>
      <c r="X32" s="227" t="s">
        <v>108</v>
      </c>
      <c r="Y32" s="227" t="s">
        <v>109</v>
      </c>
      <c r="Z32" s="217"/>
      <c r="AA32" s="217"/>
      <c r="AB32" s="217"/>
      <c r="AC32" s="217"/>
      <c r="AD32" s="217"/>
      <c r="AE32" s="217"/>
      <c r="AF32" s="217"/>
      <c r="AG32" s="217" t="s">
        <v>110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2" x14ac:dyDescent="0.25">
      <c r="A33" s="224"/>
      <c r="B33" s="225"/>
      <c r="C33" s="258" t="s">
        <v>147</v>
      </c>
      <c r="D33" s="228"/>
      <c r="E33" s="229">
        <v>10</v>
      </c>
      <c r="F33" s="227"/>
      <c r="G33" s="227"/>
      <c r="H33" s="227"/>
      <c r="I33" s="227"/>
      <c r="J33" s="227"/>
      <c r="K33" s="227"/>
      <c r="L33" s="227"/>
      <c r="M33" s="227"/>
      <c r="N33" s="226"/>
      <c r="O33" s="226"/>
      <c r="P33" s="226"/>
      <c r="Q33" s="226"/>
      <c r="R33" s="227"/>
      <c r="S33" s="227"/>
      <c r="T33" s="227"/>
      <c r="U33" s="227"/>
      <c r="V33" s="227"/>
      <c r="W33" s="227"/>
      <c r="X33" s="227"/>
      <c r="Y33" s="227"/>
      <c r="Z33" s="217"/>
      <c r="AA33" s="217"/>
      <c r="AB33" s="217"/>
      <c r="AC33" s="217"/>
      <c r="AD33" s="217"/>
      <c r="AE33" s="217"/>
      <c r="AF33" s="217"/>
      <c r="AG33" s="217" t="s">
        <v>114</v>
      </c>
      <c r="AH33" s="217">
        <v>0</v>
      </c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1" x14ac:dyDescent="0.25">
      <c r="A34" s="238">
        <v>14</v>
      </c>
      <c r="B34" s="239" t="s">
        <v>148</v>
      </c>
      <c r="C34" s="257" t="s">
        <v>149</v>
      </c>
      <c r="D34" s="240" t="s">
        <v>105</v>
      </c>
      <c r="E34" s="241">
        <v>20</v>
      </c>
      <c r="F34" s="242"/>
      <c r="G34" s="243">
        <f>ROUND(E34*F34,2)</f>
        <v>0</v>
      </c>
      <c r="H34" s="242"/>
      <c r="I34" s="243">
        <f>ROUND(E34*H34,2)</f>
        <v>0</v>
      </c>
      <c r="J34" s="242"/>
      <c r="K34" s="243">
        <f>ROUND(E34*J34,2)</f>
        <v>0</v>
      </c>
      <c r="L34" s="243">
        <v>21</v>
      </c>
      <c r="M34" s="243">
        <f>G34*(1+L34/100)</f>
        <v>0</v>
      </c>
      <c r="N34" s="241">
        <v>0</v>
      </c>
      <c r="O34" s="241">
        <f>ROUND(E34*N34,2)</f>
        <v>0</v>
      </c>
      <c r="P34" s="241">
        <v>0</v>
      </c>
      <c r="Q34" s="241">
        <f>ROUND(E34*P34,2)</f>
        <v>0</v>
      </c>
      <c r="R34" s="243"/>
      <c r="S34" s="243" t="s">
        <v>106</v>
      </c>
      <c r="T34" s="244" t="s">
        <v>107</v>
      </c>
      <c r="U34" s="227">
        <v>0</v>
      </c>
      <c r="V34" s="227">
        <f>ROUND(E34*U34,2)</f>
        <v>0</v>
      </c>
      <c r="W34" s="227"/>
      <c r="X34" s="227" t="s">
        <v>108</v>
      </c>
      <c r="Y34" s="227" t="s">
        <v>109</v>
      </c>
      <c r="Z34" s="217"/>
      <c r="AA34" s="217"/>
      <c r="AB34" s="217"/>
      <c r="AC34" s="217"/>
      <c r="AD34" s="217"/>
      <c r="AE34" s="217"/>
      <c r="AF34" s="217"/>
      <c r="AG34" s="217" t="s">
        <v>110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2" x14ac:dyDescent="0.25">
      <c r="A35" s="224"/>
      <c r="B35" s="225"/>
      <c r="C35" s="258" t="s">
        <v>150</v>
      </c>
      <c r="D35" s="228"/>
      <c r="E35" s="229">
        <v>20</v>
      </c>
      <c r="F35" s="227"/>
      <c r="G35" s="227"/>
      <c r="H35" s="227"/>
      <c r="I35" s="227"/>
      <c r="J35" s="227"/>
      <c r="K35" s="227"/>
      <c r="L35" s="227"/>
      <c r="M35" s="227"/>
      <c r="N35" s="226"/>
      <c r="O35" s="226"/>
      <c r="P35" s="226"/>
      <c r="Q35" s="226"/>
      <c r="R35" s="227"/>
      <c r="S35" s="227"/>
      <c r="T35" s="227"/>
      <c r="U35" s="227"/>
      <c r="V35" s="227"/>
      <c r="W35" s="227"/>
      <c r="X35" s="227"/>
      <c r="Y35" s="227"/>
      <c r="Z35" s="217"/>
      <c r="AA35" s="217"/>
      <c r="AB35" s="217"/>
      <c r="AC35" s="217"/>
      <c r="AD35" s="217"/>
      <c r="AE35" s="217"/>
      <c r="AF35" s="217"/>
      <c r="AG35" s="217" t="s">
        <v>114</v>
      </c>
      <c r="AH35" s="217">
        <v>0</v>
      </c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1" x14ac:dyDescent="0.25">
      <c r="A36" s="238">
        <v>15</v>
      </c>
      <c r="B36" s="239" t="s">
        <v>151</v>
      </c>
      <c r="C36" s="257" t="s">
        <v>152</v>
      </c>
      <c r="D36" s="240" t="s">
        <v>105</v>
      </c>
      <c r="E36" s="241">
        <v>10</v>
      </c>
      <c r="F36" s="242"/>
      <c r="G36" s="243">
        <f>ROUND(E36*F36,2)</f>
        <v>0</v>
      </c>
      <c r="H36" s="242"/>
      <c r="I36" s="243">
        <f>ROUND(E36*H36,2)</f>
        <v>0</v>
      </c>
      <c r="J36" s="242"/>
      <c r="K36" s="243">
        <f>ROUND(E36*J36,2)</f>
        <v>0</v>
      </c>
      <c r="L36" s="243">
        <v>21</v>
      </c>
      <c r="M36" s="243">
        <f>G36*(1+L36/100)</f>
        <v>0</v>
      </c>
      <c r="N36" s="241">
        <v>0</v>
      </c>
      <c r="O36" s="241">
        <f>ROUND(E36*N36,2)</f>
        <v>0</v>
      </c>
      <c r="P36" s="241">
        <v>0</v>
      </c>
      <c r="Q36" s="241">
        <f>ROUND(E36*P36,2)</f>
        <v>0</v>
      </c>
      <c r="R36" s="243"/>
      <c r="S36" s="243" t="s">
        <v>106</v>
      </c>
      <c r="T36" s="244" t="s">
        <v>107</v>
      </c>
      <c r="U36" s="227">
        <v>0</v>
      </c>
      <c r="V36" s="227">
        <f>ROUND(E36*U36,2)</f>
        <v>0</v>
      </c>
      <c r="W36" s="227"/>
      <c r="X36" s="227" t="s">
        <v>108</v>
      </c>
      <c r="Y36" s="227" t="s">
        <v>109</v>
      </c>
      <c r="Z36" s="217"/>
      <c r="AA36" s="217"/>
      <c r="AB36" s="217"/>
      <c r="AC36" s="217"/>
      <c r="AD36" s="217"/>
      <c r="AE36" s="217"/>
      <c r="AF36" s="217"/>
      <c r="AG36" s="217" t="s">
        <v>110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2" x14ac:dyDescent="0.25">
      <c r="A37" s="224"/>
      <c r="B37" s="225"/>
      <c r="C37" s="258" t="s">
        <v>153</v>
      </c>
      <c r="D37" s="228"/>
      <c r="E37" s="229">
        <v>10</v>
      </c>
      <c r="F37" s="227"/>
      <c r="G37" s="227"/>
      <c r="H37" s="227"/>
      <c r="I37" s="227"/>
      <c r="J37" s="227"/>
      <c r="K37" s="227"/>
      <c r="L37" s="227"/>
      <c r="M37" s="227"/>
      <c r="N37" s="226"/>
      <c r="O37" s="226"/>
      <c r="P37" s="226"/>
      <c r="Q37" s="226"/>
      <c r="R37" s="227"/>
      <c r="S37" s="227"/>
      <c r="T37" s="227"/>
      <c r="U37" s="227"/>
      <c r="V37" s="227"/>
      <c r="W37" s="227"/>
      <c r="X37" s="227"/>
      <c r="Y37" s="227"/>
      <c r="Z37" s="217"/>
      <c r="AA37" s="217"/>
      <c r="AB37" s="217"/>
      <c r="AC37" s="217"/>
      <c r="AD37" s="217"/>
      <c r="AE37" s="217"/>
      <c r="AF37" s="217"/>
      <c r="AG37" s="217" t="s">
        <v>114</v>
      </c>
      <c r="AH37" s="217">
        <v>0</v>
      </c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1" x14ac:dyDescent="0.25">
      <c r="A38" s="238">
        <v>16</v>
      </c>
      <c r="B38" s="239" t="s">
        <v>154</v>
      </c>
      <c r="C38" s="257" t="s">
        <v>155</v>
      </c>
      <c r="D38" s="240" t="s">
        <v>105</v>
      </c>
      <c r="E38" s="241">
        <v>16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0</v>
      </c>
      <c r="O38" s="241">
        <f>ROUND(E38*N38,2)</f>
        <v>0</v>
      </c>
      <c r="P38" s="241">
        <v>0</v>
      </c>
      <c r="Q38" s="241">
        <f>ROUND(E38*P38,2)</f>
        <v>0</v>
      </c>
      <c r="R38" s="243"/>
      <c r="S38" s="243" t="s">
        <v>106</v>
      </c>
      <c r="T38" s="244" t="s">
        <v>107</v>
      </c>
      <c r="U38" s="227">
        <v>0</v>
      </c>
      <c r="V38" s="227">
        <f>ROUND(E38*U38,2)</f>
        <v>0</v>
      </c>
      <c r="W38" s="227"/>
      <c r="X38" s="227" t="s">
        <v>108</v>
      </c>
      <c r="Y38" s="227" t="s">
        <v>109</v>
      </c>
      <c r="Z38" s="217"/>
      <c r="AA38" s="217"/>
      <c r="AB38" s="217"/>
      <c r="AC38" s="217"/>
      <c r="AD38" s="217"/>
      <c r="AE38" s="217"/>
      <c r="AF38" s="217"/>
      <c r="AG38" s="217" t="s">
        <v>110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2" x14ac:dyDescent="0.25">
      <c r="A39" s="224"/>
      <c r="B39" s="225"/>
      <c r="C39" s="258" t="s">
        <v>156</v>
      </c>
      <c r="D39" s="228"/>
      <c r="E39" s="229">
        <v>16</v>
      </c>
      <c r="F39" s="227"/>
      <c r="G39" s="227"/>
      <c r="H39" s="227"/>
      <c r="I39" s="227"/>
      <c r="J39" s="227"/>
      <c r="K39" s="227"/>
      <c r="L39" s="227"/>
      <c r="M39" s="227"/>
      <c r="N39" s="226"/>
      <c r="O39" s="226"/>
      <c r="P39" s="226"/>
      <c r="Q39" s="226"/>
      <c r="R39" s="227"/>
      <c r="S39" s="227"/>
      <c r="T39" s="227"/>
      <c r="U39" s="227"/>
      <c r="V39" s="227"/>
      <c r="W39" s="227"/>
      <c r="X39" s="227"/>
      <c r="Y39" s="227"/>
      <c r="Z39" s="217"/>
      <c r="AA39" s="217"/>
      <c r="AB39" s="217"/>
      <c r="AC39" s="217"/>
      <c r="AD39" s="217"/>
      <c r="AE39" s="217"/>
      <c r="AF39" s="217"/>
      <c r="AG39" s="217" t="s">
        <v>114</v>
      </c>
      <c r="AH39" s="217">
        <v>0</v>
      </c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1" x14ac:dyDescent="0.25">
      <c r="A40" s="238">
        <v>17</v>
      </c>
      <c r="B40" s="239" t="s">
        <v>157</v>
      </c>
      <c r="C40" s="257" t="s">
        <v>158</v>
      </c>
      <c r="D40" s="240" t="s">
        <v>105</v>
      </c>
      <c r="E40" s="241">
        <v>16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21</v>
      </c>
      <c r="M40" s="243">
        <f>G40*(1+L40/100)</f>
        <v>0</v>
      </c>
      <c r="N40" s="241">
        <v>0</v>
      </c>
      <c r="O40" s="241">
        <f>ROUND(E40*N40,2)</f>
        <v>0</v>
      </c>
      <c r="P40" s="241">
        <v>0</v>
      </c>
      <c r="Q40" s="241">
        <f>ROUND(E40*P40,2)</f>
        <v>0</v>
      </c>
      <c r="R40" s="243"/>
      <c r="S40" s="243" t="s">
        <v>106</v>
      </c>
      <c r="T40" s="244" t="s">
        <v>107</v>
      </c>
      <c r="U40" s="227">
        <v>0</v>
      </c>
      <c r="V40" s="227">
        <f>ROUND(E40*U40,2)</f>
        <v>0</v>
      </c>
      <c r="W40" s="227"/>
      <c r="X40" s="227" t="s">
        <v>108</v>
      </c>
      <c r="Y40" s="227" t="s">
        <v>109</v>
      </c>
      <c r="Z40" s="217"/>
      <c r="AA40" s="217"/>
      <c r="AB40" s="217"/>
      <c r="AC40" s="217"/>
      <c r="AD40" s="217"/>
      <c r="AE40" s="217"/>
      <c r="AF40" s="217"/>
      <c r="AG40" s="217" t="s">
        <v>110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2" x14ac:dyDescent="0.25">
      <c r="A41" s="224"/>
      <c r="B41" s="225"/>
      <c r="C41" s="258" t="s">
        <v>159</v>
      </c>
      <c r="D41" s="228"/>
      <c r="E41" s="229">
        <v>16</v>
      </c>
      <c r="F41" s="227"/>
      <c r="G41" s="227"/>
      <c r="H41" s="227"/>
      <c r="I41" s="227"/>
      <c r="J41" s="227"/>
      <c r="K41" s="227"/>
      <c r="L41" s="227"/>
      <c r="M41" s="227"/>
      <c r="N41" s="226"/>
      <c r="O41" s="226"/>
      <c r="P41" s="226"/>
      <c r="Q41" s="226"/>
      <c r="R41" s="227"/>
      <c r="S41" s="227"/>
      <c r="T41" s="227"/>
      <c r="U41" s="227"/>
      <c r="V41" s="227"/>
      <c r="W41" s="227"/>
      <c r="X41" s="227"/>
      <c r="Y41" s="227"/>
      <c r="Z41" s="217"/>
      <c r="AA41" s="217"/>
      <c r="AB41" s="217"/>
      <c r="AC41" s="217"/>
      <c r="AD41" s="217"/>
      <c r="AE41" s="217"/>
      <c r="AF41" s="217"/>
      <c r="AG41" s="217" t="s">
        <v>114</v>
      </c>
      <c r="AH41" s="217">
        <v>0</v>
      </c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1" x14ac:dyDescent="0.25">
      <c r="A42" s="238">
        <v>18</v>
      </c>
      <c r="B42" s="239" t="s">
        <v>160</v>
      </c>
      <c r="C42" s="257" t="s">
        <v>161</v>
      </c>
      <c r="D42" s="240" t="s">
        <v>105</v>
      </c>
      <c r="E42" s="241">
        <v>16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21</v>
      </c>
      <c r="M42" s="243">
        <f>G42*(1+L42/100)</f>
        <v>0</v>
      </c>
      <c r="N42" s="241">
        <v>0</v>
      </c>
      <c r="O42" s="241">
        <f>ROUND(E42*N42,2)</f>
        <v>0</v>
      </c>
      <c r="P42" s="241">
        <v>0</v>
      </c>
      <c r="Q42" s="241">
        <f>ROUND(E42*P42,2)</f>
        <v>0</v>
      </c>
      <c r="R42" s="243"/>
      <c r="S42" s="243" t="s">
        <v>106</v>
      </c>
      <c r="T42" s="244" t="s">
        <v>107</v>
      </c>
      <c r="U42" s="227">
        <v>0</v>
      </c>
      <c r="V42" s="227">
        <f>ROUND(E42*U42,2)</f>
        <v>0</v>
      </c>
      <c r="W42" s="227"/>
      <c r="X42" s="227" t="s">
        <v>108</v>
      </c>
      <c r="Y42" s="227" t="s">
        <v>109</v>
      </c>
      <c r="Z42" s="217"/>
      <c r="AA42" s="217"/>
      <c r="AB42" s="217"/>
      <c r="AC42" s="217"/>
      <c r="AD42" s="217"/>
      <c r="AE42" s="217"/>
      <c r="AF42" s="217"/>
      <c r="AG42" s="217" t="s">
        <v>110</v>
      </c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2" x14ac:dyDescent="0.25">
      <c r="A43" s="224"/>
      <c r="B43" s="225"/>
      <c r="C43" s="258" t="s">
        <v>162</v>
      </c>
      <c r="D43" s="228"/>
      <c r="E43" s="229">
        <v>16</v>
      </c>
      <c r="F43" s="227"/>
      <c r="G43" s="227"/>
      <c r="H43" s="227"/>
      <c r="I43" s="227"/>
      <c r="J43" s="227"/>
      <c r="K43" s="227"/>
      <c r="L43" s="227"/>
      <c r="M43" s="227"/>
      <c r="N43" s="226"/>
      <c r="O43" s="226"/>
      <c r="P43" s="226"/>
      <c r="Q43" s="226"/>
      <c r="R43" s="227"/>
      <c r="S43" s="227"/>
      <c r="T43" s="227"/>
      <c r="U43" s="227"/>
      <c r="V43" s="227"/>
      <c r="W43" s="227"/>
      <c r="X43" s="227"/>
      <c r="Y43" s="227"/>
      <c r="Z43" s="217"/>
      <c r="AA43" s="217"/>
      <c r="AB43" s="217"/>
      <c r="AC43" s="217"/>
      <c r="AD43" s="217"/>
      <c r="AE43" s="217"/>
      <c r="AF43" s="217"/>
      <c r="AG43" s="217" t="s">
        <v>114</v>
      </c>
      <c r="AH43" s="217">
        <v>0</v>
      </c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1" x14ac:dyDescent="0.25">
      <c r="A44" s="238">
        <v>19</v>
      </c>
      <c r="B44" s="239" t="s">
        <v>163</v>
      </c>
      <c r="C44" s="257" t="s">
        <v>164</v>
      </c>
      <c r="D44" s="240" t="s">
        <v>105</v>
      </c>
      <c r="E44" s="241">
        <v>10</v>
      </c>
      <c r="F44" s="242"/>
      <c r="G44" s="243">
        <f>ROUND(E44*F44,2)</f>
        <v>0</v>
      </c>
      <c r="H44" s="242"/>
      <c r="I44" s="243">
        <f>ROUND(E44*H44,2)</f>
        <v>0</v>
      </c>
      <c r="J44" s="242"/>
      <c r="K44" s="243">
        <f>ROUND(E44*J44,2)</f>
        <v>0</v>
      </c>
      <c r="L44" s="243">
        <v>21</v>
      </c>
      <c r="M44" s="243">
        <f>G44*(1+L44/100)</f>
        <v>0</v>
      </c>
      <c r="N44" s="241">
        <v>0</v>
      </c>
      <c r="O44" s="241">
        <f>ROUND(E44*N44,2)</f>
        <v>0</v>
      </c>
      <c r="P44" s="241">
        <v>0</v>
      </c>
      <c r="Q44" s="241">
        <f>ROUND(E44*P44,2)</f>
        <v>0</v>
      </c>
      <c r="R44" s="243"/>
      <c r="S44" s="243" t="s">
        <v>106</v>
      </c>
      <c r="T44" s="244" t="s">
        <v>107</v>
      </c>
      <c r="U44" s="227">
        <v>0</v>
      </c>
      <c r="V44" s="227">
        <f>ROUND(E44*U44,2)</f>
        <v>0</v>
      </c>
      <c r="W44" s="227"/>
      <c r="X44" s="227" t="s">
        <v>108</v>
      </c>
      <c r="Y44" s="227" t="s">
        <v>109</v>
      </c>
      <c r="Z44" s="217"/>
      <c r="AA44" s="217"/>
      <c r="AB44" s="217"/>
      <c r="AC44" s="217"/>
      <c r="AD44" s="217"/>
      <c r="AE44" s="217"/>
      <c r="AF44" s="217"/>
      <c r="AG44" s="217" t="s">
        <v>110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2" x14ac:dyDescent="0.25">
      <c r="A45" s="224"/>
      <c r="B45" s="225"/>
      <c r="C45" s="258" t="s">
        <v>165</v>
      </c>
      <c r="D45" s="228"/>
      <c r="E45" s="229">
        <v>10</v>
      </c>
      <c r="F45" s="227"/>
      <c r="G45" s="227"/>
      <c r="H45" s="227"/>
      <c r="I45" s="227"/>
      <c r="J45" s="227"/>
      <c r="K45" s="227"/>
      <c r="L45" s="227"/>
      <c r="M45" s="227"/>
      <c r="N45" s="226"/>
      <c r="O45" s="226"/>
      <c r="P45" s="226"/>
      <c r="Q45" s="226"/>
      <c r="R45" s="227"/>
      <c r="S45" s="227"/>
      <c r="T45" s="227"/>
      <c r="U45" s="227"/>
      <c r="V45" s="227"/>
      <c r="W45" s="227"/>
      <c r="X45" s="227"/>
      <c r="Y45" s="227"/>
      <c r="Z45" s="217"/>
      <c r="AA45" s="217"/>
      <c r="AB45" s="217"/>
      <c r="AC45" s="217"/>
      <c r="AD45" s="217"/>
      <c r="AE45" s="217"/>
      <c r="AF45" s="217"/>
      <c r="AG45" s="217" t="s">
        <v>114</v>
      </c>
      <c r="AH45" s="217">
        <v>0</v>
      </c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outlineLevel="1" x14ac:dyDescent="0.25">
      <c r="A46" s="238">
        <v>20</v>
      </c>
      <c r="B46" s="239" t="s">
        <v>166</v>
      </c>
      <c r="C46" s="257" t="s">
        <v>167</v>
      </c>
      <c r="D46" s="240" t="s">
        <v>105</v>
      </c>
      <c r="E46" s="241">
        <v>10</v>
      </c>
      <c r="F46" s="242"/>
      <c r="G46" s="243">
        <f>ROUND(E46*F46,2)</f>
        <v>0</v>
      </c>
      <c r="H46" s="242"/>
      <c r="I46" s="243">
        <f>ROUND(E46*H46,2)</f>
        <v>0</v>
      </c>
      <c r="J46" s="242"/>
      <c r="K46" s="243">
        <f>ROUND(E46*J46,2)</f>
        <v>0</v>
      </c>
      <c r="L46" s="243">
        <v>21</v>
      </c>
      <c r="M46" s="243">
        <f>G46*(1+L46/100)</f>
        <v>0</v>
      </c>
      <c r="N46" s="241">
        <v>0</v>
      </c>
      <c r="O46" s="241">
        <f>ROUND(E46*N46,2)</f>
        <v>0</v>
      </c>
      <c r="P46" s="241">
        <v>0</v>
      </c>
      <c r="Q46" s="241">
        <f>ROUND(E46*P46,2)</f>
        <v>0</v>
      </c>
      <c r="R46" s="243"/>
      <c r="S46" s="243" t="s">
        <v>106</v>
      </c>
      <c r="T46" s="244" t="s">
        <v>107</v>
      </c>
      <c r="U46" s="227">
        <v>0</v>
      </c>
      <c r="V46" s="227">
        <f>ROUND(E46*U46,2)</f>
        <v>0</v>
      </c>
      <c r="W46" s="227"/>
      <c r="X46" s="227" t="s">
        <v>108</v>
      </c>
      <c r="Y46" s="227" t="s">
        <v>109</v>
      </c>
      <c r="Z46" s="217"/>
      <c r="AA46" s="217"/>
      <c r="AB46" s="217"/>
      <c r="AC46" s="217"/>
      <c r="AD46" s="217"/>
      <c r="AE46" s="217"/>
      <c r="AF46" s="217"/>
      <c r="AG46" s="217" t="s">
        <v>110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2" x14ac:dyDescent="0.25">
      <c r="A47" s="224"/>
      <c r="B47" s="225"/>
      <c r="C47" s="258" t="s">
        <v>168</v>
      </c>
      <c r="D47" s="228"/>
      <c r="E47" s="229">
        <v>10</v>
      </c>
      <c r="F47" s="227"/>
      <c r="G47" s="227"/>
      <c r="H47" s="227"/>
      <c r="I47" s="227"/>
      <c r="J47" s="227"/>
      <c r="K47" s="227"/>
      <c r="L47" s="227"/>
      <c r="M47" s="227"/>
      <c r="N47" s="226"/>
      <c r="O47" s="226"/>
      <c r="P47" s="226"/>
      <c r="Q47" s="226"/>
      <c r="R47" s="227"/>
      <c r="S47" s="227"/>
      <c r="T47" s="227"/>
      <c r="U47" s="227"/>
      <c r="V47" s="227"/>
      <c r="W47" s="227"/>
      <c r="X47" s="227"/>
      <c r="Y47" s="227"/>
      <c r="Z47" s="217"/>
      <c r="AA47" s="217"/>
      <c r="AB47" s="217"/>
      <c r="AC47" s="217"/>
      <c r="AD47" s="217"/>
      <c r="AE47" s="217"/>
      <c r="AF47" s="217"/>
      <c r="AG47" s="217" t="s">
        <v>114</v>
      </c>
      <c r="AH47" s="217">
        <v>0</v>
      </c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1" x14ac:dyDescent="0.25">
      <c r="A48" s="238">
        <v>21</v>
      </c>
      <c r="B48" s="239" t="s">
        <v>169</v>
      </c>
      <c r="C48" s="257" t="s">
        <v>170</v>
      </c>
      <c r="D48" s="240" t="s">
        <v>105</v>
      </c>
      <c r="E48" s="241">
        <v>18</v>
      </c>
      <c r="F48" s="242"/>
      <c r="G48" s="243">
        <f>ROUND(E48*F48,2)</f>
        <v>0</v>
      </c>
      <c r="H48" s="242"/>
      <c r="I48" s="243">
        <f>ROUND(E48*H48,2)</f>
        <v>0</v>
      </c>
      <c r="J48" s="242"/>
      <c r="K48" s="243">
        <f>ROUND(E48*J48,2)</f>
        <v>0</v>
      </c>
      <c r="L48" s="243">
        <v>21</v>
      </c>
      <c r="M48" s="243">
        <f>G48*(1+L48/100)</f>
        <v>0</v>
      </c>
      <c r="N48" s="241">
        <v>0</v>
      </c>
      <c r="O48" s="241">
        <f>ROUND(E48*N48,2)</f>
        <v>0</v>
      </c>
      <c r="P48" s="241">
        <v>0</v>
      </c>
      <c r="Q48" s="241">
        <f>ROUND(E48*P48,2)</f>
        <v>0</v>
      </c>
      <c r="R48" s="243"/>
      <c r="S48" s="243" t="s">
        <v>106</v>
      </c>
      <c r="T48" s="244" t="s">
        <v>107</v>
      </c>
      <c r="U48" s="227">
        <v>0</v>
      </c>
      <c r="V48" s="227">
        <f>ROUND(E48*U48,2)</f>
        <v>0</v>
      </c>
      <c r="W48" s="227"/>
      <c r="X48" s="227" t="s">
        <v>108</v>
      </c>
      <c r="Y48" s="227" t="s">
        <v>109</v>
      </c>
      <c r="Z48" s="217"/>
      <c r="AA48" s="217"/>
      <c r="AB48" s="217"/>
      <c r="AC48" s="217"/>
      <c r="AD48" s="217"/>
      <c r="AE48" s="217"/>
      <c r="AF48" s="217"/>
      <c r="AG48" s="217" t="s">
        <v>110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2" x14ac:dyDescent="0.25">
      <c r="A49" s="224"/>
      <c r="B49" s="225"/>
      <c r="C49" s="258" t="s">
        <v>171</v>
      </c>
      <c r="D49" s="228"/>
      <c r="E49" s="229">
        <v>18</v>
      </c>
      <c r="F49" s="227"/>
      <c r="G49" s="227"/>
      <c r="H49" s="227"/>
      <c r="I49" s="227"/>
      <c r="J49" s="227"/>
      <c r="K49" s="227"/>
      <c r="L49" s="227"/>
      <c r="M49" s="227"/>
      <c r="N49" s="226"/>
      <c r="O49" s="226"/>
      <c r="P49" s="226"/>
      <c r="Q49" s="226"/>
      <c r="R49" s="227"/>
      <c r="S49" s="227"/>
      <c r="T49" s="227"/>
      <c r="U49" s="227"/>
      <c r="V49" s="227"/>
      <c r="W49" s="227"/>
      <c r="X49" s="227"/>
      <c r="Y49" s="227"/>
      <c r="Z49" s="217"/>
      <c r="AA49" s="217"/>
      <c r="AB49" s="217"/>
      <c r="AC49" s="217"/>
      <c r="AD49" s="217"/>
      <c r="AE49" s="217"/>
      <c r="AF49" s="217"/>
      <c r="AG49" s="217" t="s">
        <v>114</v>
      </c>
      <c r="AH49" s="217">
        <v>0</v>
      </c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1" x14ac:dyDescent="0.25">
      <c r="A50" s="238">
        <v>22</v>
      </c>
      <c r="B50" s="239" t="s">
        <v>172</v>
      </c>
      <c r="C50" s="257" t="s">
        <v>173</v>
      </c>
      <c r="D50" s="240" t="s">
        <v>105</v>
      </c>
      <c r="E50" s="241">
        <v>20</v>
      </c>
      <c r="F50" s="242"/>
      <c r="G50" s="243">
        <f>ROUND(E50*F50,2)</f>
        <v>0</v>
      </c>
      <c r="H50" s="242"/>
      <c r="I50" s="243">
        <f>ROUND(E50*H50,2)</f>
        <v>0</v>
      </c>
      <c r="J50" s="242"/>
      <c r="K50" s="243">
        <f>ROUND(E50*J50,2)</f>
        <v>0</v>
      </c>
      <c r="L50" s="243">
        <v>21</v>
      </c>
      <c r="M50" s="243">
        <f>G50*(1+L50/100)</f>
        <v>0</v>
      </c>
      <c r="N50" s="241">
        <v>0</v>
      </c>
      <c r="O50" s="241">
        <f>ROUND(E50*N50,2)</f>
        <v>0</v>
      </c>
      <c r="P50" s="241">
        <v>0</v>
      </c>
      <c r="Q50" s="241">
        <f>ROUND(E50*P50,2)</f>
        <v>0</v>
      </c>
      <c r="R50" s="243"/>
      <c r="S50" s="243" t="s">
        <v>106</v>
      </c>
      <c r="T50" s="244" t="s">
        <v>107</v>
      </c>
      <c r="U50" s="227">
        <v>0</v>
      </c>
      <c r="V50" s="227">
        <f>ROUND(E50*U50,2)</f>
        <v>0</v>
      </c>
      <c r="W50" s="227"/>
      <c r="X50" s="227" t="s">
        <v>108</v>
      </c>
      <c r="Y50" s="227" t="s">
        <v>109</v>
      </c>
      <c r="Z50" s="217"/>
      <c r="AA50" s="217"/>
      <c r="AB50" s="217"/>
      <c r="AC50" s="217"/>
      <c r="AD50" s="217"/>
      <c r="AE50" s="217"/>
      <c r="AF50" s="217"/>
      <c r="AG50" s="217" t="s">
        <v>110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2" x14ac:dyDescent="0.25">
      <c r="A51" s="224"/>
      <c r="B51" s="225"/>
      <c r="C51" s="258" t="s">
        <v>174</v>
      </c>
      <c r="D51" s="228"/>
      <c r="E51" s="229">
        <v>20</v>
      </c>
      <c r="F51" s="227"/>
      <c r="G51" s="227"/>
      <c r="H51" s="227"/>
      <c r="I51" s="227"/>
      <c r="J51" s="227"/>
      <c r="K51" s="227"/>
      <c r="L51" s="227"/>
      <c r="M51" s="227"/>
      <c r="N51" s="226"/>
      <c r="O51" s="226"/>
      <c r="P51" s="226"/>
      <c r="Q51" s="226"/>
      <c r="R51" s="227"/>
      <c r="S51" s="227"/>
      <c r="T51" s="227"/>
      <c r="U51" s="227"/>
      <c r="V51" s="227"/>
      <c r="W51" s="227"/>
      <c r="X51" s="227"/>
      <c r="Y51" s="227"/>
      <c r="Z51" s="217"/>
      <c r="AA51" s="217"/>
      <c r="AB51" s="217"/>
      <c r="AC51" s="217"/>
      <c r="AD51" s="217"/>
      <c r="AE51" s="217"/>
      <c r="AF51" s="217"/>
      <c r="AG51" s="217" t="s">
        <v>114</v>
      </c>
      <c r="AH51" s="217">
        <v>0</v>
      </c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1" x14ac:dyDescent="0.25">
      <c r="A52" s="238">
        <v>23</v>
      </c>
      <c r="B52" s="239" t="s">
        <v>175</v>
      </c>
      <c r="C52" s="257" t="s">
        <v>176</v>
      </c>
      <c r="D52" s="240" t="s">
        <v>105</v>
      </c>
      <c r="E52" s="241">
        <v>30</v>
      </c>
      <c r="F52" s="242"/>
      <c r="G52" s="243">
        <f>ROUND(E52*F52,2)</f>
        <v>0</v>
      </c>
      <c r="H52" s="242"/>
      <c r="I52" s="243">
        <f>ROUND(E52*H52,2)</f>
        <v>0</v>
      </c>
      <c r="J52" s="242"/>
      <c r="K52" s="243">
        <f>ROUND(E52*J52,2)</f>
        <v>0</v>
      </c>
      <c r="L52" s="243">
        <v>21</v>
      </c>
      <c r="M52" s="243">
        <f>G52*(1+L52/100)</f>
        <v>0</v>
      </c>
      <c r="N52" s="241">
        <v>0</v>
      </c>
      <c r="O52" s="241">
        <f>ROUND(E52*N52,2)</f>
        <v>0</v>
      </c>
      <c r="P52" s="241">
        <v>0</v>
      </c>
      <c r="Q52" s="241">
        <f>ROUND(E52*P52,2)</f>
        <v>0</v>
      </c>
      <c r="R52" s="243"/>
      <c r="S52" s="243" t="s">
        <v>106</v>
      </c>
      <c r="T52" s="244" t="s">
        <v>107</v>
      </c>
      <c r="U52" s="227">
        <v>0</v>
      </c>
      <c r="V52" s="227">
        <f>ROUND(E52*U52,2)</f>
        <v>0</v>
      </c>
      <c r="W52" s="227"/>
      <c r="X52" s="227" t="s">
        <v>108</v>
      </c>
      <c r="Y52" s="227" t="s">
        <v>109</v>
      </c>
      <c r="Z52" s="217"/>
      <c r="AA52" s="217"/>
      <c r="AB52" s="217"/>
      <c r="AC52" s="217"/>
      <c r="AD52" s="217"/>
      <c r="AE52" s="217"/>
      <c r="AF52" s="217"/>
      <c r="AG52" s="217" t="s">
        <v>110</v>
      </c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2" x14ac:dyDescent="0.25">
      <c r="A53" s="224"/>
      <c r="B53" s="225"/>
      <c r="C53" s="258" t="s">
        <v>177</v>
      </c>
      <c r="D53" s="228"/>
      <c r="E53" s="229">
        <v>30</v>
      </c>
      <c r="F53" s="227"/>
      <c r="G53" s="227"/>
      <c r="H53" s="227"/>
      <c r="I53" s="227"/>
      <c r="J53" s="227"/>
      <c r="K53" s="227"/>
      <c r="L53" s="227"/>
      <c r="M53" s="227"/>
      <c r="N53" s="226"/>
      <c r="O53" s="226"/>
      <c r="P53" s="226"/>
      <c r="Q53" s="226"/>
      <c r="R53" s="227"/>
      <c r="S53" s="227"/>
      <c r="T53" s="227"/>
      <c r="U53" s="227"/>
      <c r="V53" s="227"/>
      <c r="W53" s="227"/>
      <c r="X53" s="227"/>
      <c r="Y53" s="227"/>
      <c r="Z53" s="217"/>
      <c r="AA53" s="217"/>
      <c r="AB53" s="217"/>
      <c r="AC53" s="217"/>
      <c r="AD53" s="217"/>
      <c r="AE53" s="217"/>
      <c r="AF53" s="217"/>
      <c r="AG53" s="217" t="s">
        <v>114</v>
      </c>
      <c r="AH53" s="217">
        <v>0</v>
      </c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1" x14ac:dyDescent="0.25">
      <c r="A54" s="238">
        <v>24</v>
      </c>
      <c r="B54" s="239" t="s">
        <v>178</v>
      </c>
      <c r="C54" s="257" t="s">
        <v>179</v>
      </c>
      <c r="D54" s="240" t="s">
        <v>105</v>
      </c>
      <c r="E54" s="241">
        <v>30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1">
        <v>0</v>
      </c>
      <c r="O54" s="241">
        <f>ROUND(E54*N54,2)</f>
        <v>0</v>
      </c>
      <c r="P54" s="241">
        <v>0</v>
      </c>
      <c r="Q54" s="241">
        <f>ROUND(E54*P54,2)</f>
        <v>0</v>
      </c>
      <c r="R54" s="243"/>
      <c r="S54" s="243" t="s">
        <v>106</v>
      </c>
      <c r="T54" s="244" t="s">
        <v>107</v>
      </c>
      <c r="U54" s="227">
        <v>0</v>
      </c>
      <c r="V54" s="227">
        <f>ROUND(E54*U54,2)</f>
        <v>0</v>
      </c>
      <c r="W54" s="227"/>
      <c r="X54" s="227" t="s">
        <v>108</v>
      </c>
      <c r="Y54" s="227" t="s">
        <v>109</v>
      </c>
      <c r="Z54" s="217"/>
      <c r="AA54" s="217"/>
      <c r="AB54" s="217"/>
      <c r="AC54" s="217"/>
      <c r="AD54" s="217"/>
      <c r="AE54" s="217"/>
      <c r="AF54" s="217"/>
      <c r="AG54" s="217" t="s">
        <v>110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2" x14ac:dyDescent="0.25">
      <c r="A55" s="224"/>
      <c r="B55" s="225"/>
      <c r="C55" s="258" t="s">
        <v>177</v>
      </c>
      <c r="D55" s="228"/>
      <c r="E55" s="229">
        <v>30</v>
      </c>
      <c r="F55" s="227"/>
      <c r="G55" s="227"/>
      <c r="H55" s="227"/>
      <c r="I55" s="227"/>
      <c r="J55" s="227"/>
      <c r="K55" s="227"/>
      <c r="L55" s="227"/>
      <c r="M55" s="227"/>
      <c r="N55" s="226"/>
      <c r="O55" s="226"/>
      <c r="P55" s="226"/>
      <c r="Q55" s="226"/>
      <c r="R55" s="227"/>
      <c r="S55" s="227"/>
      <c r="T55" s="227"/>
      <c r="U55" s="227"/>
      <c r="V55" s="227"/>
      <c r="W55" s="227"/>
      <c r="X55" s="227"/>
      <c r="Y55" s="227"/>
      <c r="Z55" s="217"/>
      <c r="AA55" s="217"/>
      <c r="AB55" s="217"/>
      <c r="AC55" s="217"/>
      <c r="AD55" s="217"/>
      <c r="AE55" s="217"/>
      <c r="AF55" s="217"/>
      <c r="AG55" s="217" t="s">
        <v>114</v>
      </c>
      <c r="AH55" s="217">
        <v>0</v>
      </c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1" x14ac:dyDescent="0.25">
      <c r="A56" s="238">
        <v>25</v>
      </c>
      <c r="B56" s="239" t="s">
        <v>180</v>
      </c>
      <c r="C56" s="257" t="s">
        <v>181</v>
      </c>
      <c r="D56" s="240" t="s">
        <v>105</v>
      </c>
      <c r="E56" s="241">
        <v>5</v>
      </c>
      <c r="F56" s="242"/>
      <c r="G56" s="243">
        <f>ROUND(E56*F56,2)</f>
        <v>0</v>
      </c>
      <c r="H56" s="242"/>
      <c r="I56" s="243">
        <f>ROUND(E56*H56,2)</f>
        <v>0</v>
      </c>
      <c r="J56" s="242"/>
      <c r="K56" s="243">
        <f>ROUND(E56*J56,2)</f>
        <v>0</v>
      </c>
      <c r="L56" s="243">
        <v>21</v>
      </c>
      <c r="M56" s="243">
        <f>G56*(1+L56/100)</f>
        <v>0</v>
      </c>
      <c r="N56" s="241">
        <v>0</v>
      </c>
      <c r="O56" s="241">
        <f>ROUND(E56*N56,2)</f>
        <v>0</v>
      </c>
      <c r="P56" s="241">
        <v>0</v>
      </c>
      <c r="Q56" s="241">
        <f>ROUND(E56*P56,2)</f>
        <v>0</v>
      </c>
      <c r="R56" s="243"/>
      <c r="S56" s="243" t="s">
        <v>106</v>
      </c>
      <c r="T56" s="244" t="s">
        <v>107</v>
      </c>
      <c r="U56" s="227">
        <v>0</v>
      </c>
      <c r="V56" s="227">
        <f>ROUND(E56*U56,2)</f>
        <v>0</v>
      </c>
      <c r="W56" s="227"/>
      <c r="X56" s="227" t="s">
        <v>108</v>
      </c>
      <c r="Y56" s="227" t="s">
        <v>109</v>
      </c>
      <c r="Z56" s="217"/>
      <c r="AA56" s="217"/>
      <c r="AB56" s="217"/>
      <c r="AC56" s="217"/>
      <c r="AD56" s="217"/>
      <c r="AE56" s="217"/>
      <c r="AF56" s="217"/>
      <c r="AG56" s="217" t="s">
        <v>110</v>
      </c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2" x14ac:dyDescent="0.25">
      <c r="A57" s="224"/>
      <c r="B57" s="225"/>
      <c r="C57" s="258" t="s">
        <v>182</v>
      </c>
      <c r="D57" s="228"/>
      <c r="E57" s="229">
        <v>5</v>
      </c>
      <c r="F57" s="227"/>
      <c r="G57" s="227"/>
      <c r="H57" s="227"/>
      <c r="I57" s="227"/>
      <c r="J57" s="227"/>
      <c r="K57" s="227"/>
      <c r="L57" s="227"/>
      <c r="M57" s="227"/>
      <c r="N57" s="226"/>
      <c r="O57" s="226"/>
      <c r="P57" s="226"/>
      <c r="Q57" s="226"/>
      <c r="R57" s="227"/>
      <c r="S57" s="227"/>
      <c r="T57" s="227"/>
      <c r="U57" s="227"/>
      <c r="V57" s="227"/>
      <c r="W57" s="227"/>
      <c r="X57" s="227"/>
      <c r="Y57" s="227"/>
      <c r="Z57" s="217"/>
      <c r="AA57" s="217"/>
      <c r="AB57" s="217"/>
      <c r="AC57" s="217"/>
      <c r="AD57" s="217"/>
      <c r="AE57" s="217"/>
      <c r="AF57" s="217"/>
      <c r="AG57" s="217" t="s">
        <v>114</v>
      </c>
      <c r="AH57" s="217">
        <v>0</v>
      </c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1" x14ac:dyDescent="0.25">
      <c r="A58" s="238">
        <v>26</v>
      </c>
      <c r="B58" s="239" t="s">
        <v>183</v>
      </c>
      <c r="C58" s="257" t="s">
        <v>184</v>
      </c>
      <c r="D58" s="240" t="s">
        <v>105</v>
      </c>
      <c r="E58" s="241">
        <v>10</v>
      </c>
      <c r="F58" s="242"/>
      <c r="G58" s="243">
        <f>ROUND(E58*F58,2)</f>
        <v>0</v>
      </c>
      <c r="H58" s="242"/>
      <c r="I58" s="243">
        <f>ROUND(E58*H58,2)</f>
        <v>0</v>
      </c>
      <c r="J58" s="242"/>
      <c r="K58" s="243">
        <f>ROUND(E58*J58,2)</f>
        <v>0</v>
      </c>
      <c r="L58" s="243">
        <v>21</v>
      </c>
      <c r="M58" s="243">
        <f>G58*(1+L58/100)</f>
        <v>0</v>
      </c>
      <c r="N58" s="241">
        <v>0</v>
      </c>
      <c r="O58" s="241">
        <f>ROUND(E58*N58,2)</f>
        <v>0</v>
      </c>
      <c r="P58" s="241">
        <v>0</v>
      </c>
      <c r="Q58" s="241">
        <f>ROUND(E58*P58,2)</f>
        <v>0</v>
      </c>
      <c r="R58" s="243"/>
      <c r="S58" s="243" t="s">
        <v>106</v>
      </c>
      <c r="T58" s="244" t="s">
        <v>107</v>
      </c>
      <c r="U58" s="227">
        <v>0</v>
      </c>
      <c r="V58" s="227">
        <f>ROUND(E58*U58,2)</f>
        <v>0</v>
      </c>
      <c r="W58" s="227"/>
      <c r="X58" s="227" t="s">
        <v>108</v>
      </c>
      <c r="Y58" s="227" t="s">
        <v>109</v>
      </c>
      <c r="Z58" s="217"/>
      <c r="AA58" s="217"/>
      <c r="AB58" s="217"/>
      <c r="AC58" s="217"/>
      <c r="AD58" s="217"/>
      <c r="AE58" s="217"/>
      <c r="AF58" s="217"/>
      <c r="AG58" s="217" t="s">
        <v>110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2" x14ac:dyDescent="0.25">
      <c r="A59" s="224"/>
      <c r="B59" s="225"/>
      <c r="C59" s="258" t="s">
        <v>185</v>
      </c>
      <c r="D59" s="228"/>
      <c r="E59" s="229">
        <v>10</v>
      </c>
      <c r="F59" s="227"/>
      <c r="G59" s="227"/>
      <c r="H59" s="227"/>
      <c r="I59" s="227"/>
      <c r="J59" s="227"/>
      <c r="K59" s="227"/>
      <c r="L59" s="227"/>
      <c r="M59" s="227"/>
      <c r="N59" s="226"/>
      <c r="O59" s="226"/>
      <c r="P59" s="226"/>
      <c r="Q59" s="226"/>
      <c r="R59" s="227"/>
      <c r="S59" s="227"/>
      <c r="T59" s="227"/>
      <c r="U59" s="227"/>
      <c r="V59" s="227"/>
      <c r="W59" s="227"/>
      <c r="X59" s="227"/>
      <c r="Y59" s="227"/>
      <c r="Z59" s="217"/>
      <c r="AA59" s="217"/>
      <c r="AB59" s="217"/>
      <c r="AC59" s="217"/>
      <c r="AD59" s="217"/>
      <c r="AE59" s="217"/>
      <c r="AF59" s="217"/>
      <c r="AG59" s="217" t="s">
        <v>114</v>
      </c>
      <c r="AH59" s="217">
        <v>0</v>
      </c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1" x14ac:dyDescent="0.25">
      <c r="A60" s="238">
        <v>27</v>
      </c>
      <c r="B60" s="239" t="s">
        <v>186</v>
      </c>
      <c r="C60" s="257" t="s">
        <v>187</v>
      </c>
      <c r="D60" s="240" t="s">
        <v>105</v>
      </c>
      <c r="E60" s="241">
        <v>10</v>
      </c>
      <c r="F60" s="242"/>
      <c r="G60" s="243">
        <f>ROUND(E60*F60,2)</f>
        <v>0</v>
      </c>
      <c r="H60" s="242"/>
      <c r="I60" s="243">
        <f>ROUND(E60*H60,2)</f>
        <v>0</v>
      </c>
      <c r="J60" s="242"/>
      <c r="K60" s="243">
        <f>ROUND(E60*J60,2)</f>
        <v>0</v>
      </c>
      <c r="L60" s="243">
        <v>21</v>
      </c>
      <c r="M60" s="243">
        <f>G60*(1+L60/100)</f>
        <v>0</v>
      </c>
      <c r="N60" s="241">
        <v>0</v>
      </c>
      <c r="O60" s="241">
        <f>ROUND(E60*N60,2)</f>
        <v>0</v>
      </c>
      <c r="P60" s="241">
        <v>0</v>
      </c>
      <c r="Q60" s="241">
        <f>ROUND(E60*P60,2)</f>
        <v>0</v>
      </c>
      <c r="R60" s="243"/>
      <c r="S60" s="243" t="s">
        <v>106</v>
      </c>
      <c r="T60" s="244" t="s">
        <v>107</v>
      </c>
      <c r="U60" s="227">
        <v>0</v>
      </c>
      <c r="V60" s="227">
        <f>ROUND(E60*U60,2)</f>
        <v>0</v>
      </c>
      <c r="W60" s="227"/>
      <c r="X60" s="227" t="s">
        <v>108</v>
      </c>
      <c r="Y60" s="227" t="s">
        <v>109</v>
      </c>
      <c r="Z60" s="217"/>
      <c r="AA60" s="217"/>
      <c r="AB60" s="217"/>
      <c r="AC60" s="217"/>
      <c r="AD60" s="217"/>
      <c r="AE60" s="217"/>
      <c r="AF60" s="217"/>
      <c r="AG60" s="217" t="s">
        <v>110</v>
      </c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2" x14ac:dyDescent="0.25">
      <c r="A61" s="224"/>
      <c r="B61" s="225"/>
      <c r="C61" s="258" t="s">
        <v>185</v>
      </c>
      <c r="D61" s="228"/>
      <c r="E61" s="229">
        <v>10</v>
      </c>
      <c r="F61" s="227"/>
      <c r="G61" s="227"/>
      <c r="H61" s="227"/>
      <c r="I61" s="227"/>
      <c r="J61" s="227"/>
      <c r="K61" s="227"/>
      <c r="L61" s="227"/>
      <c r="M61" s="227"/>
      <c r="N61" s="226"/>
      <c r="O61" s="226"/>
      <c r="P61" s="226"/>
      <c r="Q61" s="226"/>
      <c r="R61" s="227"/>
      <c r="S61" s="227"/>
      <c r="T61" s="227"/>
      <c r="U61" s="227"/>
      <c r="V61" s="227"/>
      <c r="W61" s="227"/>
      <c r="X61" s="227"/>
      <c r="Y61" s="227"/>
      <c r="Z61" s="217"/>
      <c r="AA61" s="217"/>
      <c r="AB61" s="217"/>
      <c r="AC61" s="217"/>
      <c r="AD61" s="217"/>
      <c r="AE61" s="217"/>
      <c r="AF61" s="217"/>
      <c r="AG61" s="217" t="s">
        <v>114</v>
      </c>
      <c r="AH61" s="217">
        <v>0</v>
      </c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1" x14ac:dyDescent="0.25">
      <c r="A62" s="238">
        <v>28</v>
      </c>
      <c r="B62" s="239" t="s">
        <v>188</v>
      </c>
      <c r="C62" s="257" t="s">
        <v>189</v>
      </c>
      <c r="D62" s="240" t="s">
        <v>105</v>
      </c>
      <c r="E62" s="241">
        <v>10</v>
      </c>
      <c r="F62" s="242"/>
      <c r="G62" s="243">
        <f>ROUND(E62*F62,2)</f>
        <v>0</v>
      </c>
      <c r="H62" s="242"/>
      <c r="I62" s="243">
        <f>ROUND(E62*H62,2)</f>
        <v>0</v>
      </c>
      <c r="J62" s="242"/>
      <c r="K62" s="243">
        <f>ROUND(E62*J62,2)</f>
        <v>0</v>
      </c>
      <c r="L62" s="243">
        <v>21</v>
      </c>
      <c r="M62" s="243">
        <f>G62*(1+L62/100)</f>
        <v>0</v>
      </c>
      <c r="N62" s="241">
        <v>0</v>
      </c>
      <c r="O62" s="241">
        <f>ROUND(E62*N62,2)</f>
        <v>0</v>
      </c>
      <c r="P62" s="241">
        <v>0</v>
      </c>
      <c r="Q62" s="241">
        <f>ROUND(E62*P62,2)</f>
        <v>0</v>
      </c>
      <c r="R62" s="243"/>
      <c r="S62" s="243" t="s">
        <v>106</v>
      </c>
      <c r="T62" s="244" t="s">
        <v>107</v>
      </c>
      <c r="U62" s="227">
        <v>0</v>
      </c>
      <c r="V62" s="227">
        <f>ROUND(E62*U62,2)</f>
        <v>0</v>
      </c>
      <c r="W62" s="227"/>
      <c r="X62" s="227" t="s">
        <v>108</v>
      </c>
      <c r="Y62" s="227" t="s">
        <v>109</v>
      </c>
      <c r="Z62" s="217"/>
      <c r="AA62" s="217"/>
      <c r="AB62" s="217"/>
      <c r="AC62" s="217"/>
      <c r="AD62" s="217"/>
      <c r="AE62" s="217"/>
      <c r="AF62" s="217"/>
      <c r="AG62" s="217" t="s">
        <v>110</v>
      </c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2" x14ac:dyDescent="0.25">
      <c r="A63" s="224"/>
      <c r="B63" s="225"/>
      <c r="C63" s="258" t="s">
        <v>190</v>
      </c>
      <c r="D63" s="228"/>
      <c r="E63" s="229">
        <v>10</v>
      </c>
      <c r="F63" s="227"/>
      <c r="G63" s="227"/>
      <c r="H63" s="227"/>
      <c r="I63" s="227"/>
      <c r="J63" s="227"/>
      <c r="K63" s="227"/>
      <c r="L63" s="227"/>
      <c r="M63" s="227"/>
      <c r="N63" s="226"/>
      <c r="O63" s="226"/>
      <c r="P63" s="226"/>
      <c r="Q63" s="226"/>
      <c r="R63" s="227"/>
      <c r="S63" s="227"/>
      <c r="T63" s="227"/>
      <c r="U63" s="227"/>
      <c r="V63" s="227"/>
      <c r="W63" s="227"/>
      <c r="X63" s="227"/>
      <c r="Y63" s="227"/>
      <c r="Z63" s="217"/>
      <c r="AA63" s="217"/>
      <c r="AB63" s="217"/>
      <c r="AC63" s="217"/>
      <c r="AD63" s="217"/>
      <c r="AE63" s="217"/>
      <c r="AF63" s="217"/>
      <c r="AG63" s="217" t="s">
        <v>114</v>
      </c>
      <c r="AH63" s="217">
        <v>0</v>
      </c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outlineLevel="1" x14ac:dyDescent="0.25">
      <c r="A64" s="238">
        <v>29</v>
      </c>
      <c r="B64" s="239" t="s">
        <v>191</v>
      </c>
      <c r="C64" s="257" t="s">
        <v>192</v>
      </c>
      <c r="D64" s="240" t="s">
        <v>105</v>
      </c>
      <c r="E64" s="241">
        <v>4</v>
      </c>
      <c r="F64" s="242"/>
      <c r="G64" s="243">
        <f>ROUND(E64*F64,2)</f>
        <v>0</v>
      </c>
      <c r="H64" s="242"/>
      <c r="I64" s="243">
        <f>ROUND(E64*H64,2)</f>
        <v>0</v>
      </c>
      <c r="J64" s="242"/>
      <c r="K64" s="243">
        <f>ROUND(E64*J64,2)</f>
        <v>0</v>
      </c>
      <c r="L64" s="243">
        <v>21</v>
      </c>
      <c r="M64" s="243">
        <f>G64*(1+L64/100)</f>
        <v>0</v>
      </c>
      <c r="N64" s="241">
        <v>0</v>
      </c>
      <c r="O64" s="241">
        <f>ROUND(E64*N64,2)</f>
        <v>0</v>
      </c>
      <c r="P64" s="241">
        <v>0</v>
      </c>
      <c r="Q64" s="241">
        <f>ROUND(E64*P64,2)</f>
        <v>0</v>
      </c>
      <c r="R64" s="243"/>
      <c r="S64" s="243" t="s">
        <v>106</v>
      </c>
      <c r="T64" s="244" t="s">
        <v>107</v>
      </c>
      <c r="U64" s="227">
        <v>0</v>
      </c>
      <c r="V64" s="227">
        <f>ROUND(E64*U64,2)</f>
        <v>0</v>
      </c>
      <c r="W64" s="227"/>
      <c r="X64" s="227" t="s">
        <v>108</v>
      </c>
      <c r="Y64" s="227" t="s">
        <v>109</v>
      </c>
      <c r="Z64" s="217"/>
      <c r="AA64" s="217"/>
      <c r="AB64" s="217"/>
      <c r="AC64" s="217"/>
      <c r="AD64" s="217"/>
      <c r="AE64" s="217"/>
      <c r="AF64" s="217"/>
      <c r="AG64" s="217" t="s">
        <v>110</v>
      </c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2" x14ac:dyDescent="0.25">
      <c r="A65" s="224"/>
      <c r="B65" s="225"/>
      <c r="C65" s="258" t="s">
        <v>193</v>
      </c>
      <c r="D65" s="228"/>
      <c r="E65" s="229">
        <v>4</v>
      </c>
      <c r="F65" s="227"/>
      <c r="G65" s="227"/>
      <c r="H65" s="227"/>
      <c r="I65" s="227"/>
      <c r="J65" s="227"/>
      <c r="K65" s="227"/>
      <c r="L65" s="227"/>
      <c r="M65" s="227"/>
      <c r="N65" s="226"/>
      <c r="O65" s="226"/>
      <c r="P65" s="226"/>
      <c r="Q65" s="226"/>
      <c r="R65" s="227"/>
      <c r="S65" s="227"/>
      <c r="T65" s="227"/>
      <c r="U65" s="227"/>
      <c r="V65" s="227"/>
      <c r="W65" s="227"/>
      <c r="X65" s="227"/>
      <c r="Y65" s="227"/>
      <c r="Z65" s="217"/>
      <c r="AA65" s="217"/>
      <c r="AB65" s="217"/>
      <c r="AC65" s="217"/>
      <c r="AD65" s="217"/>
      <c r="AE65" s="217"/>
      <c r="AF65" s="217"/>
      <c r="AG65" s="217" t="s">
        <v>114</v>
      </c>
      <c r="AH65" s="217">
        <v>0</v>
      </c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outlineLevel="1" x14ac:dyDescent="0.25">
      <c r="A66" s="238">
        <v>30</v>
      </c>
      <c r="B66" s="239" t="s">
        <v>194</v>
      </c>
      <c r="C66" s="257" t="s">
        <v>195</v>
      </c>
      <c r="D66" s="240" t="s">
        <v>105</v>
      </c>
      <c r="E66" s="241">
        <v>5</v>
      </c>
      <c r="F66" s="242"/>
      <c r="G66" s="243">
        <f>ROUND(E66*F66,2)</f>
        <v>0</v>
      </c>
      <c r="H66" s="242"/>
      <c r="I66" s="243">
        <f>ROUND(E66*H66,2)</f>
        <v>0</v>
      </c>
      <c r="J66" s="242"/>
      <c r="K66" s="243">
        <f>ROUND(E66*J66,2)</f>
        <v>0</v>
      </c>
      <c r="L66" s="243">
        <v>21</v>
      </c>
      <c r="M66" s="243">
        <f>G66*(1+L66/100)</f>
        <v>0</v>
      </c>
      <c r="N66" s="241">
        <v>0</v>
      </c>
      <c r="O66" s="241">
        <f>ROUND(E66*N66,2)</f>
        <v>0</v>
      </c>
      <c r="P66" s="241">
        <v>0</v>
      </c>
      <c r="Q66" s="241">
        <f>ROUND(E66*P66,2)</f>
        <v>0</v>
      </c>
      <c r="R66" s="243"/>
      <c r="S66" s="243" t="s">
        <v>106</v>
      </c>
      <c r="T66" s="244" t="s">
        <v>107</v>
      </c>
      <c r="U66" s="227">
        <v>0</v>
      </c>
      <c r="V66" s="227">
        <f>ROUND(E66*U66,2)</f>
        <v>0</v>
      </c>
      <c r="W66" s="227"/>
      <c r="X66" s="227" t="s">
        <v>108</v>
      </c>
      <c r="Y66" s="227" t="s">
        <v>109</v>
      </c>
      <c r="Z66" s="217"/>
      <c r="AA66" s="217"/>
      <c r="AB66" s="217"/>
      <c r="AC66" s="217"/>
      <c r="AD66" s="217"/>
      <c r="AE66" s="217"/>
      <c r="AF66" s="217"/>
      <c r="AG66" s="217" t="s">
        <v>110</v>
      </c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outlineLevel="2" x14ac:dyDescent="0.25">
      <c r="A67" s="224"/>
      <c r="B67" s="225"/>
      <c r="C67" s="258" t="s">
        <v>196</v>
      </c>
      <c r="D67" s="228"/>
      <c r="E67" s="229">
        <v>5</v>
      </c>
      <c r="F67" s="227"/>
      <c r="G67" s="227"/>
      <c r="H67" s="227"/>
      <c r="I67" s="227"/>
      <c r="J67" s="227"/>
      <c r="K67" s="227"/>
      <c r="L67" s="227"/>
      <c r="M67" s="227"/>
      <c r="N67" s="226"/>
      <c r="O67" s="226"/>
      <c r="P67" s="226"/>
      <c r="Q67" s="226"/>
      <c r="R67" s="227"/>
      <c r="S67" s="227"/>
      <c r="T67" s="227"/>
      <c r="U67" s="227"/>
      <c r="V67" s="227"/>
      <c r="W67" s="227"/>
      <c r="X67" s="227"/>
      <c r="Y67" s="227"/>
      <c r="Z67" s="217"/>
      <c r="AA67" s="217"/>
      <c r="AB67" s="217"/>
      <c r="AC67" s="217"/>
      <c r="AD67" s="217"/>
      <c r="AE67" s="217"/>
      <c r="AF67" s="217"/>
      <c r="AG67" s="217" t="s">
        <v>114</v>
      </c>
      <c r="AH67" s="217">
        <v>0</v>
      </c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1" x14ac:dyDescent="0.25">
      <c r="A68" s="238">
        <v>31</v>
      </c>
      <c r="B68" s="239" t="s">
        <v>197</v>
      </c>
      <c r="C68" s="257" t="s">
        <v>198</v>
      </c>
      <c r="D68" s="240" t="s">
        <v>105</v>
      </c>
      <c r="E68" s="241">
        <v>5</v>
      </c>
      <c r="F68" s="242"/>
      <c r="G68" s="243">
        <f>ROUND(E68*F68,2)</f>
        <v>0</v>
      </c>
      <c r="H68" s="242"/>
      <c r="I68" s="243">
        <f>ROUND(E68*H68,2)</f>
        <v>0</v>
      </c>
      <c r="J68" s="242"/>
      <c r="K68" s="243">
        <f>ROUND(E68*J68,2)</f>
        <v>0</v>
      </c>
      <c r="L68" s="243">
        <v>21</v>
      </c>
      <c r="M68" s="243">
        <f>G68*(1+L68/100)</f>
        <v>0</v>
      </c>
      <c r="N68" s="241">
        <v>0</v>
      </c>
      <c r="O68" s="241">
        <f>ROUND(E68*N68,2)</f>
        <v>0</v>
      </c>
      <c r="P68" s="241">
        <v>0</v>
      </c>
      <c r="Q68" s="241">
        <f>ROUND(E68*P68,2)</f>
        <v>0</v>
      </c>
      <c r="R68" s="243"/>
      <c r="S68" s="243" t="s">
        <v>106</v>
      </c>
      <c r="T68" s="244" t="s">
        <v>107</v>
      </c>
      <c r="U68" s="227">
        <v>0</v>
      </c>
      <c r="V68" s="227">
        <f>ROUND(E68*U68,2)</f>
        <v>0</v>
      </c>
      <c r="W68" s="227"/>
      <c r="X68" s="227" t="s">
        <v>108</v>
      </c>
      <c r="Y68" s="227" t="s">
        <v>109</v>
      </c>
      <c r="Z68" s="217"/>
      <c r="AA68" s="217"/>
      <c r="AB68" s="217"/>
      <c r="AC68" s="217"/>
      <c r="AD68" s="217"/>
      <c r="AE68" s="217"/>
      <c r="AF68" s="217"/>
      <c r="AG68" s="217" t="s">
        <v>110</v>
      </c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ht="20.399999999999999" outlineLevel="2" x14ac:dyDescent="0.25">
      <c r="A69" s="224"/>
      <c r="B69" s="225"/>
      <c r="C69" s="258" t="s">
        <v>199</v>
      </c>
      <c r="D69" s="228"/>
      <c r="E69" s="229">
        <v>5</v>
      </c>
      <c r="F69" s="227"/>
      <c r="G69" s="227"/>
      <c r="H69" s="227"/>
      <c r="I69" s="227"/>
      <c r="J69" s="227"/>
      <c r="K69" s="227"/>
      <c r="L69" s="227"/>
      <c r="M69" s="227"/>
      <c r="N69" s="226"/>
      <c r="O69" s="226"/>
      <c r="P69" s="226"/>
      <c r="Q69" s="226"/>
      <c r="R69" s="227"/>
      <c r="S69" s="227"/>
      <c r="T69" s="227"/>
      <c r="U69" s="227"/>
      <c r="V69" s="227"/>
      <c r="W69" s="227"/>
      <c r="X69" s="227"/>
      <c r="Y69" s="227"/>
      <c r="Z69" s="217"/>
      <c r="AA69" s="217"/>
      <c r="AB69" s="217"/>
      <c r="AC69" s="217"/>
      <c r="AD69" s="217"/>
      <c r="AE69" s="217"/>
      <c r="AF69" s="217"/>
      <c r="AG69" s="217" t="s">
        <v>114</v>
      </c>
      <c r="AH69" s="217">
        <v>0</v>
      </c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1" x14ac:dyDescent="0.25">
      <c r="A70" s="238">
        <v>32</v>
      </c>
      <c r="B70" s="239" t="s">
        <v>200</v>
      </c>
      <c r="C70" s="257" t="s">
        <v>201</v>
      </c>
      <c r="D70" s="240" t="s">
        <v>105</v>
      </c>
      <c r="E70" s="241">
        <v>10</v>
      </c>
      <c r="F70" s="242"/>
      <c r="G70" s="243">
        <f>ROUND(E70*F70,2)</f>
        <v>0</v>
      </c>
      <c r="H70" s="242"/>
      <c r="I70" s="243">
        <f>ROUND(E70*H70,2)</f>
        <v>0</v>
      </c>
      <c r="J70" s="242"/>
      <c r="K70" s="243">
        <f>ROUND(E70*J70,2)</f>
        <v>0</v>
      </c>
      <c r="L70" s="243">
        <v>21</v>
      </c>
      <c r="M70" s="243">
        <f>G70*(1+L70/100)</f>
        <v>0</v>
      </c>
      <c r="N70" s="241">
        <v>0</v>
      </c>
      <c r="O70" s="241">
        <f>ROUND(E70*N70,2)</f>
        <v>0</v>
      </c>
      <c r="P70" s="241">
        <v>0</v>
      </c>
      <c r="Q70" s="241">
        <f>ROUND(E70*P70,2)</f>
        <v>0</v>
      </c>
      <c r="R70" s="243"/>
      <c r="S70" s="243" t="s">
        <v>106</v>
      </c>
      <c r="T70" s="244" t="s">
        <v>107</v>
      </c>
      <c r="U70" s="227">
        <v>0</v>
      </c>
      <c r="V70" s="227">
        <f>ROUND(E70*U70,2)</f>
        <v>0</v>
      </c>
      <c r="W70" s="227"/>
      <c r="X70" s="227" t="s">
        <v>108</v>
      </c>
      <c r="Y70" s="227" t="s">
        <v>109</v>
      </c>
      <c r="Z70" s="217"/>
      <c r="AA70" s="217"/>
      <c r="AB70" s="217"/>
      <c r="AC70" s="217"/>
      <c r="AD70" s="217"/>
      <c r="AE70" s="217"/>
      <c r="AF70" s="217"/>
      <c r="AG70" s="217" t="s">
        <v>110</v>
      </c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2" x14ac:dyDescent="0.25">
      <c r="A71" s="224"/>
      <c r="B71" s="225"/>
      <c r="C71" s="258" t="s">
        <v>202</v>
      </c>
      <c r="D71" s="228"/>
      <c r="E71" s="229">
        <v>10</v>
      </c>
      <c r="F71" s="227"/>
      <c r="G71" s="227"/>
      <c r="H71" s="227"/>
      <c r="I71" s="227"/>
      <c r="J71" s="227"/>
      <c r="K71" s="227"/>
      <c r="L71" s="227"/>
      <c r="M71" s="227"/>
      <c r="N71" s="226"/>
      <c r="O71" s="226"/>
      <c r="P71" s="226"/>
      <c r="Q71" s="226"/>
      <c r="R71" s="227"/>
      <c r="S71" s="227"/>
      <c r="T71" s="227"/>
      <c r="U71" s="227"/>
      <c r="V71" s="227"/>
      <c r="W71" s="227"/>
      <c r="X71" s="227"/>
      <c r="Y71" s="227"/>
      <c r="Z71" s="217"/>
      <c r="AA71" s="217"/>
      <c r="AB71" s="217"/>
      <c r="AC71" s="217"/>
      <c r="AD71" s="217"/>
      <c r="AE71" s="217"/>
      <c r="AF71" s="217"/>
      <c r="AG71" s="217" t="s">
        <v>114</v>
      </c>
      <c r="AH71" s="217">
        <v>0</v>
      </c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1" x14ac:dyDescent="0.25">
      <c r="A72" s="238">
        <v>33</v>
      </c>
      <c r="B72" s="239" t="s">
        <v>203</v>
      </c>
      <c r="C72" s="257" t="s">
        <v>204</v>
      </c>
      <c r="D72" s="240" t="s">
        <v>105</v>
      </c>
      <c r="E72" s="241">
        <v>10</v>
      </c>
      <c r="F72" s="242"/>
      <c r="G72" s="243">
        <f>ROUND(E72*F72,2)</f>
        <v>0</v>
      </c>
      <c r="H72" s="242"/>
      <c r="I72" s="243">
        <f>ROUND(E72*H72,2)</f>
        <v>0</v>
      </c>
      <c r="J72" s="242"/>
      <c r="K72" s="243">
        <f>ROUND(E72*J72,2)</f>
        <v>0</v>
      </c>
      <c r="L72" s="243">
        <v>21</v>
      </c>
      <c r="M72" s="243">
        <f>G72*(1+L72/100)</f>
        <v>0</v>
      </c>
      <c r="N72" s="241">
        <v>0</v>
      </c>
      <c r="O72" s="241">
        <f>ROUND(E72*N72,2)</f>
        <v>0</v>
      </c>
      <c r="P72" s="241">
        <v>0</v>
      </c>
      <c r="Q72" s="241">
        <f>ROUND(E72*P72,2)</f>
        <v>0</v>
      </c>
      <c r="R72" s="243"/>
      <c r="S72" s="243" t="s">
        <v>106</v>
      </c>
      <c r="T72" s="244" t="s">
        <v>107</v>
      </c>
      <c r="U72" s="227">
        <v>0</v>
      </c>
      <c r="V72" s="227">
        <f>ROUND(E72*U72,2)</f>
        <v>0</v>
      </c>
      <c r="W72" s="227"/>
      <c r="X72" s="227" t="s">
        <v>108</v>
      </c>
      <c r="Y72" s="227" t="s">
        <v>109</v>
      </c>
      <c r="Z72" s="217"/>
      <c r="AA72" s="217"/>
      <c r="AB72" s="217"/>
      <c r="AC72" s="217"/>
      <c r="AD72" s="217"/>
      <c r="AE72" s="217"/>
      <c r="AF72" s="217"/>
      <c r="AG72" s="217" t="s">
        <v>110</v>
      </c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2" x14ac:dyDescent="0.25">
      <c r="A73" s="224"/>
      <c r="B73" s="225"/>
      <c r="C73" s="258" t="s">
        <v>205</v>
      </c>
      <c r="D73" s="228"/>
      <c r="E73" s="229">
        <v>10</v>
      </c>
      <c r="F73" s="227"/>
      <c r="G73" s="227"/>
      <c r="H73" s="227"/>
      <c r="I73" s="227"/>
      <c r="J73" s="227"/>
      <c r="K73" s="227"/>
      <c r="L73" s="227"/>
      <c r="M73" s="227"/>
      <c r="N73" s="226"/>
      <c r="O73" s="226"/>
      <c r="P73" s="226"/>
      <c r="Q73" s="226"/>
      <c r="R73" s="227"/>
      <c r="S73" s="227"/>
      <c r="T73" s="227"/>
      <c r="U73" s="227"/>
      <c r="V73" s="227"/>
      <c r="W73" s="227"/>
      <c r="X73" s="227"/>
      <c r="Y73" s="227"/>
      <c r="Z73" s="217"/>
      <c r="AA73" s="217"/>
      <c r="AB73" s="217"/>
      <c r="AC73" s="217"/>
      <c r="AD73" s="217"/>
      <c r="AE73" s="217"/>
      <c r="AF73" s="217"/>
      <c r="AG73" s="217" t="s">
        <v>114</v>
      </c>
      <c r="AH73" s="217">
        <v>0</v>
      </c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outlineLevel="1" x14ac:dyDescent="0.25">
      <c r="A74" s="238">
        <v>34</v>
      </c>
      <c r="B74" s="239" t="s">
        <v>206</v>
      </c>
      <c r="C74" s="257" t="s">
        <v>207</v>
      </c>
      <c r="D74" s="240" t="s">
        <v>105</v>
      </c>
      <c r="E74" s="241">
        <v>10</v>
      </c>
      <c r="F74" s="242"/>
      <c r="G74" s="243">
        <f>ROUND(E74*F74,2)</f>
        <v>0</v>
      </c>
      <c r="H74" s="242"/>
      <c r="I74" s="243">
        <f>ROUND(E74*H74,2)</f>
        <v>0</v>
      </c>
      <c r="J74" s="242"/>
      <c r="K74" s="243">
        <f>ROUND(E74*J74,2)</f>
        <v>0</v>
      </c>
      <c r="L74" s="243">
        <v>21</v>
      </c>
      <c r="M74" s="243">
        <f>G74*(1+L74/100)</f>
        <v>0</v>
      </c>
      <c r="N74" s="241">
        <v>0</v>
      </c>
      <c r="O74" s="241">
        <f>ROUND(E74*N74,2)</f>
        <v>0</v>
      </c>
      <c r="P74" s="241">
        <v>0</v>
      </c>
      <c r="Q74" s="241">
        <f>ROUND(E74*P74,2)</f>
        <v>0</v>
      </c>
      <c r="R74" s="243"/>
      <c r="S74" s="243" t="s">
        <v>106</v>
      </c>
      <c r="T74" s="244" t="s">
        <v>107</v>
      </c>
      <c r="U74" s="227">
        <v>0</v>
      </c>
      <c r="V74" s="227">
        <f>ROUND(E74*U74,2)</f>
        <v>0</v>
      </c>
      <c r="W74" s="227"/>
      <c r="X74" s="227" t="s">
        <v>108</v>
      </c>
      <c r="Y74" s="227" t="s">
        <v>109</v>
      </c>
      <c r="Z74" s="217"/>
      <c r="AA74" s="217"/>
      <c r="AB74" s="217"/>
      <c r="AC74" s="217"/>
      <c r="AD74" s="217"/>
      <c r="AE74" s="217"/>
      <c r="AF74" s="217"/>
      <c r="AG74" s="217" t="s">
        <v>110</v>
      </c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outlineLevel="2" x14ac:dyDescent="0.25">
      <c r="A75" s="224"/>
      <c r="B75" s="225"/>
      <c r="C75" s="258" t="s">
        <v>208</v>
      </c>
      <c r="D75" s="228"/>
      <c r="E75" s="229">
        <v>10</v>
      </c>
      <c r="F75" s="227"/>
      <c r="G75" s="227"/>
      <c r="H75" s="227"/>
      <c r="I75" s="227"/>
      <c r="J75" s="227"/>
      <c r="K75" s="227"/>
      <c r="L75" s="227"/>
      <c r="M75" s="227"/>
      <c r="N75" s="226"/>
      <c r="O75" s="226"/>
      <c r="P75" s="226"/>
      <c r="Q75" s="226"/>
      <c r="R75" s="227"/>
      <c r="S75" s="227"/>
      <c r="T75" s="227"/>
      <c r="U75" s="227"/>
      <c r="V75" s="227"/>
      <c r="W75" s="227"/>
      <c r="X75" s="227"/>
      <c r="Y75" s="227"/>
      <c r="Z75" s="217"/>
      <c r="AA75" s="217"/>
      <c r="AB75" s="217"/>
      <c r="AC75" s="217"/>
      <c r="AD75" s="217"/>
      <c r="AE75" s="217"/>
      <c r="AF75" s="217"/>
      <c r="AG75" s="217" t="s">
        <v>114</v>
      </c>
      <c r="AH75" s="217">
        <v>0</v>
      </c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1" x14ac:dyDescent="0.25">
      <c r="A76" s="238">
        <v>35</v>
      </c>
      <c r="B76" s="239" t="s">
        <v>209</v>
      </c>
      <c r="C76" s="257" t="s">
        <v>210</v>
      </c>
      <c r="D76" s="240" t="s">
        <v>105</v>
      </c>
      <c r="E76" s="241">
        <v>8</v>
      </c>
      <c r="F76" s="242"/>
      <c r="G76" s="243">
        <f>ROUND(E76*F76,2)</f>
        <v>0</v>
      </c>
      <c r="H76" s="242"/>
      <c r="I76" s="243">
        <f>ROUND(E76*H76,2)</f>
        <v>0</v>
      </c>
      <c r="J76" s="242"/>
      <c r="K76" s="243">
        <f>ROUND(E76*J76,2)</f>
        <v>0</v>
      </c>
      <c r="L76" s="243">
        <v>21</v>
      </c>
      <c r="M76" s="243">
        <f>G76*(1+L76/100)</f>
        <v>0</v>
      </c>
      <c r="N76" s="241">
        <v>0</v>
      </c>
      <c r="O76" s="241">
        <f>ROUND(E76*N76,2)</f>
        <v>0</v>
      </c>
      <c r="P76" s="241">
        <v>0</v>
      </c>
      <c r="Q76" s="241">
        <f>ROUND(E76*P76,2)</f>
        <v>0</v>
      </c>
      <c r="R76" s="243"/>
      <c r="S76" s="243" t="s">
        <v>106</v>
      </c>
      <c r="T76" s="244" t="s">
        <v>107</v>
      </c>
      <c r="U76" s="227">
        <v>0</v>
      </c>
      <c r="V76" s="227">
        <f>ROUND(E76*U76,2)</f>
        <v>0</v>
      </c>
      <c r="W76" s="227"/>
      <c r="X76" s="227" t="s">
        <v>108</v>
      </c>
      <c r="Y76" s="227" t="s">
        <v>109</v>
      </c>
      <c r="Z76" s="217"/>
      <c r="AA76" s="217"/>
      <c r="AB76" s="217"/>
      <c r="AC76" s="217"/>
      <c r="AD76" s="217"/>
      <c r="AE76" s="217"/>
      <c r="AF76" s="217"/>
      <c r="AG76" s="217" t="s">
        <v>110</v>
      </c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2" x14ac:dyDescent="0.25">
      <c r="A77" s="224"/>
      <c r="B77" s="225"/>
      <c r="C77" s="258" t="s">
        <v>211</v>
      </c>
      <c r="D77" s="228"/>
      <c r="E77" s="229">
        <v>8</v>
      </c>
      <c r="F77" s="227"/>
      <c r="G77" s="227"/>
      <c r="H77" s="227"/>
      <c r="I77" s="227"/>
      <c r="J77" s="227"/>
      <c r="K77" s="227"/>
      <c r="L77" s="227"/>
      <c r="M77" s="227"/>
      <c r="N77" s="226"/>
      <c r="O77" s="226"/>
      <c r="P77" s="226"/>
      <c r="Q77" s="226"/>
      <c r="R77" s="227"/>
      <c r="S77" s="227"/>
      <c r="T77" s="227"/>
      <c r="U77" s="227"/>
      <c r="V77" s="227"/>
      <c r="W77" s="227"/>
      <c r="X77" s="227"/>
      <c r="Y77" s="227"/>
      <c r="Z77" s="217"/>
      <c r="AA77" s="217"/>
      <c r="AB77" s="217"/>
      <c r="AC77" s="217"/>
      <c r="AD77" s="217"/>
      <c r="AE77" s="217"/>
      <c r="AF77" s="217"/>
      <c r="AG77" s="217" t="s">
        <v>114</v>
      </c>
      <c r="AH77" s="217">
        <v>0</v>
      </c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1" x14ac:dyDescent="0.25">
      <c r="A78" s="238">
        <v>36</v>
      </c>
      <c r="B78" s="239" t="s">
        <v>212</v>
      </c>
      <c r="C78" s="257" t="s">
        <v>213</v>
      </c>
      <c r="D78" s="240" t="s">
        <v>105</v>
      </c>
      <c r="E78" s="241">
        <v>20</v>
      </c>
      <c r="F78" s="242"/>
      <c r="G78" s="243">
        <f>ROUND(E78*F78,2)</f>
        <v>0</v>
      </c>
      <c r="H78" s="242"/>
      <c r="I78" s="243">
        <f>ROUND(E78*H78,2)</f>
        <v>0</v>
      </c>
      <c r="J78" s="242"/>
      <c r="K78" s="243">
        <f>ROUND(E78*J78,2)</f>
        <v>0</v>
      </c>
      <c r="L78" s="243">
        <v>21</v>
      </c>
      <c r="M78" s="243">
        <f>G78*(1+L78/100)</f>
        <v>0</v>
      </c>
      <c r="N78" s="241">
        <v>0</v>
      </c>
      <c r="O78" s="241">
        <f>ROUND(E78*N78,2)</f>
        <v>0</v>
      </c>
      <c r="P78" s="241">
        <v>0</v>
      </c>
      <c r="Q78" s="241">
        <f>ROUND(E78*P78,2)</f>
        <v>0</v>
      </c>
      <c r="R78" s="243"/>
      <c r="S78" s="243" t="s">
        <v>106</v>
      </c>
      <c r="T78" s="244" t="s">
        <v>107</v>
      </c>
      <c r="U78" s="227">
        <v>0</v>
      </c>
      <c r="V78" s="227">
        <f>ROUND(E78*U78,2)</f>
        <v>0</v>
      </c>
      <c r="W78" s="227"/>
      <c r="X78" s="227" t="s">
        <v>108</v>
      </c>
      <c r="Y78" s="227" t="s">
        <v>109</v>
      </c>
      <c r="Z78" s="217"/>
      <c r="AA78" s="217"/>
      <c r="AB78" s="217"/>
      <c r="AC78" s="217"/>
      <c r="AD78" s="217"/>
      <c r="AE78" s="217"/>
      <c r="AF78" s="217"/>
      <c r="AG78" s="217" t="s">
        <v>110</v>
      </c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outlineLevel="2" x14ac:dyDescent="0.25">
      <c r="A79" s="224"/>
      <c r="B79" s="225"/>
      <c r="C79" s="258" t="s">
        <v>214</v>
      </c>
      <c r="D79" s="228"/>
      <c r="E79" s="229">
        <v>20</v>
      </c>
      <c r="F79" s="227"/>
      <c r="G79" s="227"/>
      <c r="H79" s="227"/>
      <c r="I79" s="227"/>
      <c r="J79" s="227"/>
      <c r="K79" s="227"/>
      <c r="L79" s="227"/>
      <c r="M79" s="227"/>
      <c r="N79" s="226"/>
      <c r="O79" s="226"/>
      <c r="P79" s="226"/>
      <c r="Q79" s="226"/>
      <c r="R79" s="227"/>
      <c r="S79" s="227"/>
      <c r="T79" s="227"/>
      <c r="U79" s="227"/>
      <c r="V79" s="227"/>
      <c r="W79" s="227"/>
      <c r="X79" s="227"/>
      <c r="Y79" s="227"/>
      <c r="Z79" s="217"/>
      <c r="AA79" s="217"/>
      <c r="AB79" s="217"/>
      <c r="AC79" s="217"/>
      <c r="AD79" s="217"/>
      <c r="AE79" s="217"/>
      <c r="AF79" s="217"/>
      <c r="AG79" s="217" t="s">
        <v>114</v>
      </c>
      <c r="AH79" s="217">
        <v>0</v>
      </c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1" x14ac:dyDescent="0.25">
      <c r="A80" s="238">
        <v>37</v>
      </c>
      <c r="B80" s="239" t="s">
        <v>215</v>
      </c>
      <c r="C80" s="257" t="s">
        <v>216</v>
      </c>
      <c r="D80" s="240" t="s">
        <v>105</v>
      </c>
      <c r="E80" s="241">
        <v>10</v>
      </c>
      <c r="F80" s="242"/>
      <c r="G80" s="243">
        <f>ROUND(E80*F80,2)</f>
        <v>0</v>
      </c>
      <c r="H80" s="242"/>
      <c r="I80" s="243">
        <f>ROUND(E80*H80,2)</f>
        <v>0</v>
      </c>
      <c r="J80" s="242"/>
      <c r="K80" s="243">
        <f>ROUND(E80*J80,2)</f>
        <v>0</v>
      </c>
      <c r="L80" s="243">
        <v>21</v>
      </c>
      <c r="M80" s="243">
        <f>G80*(1+L80/100)</f>
        <v>0</v>
      </c>
      <c r="N80" s="241">
        <v>0</v>
      </c>
      <c r="O80" s="241">
        <f>ROUND(E80*N80,2)</f>
        <v>0</v>
      </c>
      <c r="P80" s="241">
        <v>0</v>
      </c>
      <c r="Q80" s="241">
        <f>ROUND(E80*P80,2)</f>
        <v>0</v>
      </c>
      <c r="R80" s="243"/>
      <c r="S80" s="243" t="s">
        <v>106</v>
      </c>
      <c r="T80" s="244" t="s">
        <v>107</v>
      </c>
      <c r="U80" s="227">
        <v>0</v>
      </c>
      <c r="V80" s="227">
        <f>ROUND(E80*U80,2)</f>
        <v>0</v>
      </c>
      <c r="W80" s="227"/>
      <c r="X80" s="227" t="s">
        <v>108</v>
      </c>
      <c r="Y80" s="227" t="s">
        <v>109</v>
      </c>
      <c r="Z80" s="217"/>
      <c r="AA80" s="217"/>
      <c r="AB80" s="217"/>
      <c r="AC80" s="217"/>
      <c r="AD80" s="217"/>
      <c r="AE80" s="217"/>
      <c r="AF80" s="217"/>
      <c r="AG80" s="217" t="s">
        <v>110</v>
      </c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2" x14ac:dyDescent="0.25">
      <c r="A81" s="224"/>
      <c r="B81" s="225"/>
      <c r="C81" s="258" t="s">
        <v>217</v>
      </c>
      <c r="D81" s="228"/>
      <c r="E81" s="229">
        <v>10</v>
      </c>
      <c r="F81" s="227"/>
      <c r="G81" s="227"/>
      <c r="H81" s="227"/>
      <c r="I81" s="227"/>
      <c r="J81" s="227"/>
      <c r="K81" s="227"/>
      <c r="L81" s="227"/>
      <c r="M81" s="227"/>
      <c r="N81" s="226"/>
      <c r="O81" s="226"/>
      <c r="P81" s="226"/>
      <c r="Q81" s="226"/>
      <c r="R81" s="227"/>
      <c r="S81" s="227"/>
      <c r="T81" s="227"/>
      <c r="U81" s="227"/>
      <c r="V81" s="227"/>
      <c r="W81" s="227"/>
      <c r="X81" s="227"/>
      <c r="Y81" s="227"/>
      <c r="Z81" s="217"/>
      <c r="AA81" s="217"/>
      <c r="AB81" s="217"/>
      <c r="AC81" s="217"/>
      <c r="AD81" s="217"/>
      <c r="AE81" s="217"/>
      <c r="AF81" s="217"/>
      <c r="AG81" s="217" t="s">
        <v>114</v>
      </c>
      <c r="AH81" s="217">
        <v>0</v>
      </c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outlineLevel="1" x14ac:dyDescent="0.25">
      <c r="A82" s="238">
        <v>38</v>
      </c>
      <c r="B82" s="239" t="s">
        <v>218</v>
      </c>
      <c r="C82" s="257" t="s">
        <v>219</v>
      </c>
      <c r="D82" s="240" t="s">
        <v>105</v>
      </c>
      <c r="E82" s="241">
        <v>10</v>
      </c>
      <c r="F82" s="242"/>
      <c r="G82" s="243">
        <f>ROUND(E82*F82,2)</f>
        <v>0</v>
      </c>
      <c r="H82" s="242"/>
      <c r="I82" s="243">
        <f>ROUND(E82*H82,2)</f>
        <v>0</v>
      </c>
      <c r="J82" s="242"/>
      <c r="K82" s="243">
        <f>ROUND(E82*J82,2)</f>
        <v>0</v>
      </c>
      <c r="L82" s="243">
        <v>21</v>
      </c>
      <c r="M82" s="243">
        <f>G82*(1+L82/100)</f>
        <v>0</v>
      </c>
      <c r="N82" s="241">
        <v>0</v>
      </c>
      <c r="O82" s="241">
        <f>ROUND(E82*N82,2)</f>
        <v>0</v>
      </c>
      <c r="P82" s="241">
        <v>0</v>
      </c>
      <c r="Q82" s="241">
        <f>ROUND(E82*P82,2)</f>
        <v>0</v>
      </c>
      <c r="R82" s="243"/>
      <c r="S82" s="243" t="s">
        <v>106</v>
      </c>
      <c r="T82" s="244" t="s">
        <v>107</v>
      </c>
      <c r="U82" s="227">
        <v>0</v>
      </c>
      <c r="V82" s="227">
        <f>ROUND(E82*U82,2)</f>
        <v>0</v>
      </c>
      <c r="W82" s="227"/>
      <c r="X82" s="227" t="s">
        <v>108</v>
      </c>
      <c r="Y82" s="227" t="s">
        <v>109</v>
      </c>
      <c r="Z82" s="217"/>
      <c r="AA82" s="217"/>
      <c r="AB82" s="217"/>
      <c r="AC82" s="217"/>
      <c r="AD82" s="217"/>
      <c r="AE82" s="217"/>
      <c r="AF82" s="217"/>
      <c r="AG82" s="217" t="s">
        <v>110</v>
      </c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2" x14ac:dyDescent="0.25">
      <c r="A83" s="224"/>
      <c r="B83" s="225"/>
      <c r="C83" s="258" t="s">
        <v>217</v>
      </c>
      <c r="D83" s="228"/>
      <c r="E83" s="229">
        <v>10</v>
      </c>
      <c r="F83" s="227"/>
      <c r="G83" s="227"/>
      <c r="H83" s="227"/>
      <c r="I83" s="227"/>
      <c r="J83" s="227"/>
      <c r="K83" s="227"/>
      <c r="L83" s="227"/>
      <c r="M83" s="227"/>
      <c r="N83" s="226"/>
      <c r="O83" s="226"/>
      <c r="P83" s="226"/>
      <c r="Q83" s="226"/>
      <c r="R83" s="227"/>
      <c r="S83" s="227"/>
      <c r="T83" s="227"/>
      <c r="U83" s="227"/>
      <c r="V83" s="227"/>
      <c r="W83" s="227"/>
      <c r="X83" s="227"/>
      <c r="Y83" s="227"/>
      <c r="Z83" s="217"/>
      <c r="AA83" s="217"/>
      <c r="AB83" s="217"/>
      <c r="AC83" s="217"/>
      <c r="AD83" s="217"/>
      <c r="AE83" s="217"/>
      <c r="AF83" s="217"/>
      <c r="AG83" s="217" t="s">
        <v>114</v>
      </c>
      <c r="AH83" s="217">
        <v>0</v>
      </c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1" x14ac:dyDescent="0.25">
      <c r="A84" s="238">
        <v>39</v>
      </c>
      <c r="B84" s="239" t="s">
        <v>220</v>
      </c>
      <c r="C84" s="257" t="s">
        <v>221</v>
      </c>
      <c r="D84" s="240" t="s">
        <v>105</v>
      </c>
      <c r="E84" s="241">
        <v>10</v>
      </c>
      <c r="F84" s="242"/>
      <c r="G84" s="243">
        <f>ROUND(E84*F84,2)</f>
        <v>0</v>
      </c>
      <c r="H84" s="242"/>
      <c r="I84" s="243">
        <f>ROUND(E84*H84,2)</f>
        <v>0</v>
      </c>
      <c r="J84" s="242"/>
      <c r="K84" s="243">
        <f>ROUND(E84*J84,2)</f>
        <v>0</v>
      </c>
      <c r="L84" s="243">
        <v>21</v>
      </c>
      <c r="M84" s="243">
        <f>G84*(1+L84/100)</f>
        <v>0</v>
      </c>
      <c r="N84" s="241">
        <v>0</v>
      </c>
      <c r="O84" s="241">
        <f>ROUND(E84*N84,2)</f>
        <v>0</v>
      </c>
      <c r="P84" s="241">
        <v>0</v>
      </c>
      <c r="Q84" s="241">
        <f>ROUND(E84*P84,2)</f>
        <v>0</v>
      </c>
      <c r="R84" s="243"/>
      <c r="S84" s="243" t="s">
        <v>106</v>
      </c>
      <c r="T84" s="244" t="s">
        <v>107</v>
      </c>
      <c r="U84" s="227">
        <v>0</v>
      </c>
      <c r="V84" s="227">
        <f>ROUND(E84*U84,2)</f>
        <v>0</v>
      </c>
      <c r="W84" s="227"/>
      <c r="X84" s="227" t="s">
        <v>108</v>
      </c>
      <c r="Y84" s="227" t="s">
        <v>109</v>
      </c>
      <c r="Z84" s="217"/>
      <c r="AA84" s="217"/>
      <c r="AB84" s="217"/>
      <c r="AC84" s="217"/>
      <c r="AD84" s="217"/>
      <c r="AE84" s="217"/>
      <c r="AF84" s="217"/>
      <c r="AG84" s="217" t="s">
        <v>110</v>
      </c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2" x14ac:dyDescent="0.25">
      <c r="A85" s="224"/>
      <c r="B85" s="225"/>
      <c r="C85" s="258" t="s">
        <v>217</v>
      </c>
      <c r="D85" s="228"/>
      <c r="E85" s="229">
        <v>10</v>
      </c>
      <c r="F85" s="227"/>
      <c r="G85" s="227"/>
      <c r="H85" s="227"/>
      <c r="I85" s="227"/>
      <c r="J85" s="227"/>
      <c r="K85" s="227"/>
      <c r="L85" s="227"/>
      <c r="M85" s="227"/>
      <c r="N85" s="226"/>
      <c r="O85" s="226"/>
      <c r="P85" s="226"/>
      <c r="Q85" s="226"/>
      <c r="R85" s="227"/>
      <c r="S85" s="227"/>
      <c r="T85" s="227"/>
      <c r="U85" s="227"/>
      <c r="V85" s="227"/>
      <c r="W85" s="227"/>
      <c r="X85" s="227"/>
      <c r="Y85" s="227"/>
      <c r="Z85" s="217"/>
      <c r="AA85" s="217"/>
      <c r="AB85" s="217"/>
      <c r="AC85" s="217"/>
      <c r="AD85" s="217"/>
      <c r="AE85" s="217"/>
      <c r="AF85" s="217"/>
      <c r="AG85" s="217" t="s">
        <v>114</v>
      </c>
      <c r="AH85" s="217">
        <v>0</v>
      </c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1" x14ac:dyDescent="0.25">
      <c r="A86" s="238">
        <v>40</v>
      </c>
      <c r="B86" s="239" t="s">
        <v>222</v>
      </c>
      <c r="C86" s="257" t="s">
        <v>223</v>
      </c>
      <c r="D86" s="240" t="s">
        <v>105</v>
      </c>
      <c r="E86" s="241">
        <v>50</v>
      </c>
      <c r="F86" s="242"/>
      <c r="G86" s="243">
        <f>ROUND(E86*F86,2)</f>
        <v>0</v>
      </c>
      <c r="H86" s="242"/>
      <c r="I86" s="243">
        <f>ROUND(E86*H86,2)</f>
        <v>0</v>
      </c>
      <c r="J86" s="242"/>
      <c r="K86" s="243">
        <f>ROUND(E86*J86,2)</f>
        <v>0</v>
      </c>
      <c r="L86" s="243">
        <v>21</v>
      </c>
      <c r="M86" s="243">
        <f>G86*(1+L86/100)</f>
        <v>0</v>
      </c>
      <c r="N86" s="241">
        <v>0</v>
      </c>
      <c r="O86" s="241">
        <f>ROUND(E86*N86,2)</f>
        <v>0</v>
      </c>
      <c r="P86" s="241">
        <v>0</v>
      </c>
      <c r="Q86" s="241">
        <f>ROUND(E86*P86,2)</f>
        <v>0</v>
      </c>
      <c r="R86" s="243"/>
      <c r="S86" s="243" t="s">
        <v>106</v>
      </c>
      <c r="T86" s="244" t="s">
        <v>107</v>
      </c>
      <c r="U86" s="227">
        <v>0</v>
      </c>
      <c r="V86" s="227">
        <f>ROUND(E86*U86,2)</f>
        <v>0</v>
      </c>
      <c r="W86" s="227"/>
      <c r="X86" s="227" t="s">
        <v>108</v>
      </c>
      <c r="Y86" s="227" t="s">
        <v>109</v>
      </c>
      <c r="Z86" s="217"/>
      <c r="AA86" s="217"/>
      <c r="AB86" s="217"/>
      <c r="AC86" s="217"/>
      <c r="AD86" s="217"/>
      <c r="AE86" s="217"/>
      <c r="AF86" s="217"/>
      <c r="AG86" s="217" t="s">
        <v>110</v>
      </c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2" x14ac:dyDescent="0.25">
      <c r="A87" s="224"/>
      <c r="B87" s="225"/>
      <c r="C87" s="258" t="s">
        <v>224</v>
      </c>
      <c r="D87" s="228"/>
      <c r="E87" s="229">
        <v>50</v>
      </c>
      <c r="F87" s="227"/>
      <c r="G87" s="227"/>
      <c r="H87" s="227"/>
      <c r="I87" s="227"/>
      <c r="J87" s="227"/>
      <c r="K87" s="227"/>
      <c r="L87" s="227"/>
      <c r="M87" s="227"/>
      <c r="N87" s="226"/>
      <c r="O87" s="226"/>
      <c r="P87" s="226"/>
      <c r="Q87" s="226"/>
      <c r="R87" s="227"/>
      <c r="S87" s="227"/>
      <c r="T87" s="227"/>
      <c r="U87" s="227"/>
      <c r="V87" s="227"/>
      <c r="W87" s="227"/>
      <c r="X87" s="227"/>
      <c r="Y87" s="227"/>
      <c r="Z87" s="217"/>
      <c r="AA87" s="217"/>
      <c r="AB87" s="217"/>
      <c r="AC87" s="217"/>
      <c r="AD87" s="217"/>
      <c r="AE87" s="217"/>
      <c r="AF87" s="217"/>
      <c r="AG87" s="217" t="s">
        <v>114</v>
      </c>
      <c r="AH87" s="217">
        <v>0</v>
      </c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outlineLevel="1" x14ac:dyDescent="0.25">
      <c r="A88" s="238">
        <v>41</v>
      </c>
      <c r="B88" s="239" t="s">
        <v>225</v>
      </c>
      <c r="C88" s="257" t="s">
        <v>226</v>
      </c>
      <c r="D88" s="240" t="s">
        <v>105</v>
      </c>
      <c r="E88" s="241">
        <v>30</v>
      </c>
      <c r="F88" s="242"/>
      <c r="G88" s="243">
        <f>ROUND(E88*F88,2)</f>
        <v>0</v>
      </c>
      <c r="H88" s="242"/>
      <c r="I88" s="243">
        <f>ROUND(E88*H88,2)</f>
        <v>0</v>
      </c>
      <c r="J88" s="242"/>
      <c r="K88" s="243">
        <f>ROUND(E88*J88,2)</f>
        <v>0</v>
      </c>
      <c r="L88" s="243">
        <v>21</v>
      </c>
      <c r="M88" s="243">
        <f>G88*(1+L88/100)</f>
        <v>0</v>
      </c>
      <c r="N88" s="241">
        <v>0</v>
      </c>
      <c r="O88" s="241">
        <f>ROUND(E88*N88,2)</f>
        <v>0</v>
      </c>
      <c r="P88" s="241">
        <v>0</v>
      </c>
      <c r="Q88" s="241">
        <f>ROUND(E88*P88,2)</f>
        <v>0</v>
      </c>
      <c r="R88" s="243"/>
      <c r="S88" s="243" t="s">
        <v>106</v>
      </c>
      <c r="T88" s="244" t="s">
        <v>107</v>
      </c>
      <c r="U88" s="227">
        <v>0</v>
      </c>
      <c r="V88" s="227">
        <f>ROUND(E88*U88,2)</f>
        <v>0</v>
      </c>
      <c r="W88" s="227"/>
      <c r="X88" s="227" t="s">
        <v>108</v>
      </c>
      <c r="Y88" s="227" t="s">
        <v>109</v>
      </c>
      <c r="Z88" s="217"/>
      <c r="AA88" s="217"/>
      <c r="AB88" s="217"/>
      <c r="AC88" s="217"/>
      <c r="AD88" s="217"/>
      <c r="AE88" s="217"/>
      <c r="AF88" s="217"/>
      <c r="AG88" s="217" t="s">
        <v>110</v>
      </c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outlineLevel="2" x14ac:dyDescent="0.25">
      <c r="A89" s="224"/>
      <c r="B89" s="225"/>
      <c r="C89" s="258" t="s">
        <v>227</v>
      </c>
      <c r="D89" s="228"/>
      <c r="E89" s="229">
        <v>30</v>
      </c>
      <c r="F89" s="227"/>
      <c r="G89" s="227"/>
      <c r="H89" s="227"/>
      <c r="I89" s="227"/>
      <c r="J89" s="227"/>
      <c r="K89" s="227"/>
      <c r="L89" s="227"/>
      <c r="M89" s="227"/>
      <c r="N89" s="226"/>
      <c r="O89" s="226"/>
      <c r="P89" s="226"/>
      <c r="Q89" s="226"/>
      <c r="R89" s="227"/>
      <c r="S89" s="227"/>
      <c r="T89" s="227"/>
      <c r="U89" s="227"/>
      <c r="V89" s="227"/>
      <c r="W89" s="227"/>
      <c r="X89" s="227"/>
      <c r="Y89" s="227"/>
      <c r="Z89" s="217"/>
      <c r="AA89" s="217"/>
      <c r="AB89" s="217"/>
      <c r="AC89" s="217"/>
      <c r="AD89" s="217"/>
      <c r="AE89" s="217"/>
      <c r="AF89" s="217"/>
      <c r="AG89" s="217" t="s">
        <v>114</v>
      </c>
      <c r="AH89" s="217">
        <v>0</v>
      </c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1" x14ac:dyDescent="0.25">
      <c r="A90" s="238">
        <v>42</v>
      </c>
      <c r="B90" s="239" t="s">
        <v>228</v>
      </c>
      <c r="C90" s="257" t="s">
        <v>229</v>
      </c>
      <c r="D90" s="240" t="s">
        <v>105</v>
      </c>
      <c r="E90" s="241">
        <v>10</v>
      </c>
      <c r="F90" s="242"/>
      <c r="G90" s="243">
        <f>ROUND(E90*F90,2)</f>
        <v>0</v>
      </c>
      <c r="H90" s="242"/>
      <c r="I90" s="243">
        <f>ROUND(E90*H90,2)</f>
        <v>0</v>
      </c>
      <c r="J90" s="242"/>
      <c r="K90" s="243">
        <f>ROUND(E90*J90,2)</f>
        <v>0</v>
      </c>
      <c r="L90" s="243">
        <v>21</v>
      </c>
      <c r="M90" s="243">
        <f>G90*(1+L90/100)</f>
        <v>0</v>
      </c>
      <c r="N90" s="241">
        <v>0</v>
      </c>
      <c r="O90" s="241">
        <f>ROUND(E90*N90,2)</f>
        <v>0</v>
      </c>
      <c r="P90" s="241">
        <v>0</v>
      </c>
      <c r="Q90" s="241">
        <f>ROUND(E90*P90,2)</f>
        <v>0</v>
      </c>
      <c r="R90" s="243"/>
      <c r="S90" s="243" t="s">
        <v>106</v>
      </c>
      <c r="T90" s="244" t="s">
        <v>107</v>
      </c>
      <c r="U90" s="227">
        <v>0</v>
      </c>
      <c r="V90" s="227">
        <f>ROUND(E90*U90,2)</f>
        <v>0</v>
      </c>
      <c r="W90" s="227"/>
      <c r="X90" s="227" t="s">
        <v>108</v>
      </c>
      <c r="Y90" s="227" t="s">
        <v>109</v>
      </c>
      <c r="Z90" s="217"/>
      <c r="AA90" s="217"/>
      <c r="AB90" s="217"/>
      <c r="AC90" s="217"/>
      <c r="AD90" s="217"/>
      <c r="AE90" s="217"/>
      <c r="AF90" s="217"/>
      <c r="AG90" s="217" t="s">
        <v>110</v>
      </c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2" x14ac:dyDescent="0.25">
      <c r="A91" s="224"/>
      <c r="B91" s="225"/>
      <c r="C91" s="258" t="s">
        <v>230</v>
      </c>
      <c r="D91" s="228"/>
      <c r="E91" s="229">
        <v>10</v>
      </c>
      <c r="F91" s="227"/>
      <c r="G91" s="227"/>
      <c r="H91" s="227"/>
      <c r="I91" s="227"/>
      <c r="J91" s="227"/>
      <c r="K91" s="227"/>
      <c r="L91" s="227"/>
      <c r="M91" s="227"/>
      <c r="N91" s="226"/>
      <c r="O91" s="226"/>
      <c r="P91" s="226"/>
      <c r="Q91" s="226"/>
      <c r="R91" s="227"/>
      <c r="S91" s="227"/>
      <c r="T91" s="227"/>
      <c r="U91" s="227"/>
      <c r="V91" s="227"/>
      <c r="W91" s="227"/>
      <c r="X91" s="227"/>
      <c r="Y91" s="227"/>
      <c r="Z91" s="217"/>
      <c r="AA91" s="217"/>
      <c r="AB91" s="217"/>
      <c r="AC91" s="217"/>
      <c r="AD91" s="217"/>
      <c r="AE91" s="217"/>
      <c r="AF91" s="217"/>
      <c r="AG91" s="217" t="s">
        <v>114</v>
      </c>
      <c r="AH91" s="217">
        <v>0</v>
      </c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outlineLevel="1" x14ac:dyDescent="0.25">
      <c r="A92" s="238">
        <v>43</v>
      </c>
      <c r="B92" s="239" t="s">
        <v>231</v>
      </c>
      <c r="C92" s="257" t="s">
        <v>232</v>
      </c>
      <c r="D92" s="240" t="s">
        <v>105</v>
      </c>
      <c r="E92" s="241">
        <v>10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21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/>
      <c r="S92" s="243" t="s">
        <v>106</v>
      </c>
      <c r="T92" s="244" t="s">
        <v>107</v>
      </c>
      <c r="U92" s="227">
        <v>0</v>
      </c>
      <c r="V92" s="227">
        <f>ROUND(E92*U92,2)</f>
        <v>0</v>
      </c>
      <c r="W92" s="227"/>
      <c r="X92" s="227" t="s">
        <v>108</v>
      </c>
      <c r="Y92" s="227" t="s">
        <v>109</v>
      </c>
      <c r="Z92" s="217"/>
      <c r="AA92" s="217"/>
      <c r="AB92" s="217"/>
      <c r="AC92" s="217"/>
      <c r="AD92" s="217"/>
      <c r="AE92" s="217"/>
      <c r="AF92" s="217"/>
      <c r="AG92" s="217" t="s">
        <v>110</v>
      </c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outlineLevel="2" x14ac:dyDescent="0.25">
      <c r="A93" s="224"/>
      <c r="B93" s="225"/>
      <c r="C93" s="258" t="s">
        <v>233</v>
      </c>
      <c r="D93" s="228"/>
      <c r="E93" s="229">
        <v>10</v>
      </c>
      <c r="F93" s="227"/>
      <c r="G93" s="227"/>
      <c r="H93" s="227"/>
      <c r="I93" s="227"/>
      <c r="J93" s="227"/>
      <c r="K93" s="227"/>
      <c r="L93" s="227"/>
      <c r="M93" s="227"/>
      <c r="N93" s="226"/>
      <c r="O93" s="226"/>
      <c r="P93" s="226"/>
      <c r="Q93" s="226"/>
      <c r="R93" s="227"/>
      <c r="S93" s="227"/>
      <c r="T93" s="227"/>
      <c r="U93" s="227"/>
      <c r="V93" s="227"/>
      <c r="W93" s="227"/>
      <c r="X93" s="227"/>
      <c r="Y93" s="227"/>
      <c r="Z93" s="217"/>
      <c r="AA93" s="217"/>
      <c r="AB93" s="217"/>
      <c r="AC93" s="217"/>
      <c r="AD93" s="217"/>
      <c r="AE93" s="217"/>
      <c r="AF93" s="217"/>
      <c r="AG93" s="217" t="s">
        <v>114</v>
      </c>
      <c r="AH93" s="217">
        <v>0</v>
      </c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outlineLevel="1" x14ac:dyDescent="0.25">
      <c r="A94" s="238">
        <v>44</v>
      </c>
      <c r="B94" s="239" t="s">
        <v>234</v>
      </c>
      <c r="C94" s="257" t="s">
        <v>235</v>
      </c>
      <c r="D94" s="240" t="s">
        <v>105</v>
      </c>
      <c r="E94" s="241">
        <v>10</v>
      </c>
      <c r="F94" s="242"/>
      <c r="G94" s="243">
        <f>ROUND(E94*F94,2)</f>
        <v>0</v>
      </c>
      <c r="H94" s="242"/>
      <c r="I94" s="243">
        <f>ROUND(E94*H94,2)</f>
        <v>0</v>
      </c>
      <c r="J94" s="242"/>
      <c r="K94" s="243">
        <f>ROUND(E94*J94,2)</f>
        <v>0</v>
      </c>
      <c r="L94" s="243">
        <v>21</v>
      </c>
      <c r="M94" s="243">
        <f>G94*(1+L94/100)</f>
        <v>0</v>
      </c>
      <c r="N94" s="241">
        <v>0</v>
      </c>
      <c r="O94" s="241">
        <f>ROUND(E94*N94,2)</f>
        <v>0</v>
      </c>
      <c r="P94" s="241">
        <v>0</v>
      </c>
      <c r="Q94" s="241">
        <f>ROUND(E94*P94,2)</f>
        <v>0</v>
      </c>
      <c r="R94" s="243"/>
      <c r="S94" s="243" t="s">
        <v>106</v>
      </c>
      <c r="T94" s="244" t="s">
        <v>107</v>
      </c>
      <c r="U94" s="227">
        <v>0</v>
      </c>
      <c r="V94" s="227">
        <f>ROUND(E94*U94,2)</f>
        <v>0</v>
      </c>
      <c r="W94" s="227"/>
      <c r="X94" s="227" t="s">
        <v>108</v>
      </c>
      <c r="Y94" s="227" t="s">
        <v>109</v>
      </c>
      <c r="Z94" s="217"/>
      <c r="AA94" s="217"/>
      <c r="AB94" s="217"/>
      <c r="AC94" s="217"/>
      <c r="AD94" s="217"/>
      <c r="AE94" s="217"/>
      <c r="AF94" s="217"/>
      <c r="AG94" s="217" t="s">
        <v>110</v>
      </c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outlineLevel="2" x14ac:dyDescent="0.25">
      <c r="A95" s="224"/>
      <c r="B95" s="225"/>
      <c r="C95" s="258" t="s">
        <v>233</v>
      </c>
      <c r="D95" s="228"/>
      <c r="E95" s="229">
        <v>10</v>
      </c>
      <c r="F95" s="227"/>
      <c r="G95" s="227"/>
      <c r="H95" s="227"/>
      <c r="I95" s="227"/>
      <c r="J95" s="227"/>
      <c r="K95" s="227"/>
      <c r="L95" s="227"/>
      <c r="M95" s="227"/>
      <c r="N95" s="226"/>
      <c r="O95" s="226"/>
      <c r="P95" s="226"/>
      <c r="Q95" s="226"/>
      <c r="R95" s="227"/>
      <c r="S95" s="227"/>
      <c r="T95" s="227"/>
      <c r="U95" s="227"/>
      <c r="V95" s="227"/>
      <c r="W95" s="227"/>
      <c r="X95" s="227"/>
      <c r="Y95" s="227"/>
      <c r="Z95" s="217"/>
      <c r="AA95" s="217"/>
      <c r="AB95" s="217"/>
      <c r="AC95" s="217"/>
      <c r="AD95" s="217"/>
      <c r="AE95" s="217"/>
      <c r="AF95" s="217"/>
      <c r="AG95" s="217" t="s">
        <v>114</v>
      </c>
      <c r="AH95" s="217">
        <v>0</v>
      </c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1" x14ac:dyDescent="0.25">
      <c r="A96" s="238">
        <v>45</v>
      </c>
      <c r="B96" s="239" t="s">
        <v>236</v>
      </c>
      <c r="C96" s="257" t="s">
        <v>237</v>
      </c>
      <c r="D96" s="240" t="s">
        <v>105</v>
      </c>
      <c r="E96" s="241">
        <v>5</v>
      </c>
      <c r="F96" s="242"/>
      <c r="G96" s="243">
        <f>ROUND(E96*F96,2)</f>
        <v>0</v>
      </c>
      <c r="H96" s="242"/>
      <c r="I96" s="243">
        <f>ROUND(E96*H96,2)</f>
        <v>0</v>
      </c>
      <c r="J96" s="242"/>
      <c r="K96" s="243">
        <f>ROUND(E96*J96,2)</f>
        <v>0</v>
      </c>
      <c r="L96" s="243">
        <v>21</v>
      </c>
      <c r="M96" s="243">
        <f>G96*(1+L96/100)</f>
        <v>0</v>
      </c>
      <c r="N96" s="241">
        <v>0</v>
      </c>
      <c r="O96" s="241">
        <f>ROUND(E96*N96,2)</f>
        <v>0</v>
      </c>
      <c r="P96" s="241">
        <v>0</v>
      </c>
      <c r="Q96" s="241">
        <f>ROUND(E96*P96,2)</f>
        <v>0</v>
      </c>
      <c r="R96" s="243"/>
      <c r="S96" s="243" t="s">
        <v>106</v>
      </c>
      <c r="T96" s="244" t="s">
        <v>107</v>
      </c>
      <c r="U96" s="227">
        <v>0</v>
      </c>
      <c r="V96" s="227">
        <f>ROUND(E96*U96,2)</f>
        <v>0</v>
      </c>
      <c r="W96" s="227"/>
      <c r="X96" s="227" t="s">
        <v>108</v>
      </c>
      <c r="Y96" s="227" t="s">
        <v>109</v>
      </c>
      <c r="Z96" s="217"/>
      <c r="AA96" s="217"/>
      <c r="AB96" s="217"/>
      <c r="AC96" s="217"/>
      <c r="AD96" s="217"/>
      <c r="AE96" s="217"/>
      <c r="AF96" s="217"/>
      <c r="AG96" s="217" t="s">
        <v>110</v>
      </c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2" x14ac:dyDescent="0.25">
      <c r="A97" s="224"/>
      <c r="B97" s="225"/>
      <c r="C97" s="258" t="s">
        <v>238</v>
      </c>
      <c r="D97" s="228"/>
      <c r="E97" s="229">
        <v>5</v>
      </c>
      <c r="F97" s="227"/>
      <c r="G97" s="227"/>
      <c r="H97" s="227"/>
      <c r="I97" s="227"/>
      <c r="J97" s="227"/>
      <c r="K97" s="227"/>
      <c r="L97" s="227"/>
      <c r="M97" s="227"/>
      <c r="N97" s="226"/>
      <c r="O97" s="226"/>
      <c r="P97" s="226"/>
      <c r="Q97" s="226"/>
      <c r="R97" s="227"/>
      <c r="S97" s="227"/>
      <c r="T97" s="227"/>
      <c r="U97" s="227"/>
      <c r="V97" s="227"/>
      <c r="W97" s="227"/>
      <c r="X97" s="227"/>
      <c r="Y97" s="227"/>
      <c r="Z97" s="217"/>
      <c r="AA97" s="217"/>
      <c r="AB97" s="217"/>
      <c r="AC97" s="217"/>
      <c r="AD97" s="217"/>
      <c r="AE97" s="217"/>
      <c r="AF97" s="217"/>
      <c r="AG97" s="217" t="s">
        <v>114</v>
      </c>
      <c r="AH97" s="217">
        <v>0</v>
      </c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outlineLevel="1" x14ac:dyDescent="0.25">
      <c r="A98" s="238">
        <v>46</v>
      </c>
      <c r="B98" s="239" t="s">
        <v>239</v>
      </c>
      <c r="C98" s="257" t="s">
        <v>240</v>
      </c>
      <c r="D98" s="240" t="s">
        <v>105</v>
      </c>
      <c r="E98" s="241">
        <v>6</v>
      </c>
      <c r="F98" s="242"/>
      <c r="G98" s="243">
        <f>ROUND(E98*F98,2)</f>
        <v>0</v>
      </c>
      <c r="H98" s="242"/>
      <c r="I98" s="243">
        <f>ROUND(E98*H98,2)</f>
        <v>0</v>
      </c>
      <c r="J98" s="242"/>
      <c r="K98" s="243">
        <f>ROUND(E98*J98,2)</f>
        <v>0</v>
      </c>
      <c r="L98" s="243">
        <v>21</v>
      </c>
      <c r="M98" s="243">
        <f>G98*(1+L98/100)</f>
        <v>0</v>
      </c>
      <c r="N98" s="241">
        <v>0</v>
      </c>
      <c r="O98" s="241">
        <f>ROUND(E98*N98,2)</f>
        <v>0</v>
      </c>
      <c r="P98" s="241">
        <v>0</v>
      </c>
      <c r="Q98" s="241">
        <f>ROUND(E98*P98,2)</f>
        <v>0</v>
      </c>
      <c r="R98" s="243"/>
      <c r="S98" s="243" t="s">
        <v>106</v>
      </c>
      <c r="T98" s="244" t="s">
        <v>107</v>
      </c>
      <c r="U98" s="227">
        <v>0</v>
      </c>
      <c r="V98" s="227">
        <f>ROUND(E98*U98,2)</f>
        <v>0</v>
      </c>
      <c r="W98" s="227"/>
      <c r="X98" s="227" t="s">
        <v>108</v>
      </c>
      <c r="Y98" s="227" t="s">
        <v>109</v>
      </c>
      <c r="Z98" s="217"/>
      <c r="AA98" s="217"/>
      <c r="AB98" s="217"/>
      <c r="AC98" s="217"/>
      <c r="AD98" s="217"/>
      <c r="AE98" s="217"/>
      <c r="AF98" s="217"/>
      <c r="AG98" s="217" t="s">
        <v>110</v>
      </c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outlineLevel="2" x14ac:dyDescent="0.25">
      <c r="A99" s="224"/>
      <c r="B99" s="225"/>
      <c r="C99" s="258" t="s">
        <v>241</v>
      </c>
      <c r="D99" s="228"/>
      <c r="E99" s="229">
        <v>6</v>
      </c>
      <c r="F99" s="227"/>
      <c r="G99" s="227"/>
      <c r="H99" s="227"/>
      <c r="I99" s="227"/>
      <c r="J99" s="227"/>
      <c r="K99" s="227"/>
      <c r="L99" s="227"/>
      <c r="M99" s="227"/>
      <c r="N99" s="226"/>
      <c r="O99" s="226"/>
      <c r="P99" s="226"/>
      <c r="Q99" s="226"/>
      <c r="R99" s="227"/>
      <c r="S99" s="227"/>
      <c r="T99" s="227"/>
      <c r="U99" s="227"/>
      <c r="V99" s="227"/>
      <c r="W99" s="227"/>
      <c r="X99" s="227"/>
      <c r="Y99" s="227"/>
      <c r="Z99" s="217"/>
      <c r="AA99" s="217"/>
      <c r="AB99" s="217"/>
      <c r="AC99" s="217"/>
      <c r="AD99" s="217"/>
      <c r="AE99" s="217"/>
      <c r="AF99" s="217"/>
      <c r="AG99" s="217" t="s">
        <v>114</v>
      </c>
      <c r="AH99" s="217">
        <v>0</v>
      </c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1" x14ac:dyDescent="0.25">
      <c r="A100" s="238">
        <v>47</v>
      </c>
      <c r="B100" s="239" t="s">
        <v>242</v>
      </c>
      <c r="C100" s="257" t="s">
        <v>243</v>
      </c>
      <c r="D100" s="240" t="s">
        <v>105</v>
      </c>
      <c r="E100" s="241">
        <v>6</v>
      </c>
      <c r="F100" s="242"/>
      <c r="G100" s="243">
        <f>ROUND(E100*F100,2)</f>
        <v>0</v>
      </c>
      <c r="H100" s="242"/>
      <c r="I100" s="243">
        <f>ROUND(E100*H100,2)</f>
        <v>0</v>
      </c>
      <c r="J100" s="242"/>
      <c r="K100" s="243">
        <f>ROUND(E100*J100,2)</f>
        <v>0</v>
      </c>
      <c r="L100" s="243">
        <v>21</v>
      </c>
      <c r="M100" s="243">
        <f>G100*(1+L100/100)</f>
        <v>0</v>
      </c>
      <c r="N100" s="241">
        <v>0</v>
      </c>
      <c r="O100" s="241">
        <f>ROUND(E100*N100,2)</f>
        <v>0</v>
      </c>
      <c r="P100" s="241">
        <v>0</v>
      </c>
      <c r="Q100" s="241">
        <f>ROUND(E100*P100,2)</f>
        <v>0</v>
      </c>
      <c r="R100" s="243"/>
      <c r="S100" s="243" t="s">
        <v>106</v>
      </c>
      <c r="T100" s="244" t="s">
        <v>107</v>
      </c>
      <c r="U100" s="227">
        <v>0</v>
      </c>
      <c r="V100" s="227">
        <f>ROUND(E100*U100,2)</f>
        <v>0</v>
      </c>
      <c r="W100" s="227"/>
      <c r="X100" s="227" t="s">
        <v>108</v>
      </c>
      <c r="Y100" s="227" t="s">
        <v>109</v>
      </c>
      <c r="Z100" s="217"/>
      <c r="AA100" s="217"/>
      <c r="AB100" s="217"/>
      <c r="AC100" s="217"/>
      <c r="AD100" s="217"/>
      <c r="AE100" s="217"/>
      <c r="AF100" s="217"/>
      <c r="AG100" s="217" t="s">
        <v>110</v>
      </c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outlineLevel="2" x14ac:dyDescent="0.25">
      <c r="A101" s="224"/>
      <c r="B101" s="225"/>
      <c r="C101" s="258" t="s">
        <v>241</v>
      </c>
      <c r="D101" s="228"/>
      <c r="E101" s="229">
        <v>6</v>
      </c>
      <c r="F101" s="227"/>
      <c r="G101" s="227"/>
      <c r="H101" s="227"/>
      <c r="I101" s="227"/>
      <c r="J101" s="227"/>
      <c r="K101" s="227"/>
      <c r="L101" s="227"/>
      <c r="M101" s="227"/>
      <c r="N101" s="226"/>
      <c r="O101" s="226"/>
      <c r="P101" s="226"/>
      <c r="Q101" s="226"/>
      <c r="R101" s="227"/>
      <c r="S101" s="227"/>
      <c r="T101" s="227"/>
      <c r="U101" s="227"/>
      <c r="V101" s="227"/>
      <c r="W101" s="227"/>
      <c r="X101" s="227"/>
      <c r="Y101" s="227"/>
      <c r="Z101" s="217"/>
      <c r="AA101" s="217"/>
      <c r="AB101" s="217"/>
      <c r="AC101" s="217"/>
      <c r="AD101" s="217"/>
      <c r="AE101" s="217"/>
      <c r="AF101" s="217"/>
      <c r="AG101" s="217" t="s">
        <v>114</v>
      </c>
      <c r="AH101" s="217">
        <v>0</v>
      </c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x14ac:dyDescent="0.25">
      <c r="A102" s="231" t="s">
        <v>101</v>
      </c>
      <c r="B102" s="232" t="s">
        <v>70</v>
      </c>
      <c r="C102" s="255" t="s">
        <v>71</v>
      </c>
      <c r="D102" s="233"/>
      <c r="E102" s="234"/>
      <c r="F102" s="235"/>
      <c r="G102" s="235">
        <f>SUMIF(AG103:AG128,"&lt;&gt;NOR",G103:G128)</f>
        <v>0</v>
      </c>
      <c r="H102" s="235"/>
      <c r="I102" s="235">
        <f>SUM(I103:I128)</f>
        <v>0</v>
      </c>
      <c r="J102" s="235"/>
      <c r="K102" s="235">
        <f>SUM(K103:K128)</f>
        <v>0</v>
      </c>
      <c r="L102" s="235"/>
      <c r="M102" s="235">
        <f>SUM(M103:M128)</f>
        <v>0</v>
      </c>
      <c r="N102" s="234"/>
      <c r="O102" s="234">
        <f>SUM(O103:O128)</f>
        <v>0</v>
      </c>
      <c r="P102" s="234"/>
      <c r="Q102" s="234">
        <f>SUM(Q103:Q128)</f>
        <v>0</v>
      </c>
      <c r="R102" s="235"/>
      <c r="S102" s="235"/>
      <c r="T102" s="236"/>
      <c r="U102" s="230"/>
      <c r="V102" s="230">
        <f>SUM(V103:V128)</f>
        <v>0</v>
      </c>
      <c r="W102" s="230"/>
      <c r="X102" s="230"/>
      <c r="Y102" s="230"/>
      <c r="AG102" t="s">
        <v>102</v>
      </c>
    </row>
    <row r="103" spans="1:60" outlineLevel="1" x14ac:dyDescent="0.25">
      <c r="A103" s="238">
        <v>48</v>
      </c>
      <c r="B103" s="239" t="s">
        <v>244</v>
      </c>
      <c r="C103" s="257" t="s">
        <v>245</v>
      </c>
      <c r="D103" s="240" t="s">
        <v>105</v>
      </c>
      <c r="E103" s="241">
        <v>1</v>
      </c>
      <c r="F103" s="242"/>
      <c r="G103" s="243">
        <f>ROUND(E103*F103,2)</f>
        <v>0</v>
      </c>
      <c r="H103" s="242"/>
      <c r="I103" s="243">
        <f>ROUND(E103*H103,2)</f>
        <v>0</v>
      </c>
      <c r="J103" s="242"/>
      <c r="K103" s="243">
        <f>ROUND(E103*J103,2)</f>
        <v>0</v>
      </c>
      <c r="L103" s="243">
        <v>21</v>
      </c>
      <c r="M103" s="243">
        <f>G103*(1+L103/100)</f>
        <v>0</v>
      </c>
      <c r="N103" s="241">
        <v>0</v>
      </c>
      <c r="O103" s="241">
        <f>ROUND(E103*N103,2)</f>
        <v>0</v>
      </c>
      <c r="P103" s="241">
        <v>0</v>
      </c>
      <c r="Q103" s="241">
        <f>ROUND(E103*P103,2)</f>
        <v>0</v>
      </c>
      <c r="R103" s="243"/>
      <c r="S103" s="243" t="s">
        <v>106</v>
      </c>
      <c r="T103" s="244" t="s">
        <v>107</v>
      </c>
      <c r="U103" s="227">
        <v>0</v>
      </c>
      <c r="V103" s="227">
        <f>ROUND(E103*U103,2)</f>
        <v>0</v>
      </c>
      <c r="W103" s="227"/>
      <c r="X103" s="227" t="s">
        <v>108</v>
      </c>
      <c r="Y103" s="227" t="s">
        <v>109</v>
      </c>
      <c r="Z103" s="217"/>
      <c r="AA103" s="217"/>
      <c r="AB103" s="217"/>
      <c r="AC103" s="217"/>
      <c r="AD103" s="217"/>
      <c r="AE103" s="217"/>
      <c r="AF103" s="217"/>
      <c r="AG103" s="217" t="s">
        <v>110</v>
      </c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 outlineLevel="2" x14ac:dyDescent="0.25">
      <c r="A104" s="224"/>
      <c r="B104" s="225"/>
      <c r="C104" s="258" t="s">
        <v>246</v>
      </c>
      <c r="D104" s="228"/>
      <c r="E104" s="229">
        <v>1</v>
      </c>
      <c r="F104" s="227"/>
      <c r="G104" s="227"/>
      <c r="H104" s="227"/>
      <c r="I104" s="227"/>
      <c r="J104" s="227"/>
      <c r="K104" s="227"/>
      <c r="L104" s="227"/>
      <c r="M104" s="227"/>
      <c r="N104" s="226"/>
      <c r="O104" s="226"/>
      <c r="P104" s="226"/>
      <c r="Q104" s="226"/>
      <c r="R104" s="227"/>
      <c r="S104" s="227"/>
      <c r="T104" s="227"/>
      <c r="U104" s="227"/>
      <c r="V104" s="227"/>
      <c r="W104" s="227"/>
      <c r="X104" s="227"/>
      <c r="Y104" s="227"/>
      <c r="Z104" s="217"/>
      <c r="AA104" s="217"/>
      <c r="AB104" s="217"/>
      <c r="AC104" s="217"/>
      <c r="AD104" s="217"/>
      <c r="AE104" s="217"/>
      <c r="AF104" s="217"/>
      <c r="AG104" s="217" t="s">
        <v>114</v>
      </c>
      <c r="AH104" s="217">
        <v>0</v>
      </c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</row>
    <row r="105" spans="1:60" outlineLevel="1" x14ac:dyDescent="0.25">
      <c r="A105" s="238">
        <v>49</v>
      </c>
      <c r="B105" s="239" t="s">
        <v>247</v>
      </c>
      <c r="C105" s="257" t="s">
        <v>248</v>
      </c>
      <c r="D105" s="240" t="s">
        <v>105</v>
      </c>
      <c r="E105" s="241">
        <v>1</v>
      </c>
      <c r="F105" s="242"/>
      <c r="G105" s="243">
        <f>ROUND(E105*F105,2)</f>
        <v>0</v>
      </c>
      <c r="H105" s="242"/>
      <c r="I105" s="243">
        <f>ROUND(E105*H105,2)</f>
        <v>0</v>
      </c>
      <c r="J105" s="242"/>
      <c r="K105" s="243">
        <f>ROUND(E105*J105,2)</f>
        <v>0</v>
      </c>
      <c r="L105" s="243">
        <v>21</v>
      </c>
      <c r="M105" s="243">
        <f>G105*(1+L105/100)</f>
        <v>0</v>
      </c>
      <c r="N105" s="241">
        <v>0</v>
      </c>
      <c r="O105" s="241">
        <f>ROUND(E105*N105,2)</f>
        <v>0</v>
      </c>
      <c r="P105" s="241">
        <v>0</v>
      </c>
      <c r="Q105" s="241">
        <f>ROUND(E105*P105,2)</f>
        <v>0</v>
      </c>
      <c r="R105" s="243"/>
      <c r="S105" s="243" t="s">
        <v>106</v>
      </c>
      <c r="T105" s="244" t="s">
        <v>107</v>
      </c>
      <c r="U105" s="227">
        <v>0</v>
      </c>
      <c r="V105" s="227">
        <f>ROUND(E105*U105,2)</f>
        <v>0</v>
      </c>
      <c r="W105" s="227"/>
      <c r="X105" s="227" t="s">
        <v>108</v>
      </c>
      <c r="Y105" s="227" t="s">
        <v>109</v>
      </c>
      <c r="Z105" s="217"/>
      <c r="AA105" s="217"/>
      <c r="AB105" s="217"/>
      <c r="AC105" s="217"/>
      <c r="AD105" s="217"/>
      <c r="AE105" s="217"/>
      <c r="AF105" s="217"/>
      <c r="AG105" s="217" t="s">
        <v>110</v>
      </c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outlineLevel="2" x14ac:dyDescent="0.25">
      <c r="A106" s="224"/>
      <c r="B106" s="225"/>
      <c r="C106" s="258" t="s">
        <v>249</v>
      </c>
      <c r="D106" s="228"/>
      <c r="E106" s="229">
        <v>1</v>
      </c>
      <c r="F106" s="227"/>
      <c r="G106" s="227"/>
      <c r="H106" s="227"/>
      <c r="I106" s="227"/>
      <c r="J106" s="227"/>
      <c r="K106" s="227"/>
      <c r="L106" s="227"/>
      <c r="M106" s="227"/>
      <c r="N106" s="226"/>
      <c r="O106" s="226"/>
      <c r="P106" s="226"/>
      <c r="Q106" s="226"/>
      <c r="R106" s="227"/>
      <c r="S106" s="227"/>
      <c r="T106" s="227"/>
      <c r="U106" s="227"/>
      <c r="V106" s="227"/>
      <c r="W106" s="227"/>
      <c r="X106" s="227"/>
      <c r="Y106" s="227"/>
      <c r="Z106" s="217"/>
      <c r="AA106" s="217"/>
      <c r="AB106" s="217"/>
      <c r="AC106" s="217"/>
      <c r="AD106" s="217"/>
      <c r="AE106" s="217"/>
      <c r="AF106" s="217"/>
      <c r="AG106" s="217" t="s">
        <v>114</v>
      </c>
      <c r="AH106" s="217">
        <v>0</v>
      </c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</row>
    <row r="107" spans="1:60" outlineLevel="1" x14ac:dyDescent="0.25">
      <c r="A107" s="238">
        <v>50</v>
      </c>
      <c r="B107" s="239" t="s">
        <v>250</v>
      </c>
      <c r="C107" s="257" t="s">
        <v>251</v>
      </c>
      <c r="D107" s="240" t="s">
        <v>105</v>
      </c>
      <c r="E107" s="241">
        <v>1</v>
      </c>
      <c r="F107" s="242"/>
      <c r="G107" s="243">
        <f>ROUND(E107*F107,2)</f>
        <v>0</v>
      </c>
      <c r="H107" s="242"/>
      <c r="I107" s="243">
        <f>ROUND(E107*H107,2)</f>
        <v>0</v>
      </c>
      <c r="J107" s="242"/>
      <c r="K107" s="243">
        <f>ROUND(E107*J107,2)</f>
        <v>0</v>
      </c>
      <c r="L107" s="243">
        <v>21</v>
      </c>
      <c r="M107" s="243">
        <f>G107*(1+L107/100)</f>
        <v>0</v>
      </c>
      <c r="N107" s="241">
        <v>0</v>
      </c>
      <c r="O107" s="241">
        <f>ROUND(E107*N107,2)</f>
        <v>0</v>
      </c>
      <c r="P107" s="241">
        <v>0</v>
      </c>
      <c r="Q107" s="241">
        <f>ROUND(E107*P107,2)</f>
        <v>0</v>
      </c>
      <c r="R107" s="243"/>
      <c r="S107" s="243" t="s">
        <v>106</v>
      </c>
      <c r="T107" s="244" t="s">
        <v>107</v>
      </c>
      <c r="U107" s="227">
        <v>0</v>
      </c>
      <c r="V107" s="227">
        <f>ROUND(E107*U107,2)</f>
        <v>0</v>
      </c>
      <c r="W107" s="227"/>
      <c r="X107" s="227" t="s">
        <v>108</v>
      </c>
      <c r="Y107" s="227" t="s">
        <v>109</v>
      </c>
      <c r="Z107" s="217"/>
      <c r="AA107" s="217"/>
      <c r="AB107" s="217"/>
      <c r="AC107" s="217"/>
      <c r="AD107" s="217"/>
      <c r="AE107" s="217"/>
      <c r="AF107" s="217"/>
      <c r="AG107" s="217" t="s">
        <v>110</v>
      </c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 outlineLevel="2" x14ac:dyDescent="0.25">
      <c r="A108" s="224"/>
      <c r="B108" s="225"/>
      <c r="C108" s="258" t="s">
        <v>246</v>
      </c>
      <c r="D108" s="228"/>
      <c r="E108" s="229">
        <v>1</v>
      </c>
      <c r="F108" s="227"/>
      <c r="G108" s="227"/>
      <c r="H108" s="227"/>
      <c r="I108" s="227"/>
      <c r="J108" s="227"/>
      <c r="K108" s="227"/>
      <c r="L108" s="227"/>
      <c r="M108" s="227"/>
      <c r="N108" s="226"/>
      <c r="O108" s="226"/>
      <c r="P108" s="226"/>
      <c r="Q108" s="226"/>
      <c r="R108" s="227"/>
      <c r="S108" s="227"/>
      <c r="T108" s="227"/>
      <c r="U108" s="227"/>
      <c r="V108" s="227"/>
      <c r="W108" s="227"/>
      <c r="X108" s="227"/>
      <c r="Y108" s="227"/>
      <c r="Z108" s="217"/>
      <c r="AA108" s="217"/>
      <c r="AB108" s="217"/>
      <c r="AC108" s="217"/>
      <c r="AD108" s="217"/>
      <c r="AE108" s="217"/>
      <c r="AF108" s="217"/>
      <c r="AG108" s="217" t="s">
        <v>114</v>
      </c>
      <c r="AH108" s="217">
        <v>0</v>
      </c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</row>
    <row r="109" spans="1:60" outlineLevel="1" x14ac:dyDescent="0.25">
      <c r="A109" s="238">
        <v>51</v>
      </c>
      <c r="B109" s="239" t="s">
        <v>252</v>
      </c>
      <c r="C109" s="257" t="s">
        <v>253</v>
      </c>
      <c r="D109" s="240" t="s">
        <v>105</v>
      </c>
      <c r="E109" s="241">
        <v>2</v>
      </c>
      <c r="F109" s="242"/>
      <c r="G109" s="243">
        <f>ROUND(E109*F109,2)</f>
        <v>0</v>
      </c>
      <c r="H109" s="242"/>
      <c r="I109" s="243">
        <f>ROUND(E109*H109,2)</f>
        <v>0</v>
      </c>
      <c r="J109" s="242"/>
      <c r="K109" s="243">
        <f>ROUND(E109*J109,2)</f>
        <v>0</v>
      </c>
      <c r="L109" s="243">
        <v>21</v>
      </c>
      <c r="M109" s="243">
        <f>G109*(1+L109/100)</f>
        <v>0</v>
      </c>
      <c r="N109" s="241">
        <v>0</v>
      </c>
      <c r="O109" s="241">
        <f>ROUND(E109*N109,2)</f>
        <v>0</v>
      </c>
      <c r="P109" s="241">
        <v>0</v>
      </c>
      <c r="Q109" s="241">
        <f>ROUND(E109*P109,2)</f>
        <v>0</v>
      </c>
      <c r="R109" s="243"/>
      <c r="S109" s="243" t="s">
        <v>106</v>
      </c>
      <c r="T109" s="244" t="s">
        <v>107</v>
      </c>
      <c r="U109" s="227">
        <v>0</v>
      </c>
      <c r="V109" s="227">
        <f>ROUND(E109*U109,2)</f>
        <v>0</v>
      </c>
      <c r="W109" s="227"/>
      <c r="X109" s="227" t="s">
        <v>108</v>
      </c>
      <c r="Y109" s="227" t="s">
        <v>109</v>
      </c>
      <c r="Z109" s="217"/>
      <c r="AA109" s="217"/>
      <c r="AB109" s="217"/>
      <c r="AC109" s="217"/>
      <c r="AD109" s="217"/>
      <c r="AE109" s="217"/>
      <c r="AF109" s="217"/>
      <c r="AG109" s="217" t="s">
        <v>110</v>
      </c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</row>
    <row r="110" spans="1:60" ht="30.6" outlineLevel="2" x14ac:dyDescent="0.25">
      <c r="A110" s="224"/>
      <c r="B110" s="225"/>
      <c r="C110" s="258" t="s">
        <v>254</v>
      </c>
      <c r="D110" s="228"/>
      <c r="E110" s="229">
        <v>2</v>
      </c>
      <c r="F110" s="227"/>
      <c r="G110" s="227"/>
      <c r="H110" s="227"/>
      <c r="I110" s="227"/>
      <c r="J110" s="227"/>
      <c r="K110" s="227"/>
      <c r="L110" s="227"/>
      <c r="M110" s="227"/>
      <c r="N110" s="226"/>
      <c r="O110" s="226"/>
      <c r="P110" s="226"/>
      <c r="Q110" s="226"/>
      <c r="R110" s="227"/>
      <c r="S110" s="227"/>
      <c r="T110" s="227"/>
      <c r="U110" s="227"/>
      <c r="V110" s="227"/>
      <c r="W110" s="227"/>
      <c r="X110" s="227"/>
      <c r="Y110" s="227"/>
      <c r="Z110" s="217"/>
      <c r="AA110" s="217"/>
      <c r="AB110" s="217"/>
      <c r="AC110" s="217"/>
      <c r="AD110" s="217"/>
      <c r="AE110" s="217"/>
      <c r="AF110" s="217"/>
      <c r="AG110" s="217" t="s">
        <v>114</v>
      </c>
      <c r="AH110" s="217">
        <v>0</v>
      </c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1" x14ac:dyDescent="0.25">
      <c r="A111" s="238">
        <v>52</v>
      </c>
      <c r="B111" s="239" t="s">
        <v>255</v>
      </c>
      <c r="C111" s="257" t="s">
        <v>256</v>
      </c>
      <c r="D111" s="240" t="s">
        <v>105</v>
      </c>
      <c r="E111" s="241">
        <v>1</v>
      </c>
      <c r="F111" s="242"/>
      <c r="G111" s="243">
        <f>ROUND(E111*F111,2)</f>
        <v>0</v>
      </c>
      <c r="H111" s="242"/>
      <c r="I111" s="243">
        <f>ROUND(E111*H111,2)</f>
        <v>0</v>
      </c>
      <c r="J111" s="242"/>
      <c r="K111" s="243">
        <f>ROUND(E111*J111,2)</f>
        <v>0</v>
      </c>
      <c r="L111" s="243">
        <v>21</v>
      </c>
      <c r="M111" s="243">
        <f>G111*(1+L111/100)</f>
        <v>0</v>
      </c>
      <c r="N111" s="241">
        <v>0</v>
      </c>
      <c r="O111" s="241">
        <f>ROUND(E111*N111,2)</f>
        <v>0</v>
      </c>
      <c r="P111" s="241">
        <v>0</v>
      </c>
      <c r="Q111" s="241">
        <f>ROUND(E111*P111,2)</f>
        <v>0</v>
      </c>
      <c r="R111" s="243"/>
      <c r="S111" s="243" t="s">
        <v>106</v>
      </c>
      <c r="T111" s="244" t="s">
        <v>107</v>
      </c>
      <c r="U111" s="227">
        <v>0</v>
      </c>
      <c r="V111" s="227">
        <f>ROUND(E111*U111,2)</f>
        <v>0</v>
      </c>
      <c r="W111" s="227"/>
      <c r="X111" s="227" t="s">
        <v>108</v>
      </c>
      <c r="Y111" s="227" t="s">
        <v>109</v>
      </c>
      <c r="Z111" s="217"/>
      <c r="AA111" s="217"/>
      <c r="AB111" s="217"/>
      <c r="AC111" s="217"/>
      <c r="AD111" s="217"/>
      <c r="AE111" s="217"/>
      <c r="AF111" s="217"/>
      <c r="AG111" s="217" t="s">
        <v>110</v>
      </c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ht="31.2" outlineLevel="2" x14ac:dyDescent="0.25">
      <c r="A112" s="224"/>
      <c r="B112" s="225"/>
      <c r="C112" s="259" t="s">
        <v>257</v>
      </c>
      <c r="D112" s="253"/>
      <c r="E112" s="253"/>
      <c r="F112" s="253"/>
      <c r="G112" s="253"/>
      <c r="H112" s="227"/>
      <c r="I112" s="227"/>
      <c r="J112" s="227"/>
      <c r="K112" s="227"/>
      <c r="L112" s="227"/>
      <c r="M112" s="227"/>
      <c r="N112" s="226"/>
      <c r="O112" s="226"/>
      <c r="P112" s="226"/>
      <c r="Q112" s="226"/>
      <c r="R112" s="227"/>
      <c r="S112" s="227"/>
      <c r="T112" s="227"/>
      <c r="U112" s="227"/>
      <c r="V112" s="227"/>
      <c r="W112" s="227"/>
      <c r="X112" s="227"/>
      <c r="Y112" s="227"/>
      <c r="Z112" s="217"/>
      <c r="AA112" s="217"/>
      <c r="AB112" s="217"/>
      <c r="AC112" s="217"/>
      <c r="AD112" s="217"/>
      <c r="AE112" s="217"/>
      <c r="AF112" s="217"/>
      <c r="AG112" s="217" t="s">
        <v>258</v>
      </c>
      <c r="AH112" s="217"/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52" t="str">
        <f>C112</f>
        <v>Digitální radiační videokamera určená pro školní experimenty s ionizujícím zářením. Zařízení musí být schopné jasně rozlišit jednotlivé typy částic – alfa, beta, gama a MIP částice (např. miony z kosmického záření). Detekční čip musí mít rozlišení minimálně 256 × 256 pixelů s maximální roztečí 55 µm a tloušťkou alespoň 300 µm.</v>
      </c>
      <c r="BB112" s="217"/>
      <c r="BC112" s="217"/>
      <c r="BD112" s="217"/>
      <c r="BE112" s="217"/>
      <c r="BF112" s="217"/>
      <c r="BG112" s="217"/>
      <c r="BH112" s="217"/>
    </row>
    <row r="113" spans="1:60" ht="21" outlineLevel="3" x14ac:dyDescent="0.25">
      <c r="A113" s="224"/>
      <c r="B113" s="225"/>
      <c r="C113" s="260" t="s">
        <v>259</v>
      </c>
      <c r="D113" s="254"/>
      <c r="E113" s="254"/>
      <c r="F113" s="254"/>
      <c r="G113" s="254"/>
      <c r="H113" s="227"/>
      <c r="I113" s="227"/>
      <c r="J113" s="227"/>
      <c r="K113" s="227"/>
      <c r="L113" s="227"/>
      <c r="M113" s="227"/>
      <c r="N113" s="226"/>
      <c r="O113" s="226"/>
      <c r="P113" s="226"/>
      <c r="Q113" s="226"/>
      <c r="R113" s="227"/>
      <c r="S113" s="227"/>
      <c r="T113" s="227"/>
      <c r="U113" s="227"/>
      <c r="V113" s="227"/>
      <c r="W113" s="227"/>
      <c r="X113" s="227"/>
      <c r="Y113" s="227"/>
      <c r="Z113" s="217"/>
      <c r="AA113" s="217"/>
      <c r="AB113" s="217"/>
      <c r="AC113" s="217"/>
      <c r="AD113" s="217"/>
      <c r="AE113" s="217"/>
      <c r="AF113" s="217"/>
      <c r="AG113" s="217" t="s">
        <v>258</v>
      </c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52" t="str">
        <f>C113</f>
        <v>Kamera musí s vysokou účinností detekovat těžké nabité částice s energií nad 1 MeV (min. 90 %), elektrony nad 10 keV (min. 80 %), MIP částice nad 1 MeV a RTG záření v rozsahu 5–10 keV. RTG záření s energií kolem 20 keV musí být detekovatelné alespoň s 25% účinností.</v>
      </c>
      <c r="BB113" s="217"/>
      <c r="BC113" s="217"/>
      <c r="BD113" s="217"/>
      <c r="BE113" s="217"/>
      <c r="BF113" s="217"/>
      <c r="BG113" s="217"/>
      <c r="BH113" s="217"/>
    </row>
    <row r="114" spans="1:60" ht="31.2" outlineLevel="3" x14ac:dyDescent="0.25">
      <c r="A114" s="224"/>
      <c r="B114" s="225"/>
      <c r="C114" s="260" t="s">
        <v>260</v>
      </c>
      <c r="D114" s="254"/>
      <c r="E114" s="254"/>
      <c r="F114" s="254"/>
      <c r="G114" s="254"/>
      <c r="H114" s="227"/>
      <c r="I114" s="227"/>
      <c r="J114" s="227"/>
      <c r="K114" s="227"/>
      <c r="L114" s="227"/>
      <c r="M114" s="227"/>
      <c r="N114" s="226"/>
      <c r="O114" s="226"/>
      <c r="P114" s="226"/>
      <c r="Q114" s="226"/>
      <c r="R114" s="227"/>
      <c r="S114" s="227"/>
      <c r="T114" s="227"/>
      <c r="U114" s="227"/>
      <c r="V114" s="227"/>
      <c r="W114" s="227"/>
      <c r="X114" s="227"/>
      <c r="Y114" s="227"/>
      <c r="Z114" s="217"/>
      <c r="AA114" s="217"/>
      <c r="AB114" s="217"/>
      <c r="AC114" s="217"/>
      <c r="AD114" s="217"/>
      <c r="AE114" s="217"/>
      <c r="AF114" s="217"/>
      <c r="AG114" s="217" t="s">
        <v>258</v>
      </c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52" t="str">
        <f>C114</f>
        <v>Zařízení musí být kompatibilní se softwarem pro vizualizaci a analýzu dat, například Pixelman verze 2.2.1 nebo ekvivalentem, a umožňovat snímkovací frekvenci minimálně 45 snímků za sekundu. Připojení k počítači musí být realizováno přes USB rozhraní (min. USB 2.0), s možností zobrazení dat na monitoru nebo dataprojektoru. Kamera musí být napájena přes USB port.</v>
      </c>
      <c r="BB114" s="217"/>
      <c r="BC114" s="217"/>
      <c r="BD114" s="217"/>
      <c r="BE114" s="217"/>
      <c r="BF114" s="217"/>
      <c r="BG114" s="217"/>
      <c r="BH114" s="217"/>
    </row>
    <row r="115" spans="1:60" ht="21" outlineLevel="3" x14ac:dyDescent="0.25">
      <c r="A115" s="224"/>
      <c r="B115" s="225"/>
      <c r="C115" s="260" t="s">
        <v>261</v>
      </c>
      <c r="D115" s="254"/>
      <c r="E115" s="254"/>
      <c r="F115" s="254"/>
      <c r="G115" s="254"/>
      <c r="H115" s="227"/>
      <c r="I115" s="227"/>
      <c r="J115" s="227"/>
      <c r="K115" s="227"/>
      <c r="L115" s="227"/>
      <c r="M115" s="227"/>
      <c r="N115" s="226"/>
      <c r="O115" s="226"/>
      <c r="P115" s="226"/>
      <c r="Q115" s="226"/>
      <c r="R115" s="227"/>
      <c r="S115" s="227"/>
      <c r="T115" s="227"/>
      <c r="U115" s="227"/>
      <c r="V115" s="227"/>
      <c r="W115" s="227"/>
      <c r="X115" s="227"/>
      <c r="Y115" s="227"/>
      <c r="Z115" s="217"/>
      <c r="AA115" s="217"/>
      <c r="AB115" s="217"/>
      <c r="AC115" s="217"/>
      <c r="AD115" s="217"/>
      <c r="AE115" s="217"/>
      <c r="AF115" s="217"/>
      <c r="AG115" s="217" t="s">
        <v>258</v>
      </c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52" t="str">
        <f>C115</f>
        <v>Součástí dodávky musí být školní zdroj záření ^241Am (cca 9,5 kBq), posuvná experimentální lavice, vzorek uranového skla, svařovací elektroda WT40 s příměsí thoria, sada materiálových filtrů (hliník, olovo, nerezová ocel, mosaz) a propojovací USB kabel.</v>
      </c>
      <c r="BB115" s="217"/>
      <c r="BC115" s="217"/>
      <c r="BD115" s="217"/>
      <c r="BE115" s="217"/>
      <c r="BF115" s="217"/>
      <c r="BG115" s="217"/>
      <c r="BH115" s="217"/>
    </row>
    <row r="116" spans="1:60" outlineLevel="2" x14ac:dyDescent="0.25">
      <c r="A116" s="224"/>
      <c r="B116" s="225"/>
      <c r="C116" s="258" t="s">
        <v>246</v>
      </c>
      <c r="D116" s="228"/>
      <c r="E116" s="229">
        <v>1</v>
      </c>
      <c r="F116" s="227"/>
      <c r="G116" s="227"/>
      <c r="H116" s="227"/>
      <c r="I116" s="227"/>
      <c r="J116" s="227"/>
      <c r="K116" s="227"/>
      <c r="L116" s="227"/>
      <c r="M116" s="227"/>
      <c r="N116" s="226"/>
      <c r="O116" s="226"/>
      <c r="P116" s="226"/>
      <c r="Q116" s="226"/>
      <c r="R116" s="227"/>
      <c r="S116" s="227"/>
      <c r="T116" s="227"/>
      <c r="U116" s="227"/>
      <c r="V116" s="227"/>
      <c r="W116" s="227"/>
      <c r="X116" s="227"/>
      <c r="Y116" s="227"/>
      <c r="Z116" s="217"/>
      <c r="AA116" s="217"/>
      <c r="AB116" s="217"/>
      <c r="AC116" s="217"/>
      <c r="AD116" s="217"/>
      <c r="AE116" s="217"/>
      <c r="AF116" s="217"/>
      <c r="AG116" s="217" t="s">
        <v>114</v>
      </c>
      <c r="AH116" s="217">
        <v>0</v>
      </c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outlineLevel="1" x14ac:dyDescent="0.25">
      <c r="A117" s="238">
        <v>53</v>
      </c>
      <c r="B117" s="239" t="s">
        <v>262</v>
      </c>
      <c r="C117" s="257" t="s">
        <v>263</v>
      </c>
      <c r="D117" s="240" t="s">
        <v>105</v>
      </c>
      <c r="E117" s="241">
        <v>5</v>
      </c>
      <c r="F117" s="242"/>
      <c r="G117" s="243">
        <f>ROUND(E117*F117,2)</f>
        <v>0</v>
      </c>
      <c r="H117" s="242"/>
      <c r="I117" s="243">
        <f>ROUND(E117*H117,2)</f>
        <v>0</v>
      </c>
      <c r="J117" s="242"/>
      <c r="K117" s="243">
        <f>ROUND(E117*J117,2)</f>
        <v>0</v>
      </c>
      <c r="L117" s="243">
        <v>21</v>
      </c>
      <c r="M117" s="243">
        <f>G117*(1+L117/100)</f>
        <v>0</v>
      </c>
      <c r="N117" s="241">
        <v>0</v>
      </c>
      <c r="O117" s="241">
        <f>ROUND(E117*N117,2)</f>
        <v>0</v>
      </c>
      <c r="P117" s="241">
        <v>0</v>
      </c>
      <c r="Q117" s="241">
        <f>ROUND(E117*P117,2)</f>
        <v>0</v>
      </c>
      <c r="R117" s="243"/>
      <c r="S117" s="243" t="s">
        <v>106</v>
      </c>
      <c r="T117" s="244" t="s">
        <v>107</v>
      </c>
      <c r="U117" s="227">
        <v>0</v>
      </c>
      <c r="V117" s="227">
        <f>ROUND(E117*U117,2)</f>
        <v>0</v>
      </c>
      <c r="W117" s="227"/>
      <c r="X117" s="227" t="s">
        <v>108</v>
      </c>
      <c r="Y117" s="227" t="s">
        <v>109</v>
      </c>
      <c r="Z117" s="217"/>
      <c r="AA117" s="217"/>
      <c r="AB117" s="217"/>
      <c r="AC117" s="217"/>
      <c r="AD117" s="217"/>
      <c r="AE117" s="217"/>
      <c r="AF117" s="217"/>
      <c r="AG117" s="217" t="s">
        <v>110</v>
      </c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outlineLevel="2" x14ac:dyDescent="0.25">
      <c r="A118" s="224"/>
      <c r="B118" s="225"/>
      <c r="C118" s="258" t="s">
        <v>264</v>
      </c>
      <c r="D118" s="228"/>
      <c r="E118" s="229">
        <v>5</v>
      </c>
      <c r="F118" s="227"/>
      <c r="G118" s="227"/>
      <c r="H118" s="227"/>
      <c r="I118" s="227"/>
      <c r="J118" s="227"/>
      <c r="K118" s="227"/>
      <c r="L118" s="227"/>
      <c r="M118" s="227"/>
      <c r="N118" s="226"/>
      <c r="O118" s="226"/>
      <c r="P118" s="226"/>
      <c r="Q118" s="226"/>
      <c r="R118" s="227"/>
      <c r="S118" s="227"/>
      <c r="T118" s="227"/>
      <c r="U118" s="227"/>
      <c r="V118" s="227"/>
      <c r="W118" s="227"/>
      <c r="X118" s="227"/>
      <c r="Y118" s="227"/>
      <c r="Z118" s="217"/>
      <c r="AA118" s="217"/>
      <c r="AB118" s="217"/>
      <c r="AC118" s="217"/>
      <c r="AD118" s="217"/>
      <c r="AE118" s="217"/>
      <c r="AF118" s="217"/>
      <c r="AG118" s="217" t="s">
        <v>114</v>
      </c>
      <c r="AH118" s="217">
        <v>0</v>
      </c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</row>
    <row r="119" spans="1:60" outlineLevel="1" x14ac:dyDescent="0.25">
      <c r="A119" s="238">
        <v>54</v>
      </c>
      <c r="B119" s="239" t="s">
        <v>265</v>
      </c>
      <c r="C119" s="257" t="s">
        <v>266</v>
      </c>
      <c r="D119" s="240" t="s">
        <v>267</v>
      </c>
      <c r="E119" s="241">
        <v>10</v>
      </c>
      <c r="F119" s="242"/>
      <c r="G119" s="243">
        <f>ROUND(E119*F119,2)</f>
        <v>0</v>
      </c>
      <c r="H119" s="242"/>
      <c r="I119" s="243">
        <f>ROUND(E119*H119,2)</f>
        <v>0</v>
      </c>
      <c r="J119" s="242"/>
      <c r="K119" s="243">
        <f>ROUND(E119*J119,2)</f>
        <v>0</v>
      </c>
      <c r="L119" s="243">
        <v>21</v>
      </c>
      <c r="M119" s="243">
        <f>G119*(1+L119/100)</f>
        <v>0</v>
      </c>
      <c r="N119" s="241">
        <v>0</v>
      </c>
      <c r="O119" s="241">
        <f>ROUND(E119*N119,2)</f>
        <v>0</v>
      </c>
      <c r="P119" s="241">
        <v>0</v>
      </c>
      <c r="Q119" s="241">
        <f>ROUND(E119*P119,2)</f>
        <v>0</v>
      </c>
      <c r="R119" s="243"/>
      <c r="S119" s="243" t="s">
        <v>106</v>
      </c>
      <c r="T119" s="244" t="s">
        <v>107</v>
      </c>
      <c r="U119" s="227">
        <v>0</v>
      </c>
      <c r="V119" s="227">
        <f>ROUND(E119*U119,2)</f>
        <v>0</v>
      </c>
      <c r="W119" s="227"/>
      <c r="X119" s="227" t="s">
        <v>108</v>
      </c>
      <c r="Y119" s="227" t="s">
        <v>109</v>
      </c>
      <c r="Z119" s="217"/>
      <c r="AA119" s="217"/>
      <c r="AB119" s="217"/>
      <c r="AC119" s="217"/>
      <c r="AD119" s="217"/>
      <c r="AE119" s="217"/>
      <c r="AF119" s="217"/>
      <c r="AG119" s="217" t="s">
        <v>110</v>
      </c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</row>
    <row r="120" spans="1:60" ht="30.6" outlineLevel="2" x14ac:dyDescent="0.25">
      <c r="A120" s="224"/>
      <c r="B120" s="225"/>
      <c r="C120" s="258" t="s">
        <v>268</v>
      </c>
      <c r="D120" s="228"/>
      <c r="E120" s="229">
        <v>10</v>
      </c>
      <c r="F120" s="227"/>
      <c r="G120" s="227"/>
      <c r="H120" s="227"/>
      <c r="I120" s="227"/>
      <c r="J120" s="227"/>
      <c r="K120" s="227"/>
      <c r="L120" s="227"/>
      <c r="M120" s="227"/>
      <c r="N120" s="226"/>
      <c r="O120" s="226"/>
      <c r="P120" s="226"/>
      <c r="Q120" s="226"/>
      <c r="R120" s="227"/>
      <c r="S120" s="227"/>
      <c r="T120" s="227"/>
      <c r="U120" s="227"/>
      <c r="V120" s="227"/>
      <c r="W120" s="227"/>
      <c r="X120" s="227"/>
      <c r="Y120" s="227"/>
      <c r="Z120" s="217"/>
      <c r="AA120" s="217"/>
      <c r="AB120" s="217"/>
      <c r="AC120" s="217"/>
      <c r="AD120" s="217"/>
      <c r="AE120" s="217"/>
      <c r="AF120" s="217"/>
      <c r="AG120" s="217" t="s">
        <v>114</v>
      </c>
      <c r="AH120" s="217">
        <v>0</v>
      </c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outlineLevel="1" x14ac:dyDescent="0.25">
      <c r="A121" s="238">
        <v>55</v>
      </c>
      <c r="B121" s="239" t="s">
        <v>269</v>
      </c>
      <c r="C121" s="257" t="s">
        <v>270</v>
      </c>
      <c r="D121" s="240" t="s">
        <v>105</v>
      </c>
      <c r="E121" s="241">
        <v>3</v>
      </c>
      <c r="F121" s="242"/>
      <c r="G121" s="243">
        <f>ROUND(E121*F121,2)</f>
        <v>0</v>
      </c>
      <c r="H121" s="242"/>
      <c r="I121" s="243">
        <f>ROUND(E121*H121,2)</f>
        <v>0</v>
      </c>
      <c r="J121" s="242"/>
      <c r="K121" s="243">
        <f>ROUND(E121*J121,2)</f>
        <v>0</v>
      </c>
      <c r="L121" s="243">
        <v>21</v>
      </c>
      <c r="M121" s="243">
        <f>G121*(1+L121/100)</f>
        <v>0</v>
      </c>
      <c r="N121" s="241">
        <v>0</v>
      </c>
      <c r="O121" s="241">
        <f>ROUND(E121*N121,2)</f>
        <v>0</v>
      </c>
      <c r="P121" s="241">
        <v>0</v>
      </c>
      <c r="Q121" s="241">
        <f>ROUND(E121*P121,2)</f>
        <v>0</v>
      </c>
      <c r="R121" s="243"/>
      <c r="S121" s="243" t="s">
        <v>106</v>
      </c>
      <c r="T121" s="244" t="s">
        <v>107</v>
      </c>
      <c r="U121" s="227">
        <v>0</v>
      </c>
      <c r="V121" s="227">
        <f>ROUND(E121*U121,2)</f>
        <v>0</v>
      </c>
      <c r="W121" s="227"/>
      <c r="X121" s="227" t="s">
        <v>108</v>
      </c>
      <c r="Y121" s="227" t="s">
        <v>109</v>
      </c>
      <c r="Z121" s="217"/>
      <c r="AA121" s="217"/>
      <c r="AB121" s="217"/>
      <c r="AC121" s="217"/>
      <c r="AD121" s="217"/>
      <c r="AE121" s="217"/>
      <c r="AF121" s="217"/>
      <c r="AG121" s="217" t="s">
        <v>110</v>
      </c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outlineLevel="2" x14ac:dyDescent="0.25">
      <c r="A122" s="224"/>
      <c r="B122" s="225"/>
      <c r="C122" s="258" t="s">
        <v>271</v>
      </c>
      <c r="D122" s="228"/>
      <c r="E122" s="229">
        <v>3</v>
      </c>
      <c r="F122" s="227"/>
      <c r="G122" s="227"/>
      <c r="H122" s="227"/>
      <c r="I122" s="227"/>
      <c r="J122" s="227"/>
      <c r="K122" s="227"/>
      <c r="L122" s="227"/>
      <c r="M122" s="227"/>
      <c r="N122" s="226"/>
      <c r="O122" s="226"/>
      <c r="P122" s="226"/>
      <c r="Q122" s="226"/>
      <c r="R122" s="227"/>
      <c r="S122" s="227"/>
      <c r="T122" s="227"/>
      <c r="U122" s="227"/>
      <c r="V122" s="227"/>
      <c r="W122" s="227"/>
      <c r="X122" s="227"/>
      <c r="Y122" s="227"/>
      <c r="Z122" s="217"/>
      <c r="AA122" s="217"/>
      <c r="AB122" s="217"/>
      <c r="AC122" s="217"/>
      <c r="AD122" s="217"/>
      <c r="AE122" s="217"/>
      <c r="AF122" s="217"/>
      <c r="AG122" s="217" t="s">
        <v>114</v>
      </c>
      <c r="AH122" s="217">
        <v>0</v>
      </c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</row>
    <row r="123" spans="1:60" outlineLevel="1" x14ac:dyDescent="0.25">
      <c r="A123" s="238">
        <v>56</v>
      </c>
      <c r="B123" s="239" t="s">
        <v>272</v>
      </c>
      <c r="C123" s="257" t="s">
        <v>273</v>
      </c>
      <c r="D123" s="240" t="s">
        <v>105</v>
      </c>
      <c r="E123" s="241">
        <v>1</v>
      </c>
      <c r="F123" s="242"/>
      <c r="G123" s="243">
        <f>ROUND(E123*F123,2)</f>
        <v>0</v>
      </c>
      <c r="H123" s="242"/>
      <c r="I123" s="243">
        <f>ROUND(E123*H123,2)</f>
        <v>0</v>
      </c>
      <c r="J123" s="242"/>
      <c r="K123" s="243">
        <f>ROUND(E123*J123,2)</f>
        <v>0</v>
      </c>
      <c r="L123" s="243">
        <v>21</v>
      </c>
      <c r="M123" s="243">
        <f>G123*(1+L123/100)</f>
        <v>0</v>
      </c>
      <c r="N123" s="241">
        <v>0</v>
      </c>
      <c r="O123" s="241">
        <f>ROUND(E123*N123,2)</f>
        <v>0</v>
      </c>
      <c r="P123" s="241">
        <v>0</v>
      </c>
      <c r="Q123" s="241">
        <f>ROUND(E123*P123,2)</f>
        <v>0</v>
      </c>
      <c r="R123" s="243"/>
      <c r="S123" s="243" t="s">
        <v>106</v>
      </c>
      <c r="T123" s="244" t="s">
        <v>107</v>
      </c>
      <c r="U123" s="227">
        <v>0</v>
      </c>
      <c r="V123" s="227">
        <f>ROUND(E123*U123,2)</f>
        <v>0</v>
      </c>
      <c r="W123" s="227"/>
      <c r="X123" s="227" t="s">
        <v>108</v>
      </c>
      <c r="Y123" s="227" t="s">
        <v>109</v>
      </c>
      <c r="Z123" s="217"/>
      <c r="AA123" s="217"/>
      <c r="AB123" s="217"/>
      <c r="AC123" s="217"/>
      <c r="AD123" s="217"/>
      <c r="AE123" s="217"/>
      <c r="AF123" s="217"/>
      <c r="AG123" s="217" t="s">
        <v>110</v>
      </c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</row>
    <row r="124" spans="1:60" outlineLevel="2" x14ac:dyDescent="0.25">
      <c r="A124" s="224"/>
      <c r="B124" s="225"/>
      <c r="C124" s="258" t="s">
        <v>246</v>
      </c>
      <c r="D124" s="228"/>
      <c r="E124" s="229">
        <v>1</v>
      </c>
      <c r="F124" s="227"/>
      <c r="G124" s="227"/>
      <c r="H124" s="227"/>
      <c r="I124" s="227"/>
      <c r="J124" s="227"/>
      <c r="K124" s="227"/>
      <c r="L124" s="227"/>
      <c r="M124" s="227"/>
      <c r="N124" s="226"/>
      <c r="O124" s="226"/>
      <c r="P124" s="226"/>
      <c r="Q124" s="226"/>
      <c r="R124" s="227"/>
      <c r="S124" s="227"/>
      <c r="T124" s="227"/>
      <c r="U124" s="227"/>
      <c r="V124" s="227"/>
      <c r="W124" s="227"/>
      <c r="X124" s="227"/>
      <c r="Y124" s="227"/>
      <c r="Z124" s="217"/>
      <c r="AA124" s="217"/>
      <c r="AB124" s="217"/>
      <c r="AC124" s="217"/>
      <c r="AD124" s="217"/>
      <c r="AE124" s="217"/>
      <c r="AF124" s="217"/>
      <c r="AG124" s="217" t="s">
        <v>114</v>
      </c>
      <c r="AH124" s="217">
        <v>0</v>
      </c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outlineLevel="1" x14ac:dyDescent="0.25">
      <c r="A125" s="238">
        <v>57</v>
      </c>
      <c r="B125" s="239" t="s">
        <v>274</v>
      </c>
      <c r="C125" s="257" t="s">
        <v>275</v>
      </c>
      <c r="D125" s="240" t="s">
        <v>105</v>
      </c>
      <c r="E125" s="241">
        <v>1</v>
      </c>
      <c r="F125" s="242"/>
      <c r="G125" s="243">
        <f>ROUND(E125*F125,2)</f>
        <v>0</v>
      </c>
      <c r="H125" s="242"/>
      <c r="I125" s="243">
        <f>ROUND(E125*H125,2)</f>
        <v>0</v>
      </c>
      <c r="J125" s="242"/>
      <c r="K125" s="243">
        <f>ROUND(E125*J125,2)</f>
        <v>0</v>
      </c>
      <c r="L125" s="243">
        <v>21</v>
      </c>
      <c r="M125" s="243">
        <f>G125*(1+L125/100)</f>
        <v>0</v>
      </c>
      <c r="N125" s="241">
        <v>0</v>
      </c>
      <c r="O125" s="241">
        <f>ROUND(E125*N125,2)</f>
        <v>0</v>
      </c>
      <c r="P125" s="241">
        <v>0</v>
      </c>
      <c r="Q125" s="241">
        <f>ROUND(E125*P125,2)</f>
        <v>0</v>
      </c>
      <c r="R125" s="243"/>
      <c r="S125" s="243" t="s">
        <v>106</v>
      </c>
      <c r="T125" s="244" t="s">
        <v>107</v>
      </c>
      <c r="U125" s="227">
        <v>0</v>
      </c>
      <c r="V125" s="227">
        <f>ROUND(E125*U125,2)</f>
        <v>0</v>
      </c>
      <c r="W125" s="227"/>
      <c r="X125" s="227" t="s">
        <v>108</v>
      </c>
      <c r="Y125" s="227" t="s">
        <v>109</v>
      </c>
      <c r="Z125" s="217"/>
      <c r="AA125" s="217"/>
      <c r="AB125" s="217"/>
      <c r="AC125" s="217"/>
      <c r="AD125" s="217"/>
      <c r="AE125" s="217"/>
      <c r="AF125" s="217"/>
      <c r="AG125" s="217" t="s">
        <v>110</v>
      </c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outlineLevel="2" x14ac:dyDescent="0.25">
      <c r="A126" s="224"/>
      <c r="B126" s="225"/>
      <c r="C126" s="258" t="s">
        <v>276</v>
      </c>
      <c r="D126" s="228"/>
      <c r="E126" s="229">
        <v>1</v>
      </c>
      <c r="F126" s="227"/>
      <c r="G126" s="227"/>
      <c r="H126" s="227"/>
      <c r="I126" s="227"/>
      <c r="J126" s="227"/>
      <c r="K126" s="227"/>
      <c r="L126" s="227"/>
      <c r="M126" s="227"/>
      <c r="N126" s="226"/>
      <c r="O126" s="226"/>
      <c r="P126" s="226"/>
      <c r="Q126" s="226"/>
      <c r="R126" s="227"/>
      <c r="S126" s="227"/>
      <c r="T126" s="227"/>
      <c r="U126" s="227"/>
      <c r="V126" s="227"/>
      <c r="W126" s="227"/>
      <c r="X126" s="227"/>
      <c r="Y126" s="227"/>
      <c r="Z126" s="217"/>
      <c r="AA126" s="217"/>
      <c r="AB126" s="217"/>
      <c r="AC126" s="217"/>
      <c r="AD126" s="217"/>
      <c r="AE126" s="217"/>
      <c r="AF126" s="217"/>
      <c r="AG126" s="217" t="s">
        <v>114</v>
      </c>
      <c r="AH126" s="217">
        <v>0</v>
      </c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outlineLevel="1" x14ac:dyDescent="0.25">
      <c r="A127" s="238">
        <v>58</v>
      </c>
      <c r="B127" s="239" t="s">
        <v>277</v>
      </c>
      <c r="C127" s="257" t="s">
        <v>278</v>
      </c>
      <c r="D127" s="240" t="s">
        <v>105</v>
      </c>
      <c r="E127" s="241">
        <v>1</v>
      </c>
      <c r="F127" s="242"/>
      <c r="G127" s="243">
        <f>ROUND(E127*F127,2)</f>
        <v>0</v>
      </c>
      <c r="H127" s="242"/>
      <c r="I127" s="243">
        <f>ROUND(E127*H127,2)</f>
        <v>0</v>
      </c>
      <c r="J127" s="242"/>
      <c r="K127" s="243">
        <f>ROUND(E127*J127,2)</f>
        <v>0</v>
      </c>
      <c r="L127" s="243">
        <v>21</v>
      </c>
      <c r="M127" s="243">
        <f>G127*(1+L127/100)</f>
        <v>0</v>
      </c>
      <c r="N127" s="241">
        <v>0</v>
      </c>
      <c r="O127" s="241">
        <f>ROUND(E127*N127,2)</f>
        <v>0</v>
      </c>
      <c r="P127" s="241">
        <v>0</v>
      </c>
      <c r="Q127" s="241">
        <f>ROUND(E127*P127,2)</f>
        <v>0</v>
      </c>
      <c r="R127" s="243"/>
      <c r="S127" s="243" t="s">
        <v>106</v>
      </c>
      <c r="T127" s="244" t="s">
        <v>107</v>
      </c>
      <c r="U127" s="227">
        <v>0</v>
      </c>
      <c r="V127" s="227">
        <f>ROUND(E127*U127,2)</f>
        <v>0</v>
      </c>
      <c r="W127" s="227"/>
      <c r="X127" s="227" t="s">
        <v>108</v>
      </c>
      <c r="Y127" s="227" t="s">
        <v>109</v>
      </c>
      <c r="Z127" s="217"/>
      <c r="AA127" s="217"/>
      <c r="AB127" s="217"/>
      <c r="AC127" s="217"/>
      <c r="AD127" s="217"/>
      <c r="AE127" s="217"/>
      <c r="AF127" s="217"/>
      <c r="AG127" s="217" t="s">
        <v>110</v>
      </c>
      <c r="AH127" s="217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</row>
    <row r="128" spans="1:60" outlineLevel="2" x14ac:dyDescent="0.25">
      <c r="A128" s="224"/>
      <c r="B128" s="225"/>
      <c r="C128" s="258" t="s">
        <v>246</v>
      </c>
      <c r="D128" s="228"/>
      <c r="E128" s="229">
        <v>1</v>
      </c>
      <c r="F128" s="227"/>
      <c r="G128" s="227"/>
      <c r="H128" s="227"/>
      <c r="I128" s="227"/>
      <c r="J128" s="227"/>
      <c r="K128" s="227"/>
      <c r="L128" s="227"/>
      <c r="M128" s="227"/>
      <c r="N128" s="226"/>
      <c r="O128" s="226"/>
      <c r="P128" s="226"/>
      <c r="Q128" s="226"/>
      <c r="R128" s="227"/>
      <c r="S128" s="227"/>
      <c r="T128" s="227"/>
      <c r="U128" s="227"/>
      <c r="V128" s="227"/>
      <c r="W128" s="227"/>
      <c r="X128" s="227"/>
      <c r="Y128" s="227"/>
      <c r="Z128" s="217"/>
      <c r="AA128" s="217"/>
      <c r="AB128" s="217"/>
      <c r="AC128" s="217"/>
      <c r="AD128" s="217"/>
      <c r="AE128" s="217"/>
      <c r="AF128" s="217"/>
      <c r="AG128" s="217" t="s">
        <v>114</v>
      </c>
      <c r="AH128" s="217">
        <v>0</v>
      </c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33" x14ac:dyDescent="0.25">
      <c r="A129" s="3"/>
      <c r="B129" s="4"/>
      <c r="C129" s="261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E129">
        <v>12</v>
      </c>
      <c r="AF129">
        <v>21</v>
      </c>
      <c r="AG129" t="s">
        <v>87</v>
      </c>
    </row>
    <row r="130" spans="1:33" x14ac:dyDescent="0.25">
      <c r="A130" s="220"/>
      <c r="B130" s="221" t="s">
        <v>29</v>
      </c>
      <c r="C130" s="262"/>
      <c r="D130" s="222"/>
      <c r="E130" s="223"/>
      <c r="F130" s="223"/>
      <c r="G130" s="237">
        <f>G8+G102</f>
        <v>0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E130">
        <f>SUMIF(L7:L128,AE129,G7:G128)</f>
        <v>0</v>
      </c>
      <c r="AF130">
        <f>SUMIF(L7:L128,AF129,G7:G128)</f>
        <v>0</v>
      </c>
      <c r="AG130" t="s">
        <v>279</v>
      </c>
    </row>
    <row r="131" spans="1:33" x14ac:dyDescent="0.25">
      <c r="C131" s="263"/>
      <c r="D131" s="10"/>
      <c r="AG131" t="s">
        <v>280</v>
      </c>
    </row>
    <row r="132" spans="1:33" x14ac:dyDescent="0.25">
      <c r="D132" s="10"/>
    </row>
    <row r="133" spans="1:33" x14ac:dyDescent="0.25">
      <c r="D133" s="10"/>
    </row>
    <row r="134" spans="1:33" x14ac:dyDescent="0.25">
      <c r="D134" s="10"/>
    </row>
    <row r="135" spans="1:33" x14ac:dyDescent="0.25">
      <c r="D135" s="10"/>
    </row>
    <row r="136" spans="1:33" x14ac:dyDescent="0.25">
      <c r="D136" s="10"/>
    </row>
    <row r="137" spans="1:33" x14ac:dyDescent="0.25">
      <c r="D137" s="10"/>
    </row>
    <row r="138" spans="1:33" x14ac:dyDescent="0.25">
      <c r="D138" s="10"/>
    </row>
    <row r="139" spans="1:33" x14ac:dyDescent="0.25">
      <c r="D139" s="10"/>
    </row>
    <row r="140" spans="1:33" x14ac:dyDescent="0.25">
      <c r="D140" s="10"/>
    </row>
    <row r="141" spans="1:33" x14ac:dyDescent="0.25">
      <c r="D141" s="10"/>
    </row>
    <row r="142" spans="1:33" x14ac:dyDescent="0.25">
      <c r="D142" s="10"/>
    </row>
    <row r="143" spans="1:33" x14ac:dyDescent="0.25">
      <c r="D143" s="10"/>
    </row>
    <row r="144" spans="1:33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ZFqReCzZby2vzY9P+WOT2oyr8AffthcSCnoJvBg3Ea7oNPEWOsEikQ6YQZj4xLg9Spful2BLmrrvCLREuQUBoQ==" saltValue="J7CooP29Sr4ANNnQxi9MbA==" spinCount="100000" sheet="1" formatRows="0"/>
  <mergeCells count="8">
    <mergeCell ref="C114:G114"/>
    <mergeCell ref="C115:G115"/>
    <mergeCell ref="A1:G1"/>
    <mergeCell ref="C2:G2"/>
    <mergeCell ref="C3:G3"/>
    <mergeCell ref="C4:G4"/>
    <mergeCell ref="C112:G112"/>
    <mergeCell ref="C113:G1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DE5D8-D220-4D87-B4E3-6181F8B44D8D}"/>
</file>

<file path=customXml/itemProps2.xml><?xml version="1.0" encoding="utf-8"?>
<ds:datastoreItem xmlns:ds="http://schemas.openxmlformats.org/officeDocument/2006/customXml" ds:itemID="{32823F84-FF3A-482B-AF6B-DD855E5BB376}"/>
</file>

<file path=customXml/itemProps3.xml><?xml version="1.0" encoding="utf-8"?>
<ds:datastoreItem xmlns:ds="http://schemas.openxmlformats.org/officeDocument/2006/customXml" ds:itemID="{79D37500-20D9-43BD-A66B-B212AA3D7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INT_rev 06_r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'INT_rev 06_r Pol'!Názvy_tisku</vt:lpstr>
      <vt:lpstr>oadresa</vt:lpstr>
      <vt:lpstr>Stavba!Objednatel</vt:lpstr>
      <vt:lpstr>Stavba!Objekt</vt:lpstr>
      <vt:lpstr>'INT_rev 06_r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Krivdová Nikoleta</dc:creator>
  <cp:lastModifiedBy>Krivdová Nikoleta</cp:lastModifiedBy>
  <cp:lastPrinted>2019-03-19T12:27:02Z</cp:lastPrinted>
  <dcterms:created xsi:type="dcterms:W3CDTF">2009-04-08T07:15:50Z</dcterms:created>
  <dcterms:modified xsi:type="dcterms:W3CDTF">2025-09-02T12:47:15Z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