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ros\OneDrive\Plocha\Libochovany - VZ\Realizace\DI\ZD po DI\"/>
    </mc:Choice>
  </mc:AlternateContent>
  <xr:revisionPtr revIDLastSave="0" documentId="13_ncr:1_{0C71EAD3-0DCB-468A-B710-F13167FA9870}" xr6:coauthVersionLast="47" xr6:coauthVersionMax="47" xr10:uidLastSave="{00000000-0000-0000-0000-000000000000}"/>
  <bookViews>
    <workbookView xWindow="-28920" yWindow="3090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G49" i="1" l="1"/>
  <c r="G46" i="1"/>
  <c r="G66" i="1"/>
  <c r="G61" i="1"/>
  <c r="G62" i="1" l="1"/>
  <c r="G12" i="1"/>
  <c r="G48" i="1"/>
  <c r="G47" i="1"/>
  <c r="G45" i="1"/>
  <c r="G63" i="1" l="1"/>
  <c r="G65" i="1"/>
  <c r="G64" i="1"/>
  <c r="G52" i="1"/>
  <c r="G53" i="1"/>
  <c r="G54" i="1"/>
  <c r="G55" i="1"/>
  <c r="G56" i="1"/>
  <c r="G57" i="1"/>
  <c r="G29" i="1"/>
  <c r="G25" i="1"/>
  <c r="G42" i="1"/>
  <c r="G41" i="1"/>
  <c r="G40" i="1"/>
  <c r="G39" i="1"/>
  <c r="G38" i="1"/>
  <c r="G37" i="1"/>
  <c r="G36" i="1"/>
  <c r="G34" i="1"/>
  <c r="G33" i="1"/>
  <c r="G32" i="1"/>
  <c r="G31" i="1"/>
  <c r="G30" i="1"/>
  <c r="G28" i="1"/>
  <c r="D16" i="1"/>
  <c r="G16" i="1" s="1"/>
  <c r="C7" i="1"/>
  <c r="D7" i="1" s="1"/>
  <c r="G7" i="1" s="1"/>
  <c r="D5" i="1"/>
  <c r="G5" i="1" s="1"/>
  <c r="D6" i="1"/>
  <c r="G6" i="1" s="1"/>
  <c r="D11" i="1"/>
  <c r="G11" i="1" s="1"/>
  <c r="D18" i="1"/>
  <c r="G18" i="1" s="1"/>
  <c r="D21" i="1"/>
  <c r="G21" i="1" s="1"/>
  <c r="D20" i="1"/>
  <c r="G20" i="1" s="1"/>
  <c r="D10" i="1"/>
  <c r="G10" i="1" s="1"/>
  <c r="D9" i="1"/>
  <c r="G9" i="1" s="1"/>
  <c r="D8" i="1"/>
  <c r="G8" i="1" s="1"/>
  <c r="G58" i="1" l="1"/>
  <c r="D19" i="1"/>
  <c r="G19" i="1" s="1"/>
  <c r="D17" i="1"/>
  <c r="G17" i="1" s="1"/>
  <c r="D12" i="1"/>
  <c r="G13" i="1" s="1"/>
  <c r="G22" i="1" l="1"/>
  <c r="C69" i="1" s="1"/>
  <c r="D69" i="1" s="1"/>
</calcChain>
</file>

<file path=xl/sharedStrings.xml><?xml version="1.0" encoding="utf-8"?>
<sst xmlns="http://schemas.openxmlformats.org/spreadsheetml/2006/main" count="153" uniqueCount="74">
  <si>
    <t>Položka</t>
  </si>
  <si>
    <t>Předpokládaný počet výsypů za rok</t>
  </si>
  <si>
    <t>Počet nádob</t>
  </si>
  <si>
    <t>Jednotka</t>
  </si>
  <si>
    <t>obsluha 1 ks nádoby, dynamické vážení, provedení záznamu o uskutečněném výsypu do systému</t>
  </si>
  <si>
    <t>1100 l</t>
  </si>
  <si>
    <t>nájezd do obce, průjezd a najeté kilometry, doprava na koncové zařízení</t>
  </si>
  <si>
    <t>Předpokládané množství odpadů za rok v tunách</t>
  </si>
  <si>
    <t>využití/odstranění 1 tuny odpadu</t>
  </si>
  <si>
    <t>Tab. č. 4: Pronájem nádob</t>
  </si>
  <si>
    <t>Předpokládaný počet pronájmů nádob za rok</t>
  </si>
  <si>
    <t>Předpokládaný počet jiných prostředků za rok</t>
  </si>
  <si>
    <t xml:space="preserve">Paušální částka za svoz odpadu v obci </t>
  </si>
  <si>
    <t>Tab. č. 5: Ostatní položky</t>
  </si>
  <si>
    <t xml:space="preserve">Tab. č. 1: Svoz a manipulace směsného komunálního odpadu 20 03 01 </t>
  </si>
  <si>
    <t xml:space="preserve">Tab. č. 3: Náklady na využití/odstranění dotčených druhů odpadů </t>
  </si>
  <si>
    <t>Předpokládaný počet výsypů všech nádob za rok</t>
  </si>
  <si>
    <t>pronájem 1 ks nádoby za rok</t>
  </si>
  <si>
    <t>Dodání čipu RFID včetně instalace</t>
  </si>
  <si>
    <t>cena za dodání jednoho RFID čipu včetně instalace</t>
  </si>
  <si>
    <t>Mobilní sběr - nebezpečný odpad</t>
  </si>
  <si>
    <t>cena za manipulaci a dopravu 1 ks kontejneru</t>
  </si>
  <si>
    <t>Mobilní sběr - objemný odpad</t>
  </si>
  <si>
    <t>Pytel 120 l</t>
  </si>
  <si>
    <t>cena za 1 ks bez následného sběru</t>
  </si>
  <si>
    <t>120 l</t>
  </si>
  <si>
    <t>240 l</t>
  </si>
  <si>
    <t>200101 Papír a lepenka - 1 100l (horní výsyp)</t>
  </si>
  <si>
    <t>200102 Sklo (směs) - 1 500l (spodní výsyp)</t>
  </si>
  <si>
    <t>200139 Plasty - 1 100l (horní výsyp)</t>
  </si>
  <si>
    <t>200140 Kovy - 120l (horní výsyp)</t>
  </si>
  <si>
    <t>200140 Kovy - 240l (horní výsyp)</t>
  </si>
  <si>
    <t>200301 Směsný komunální odpad (SKO) - 1 100l (horní výsyp)</t>
  </si>
  <si>
    <t>150110 Obaly obsahující zbytky nebezpečných látek nebo obaly těmito látkami zněčištěné</t>
  </si>
  <si>
    <t>200113 Rozpouštědla</t>
  </si>
  <si>
    <t>200114 Kyseliny</t>
  </si>
  <si>
    <t>200115 Zásady</t>
  </si>
  <si>
    <t>200117 Fotochemikálie</t>
  </si>
  <si>
    <t>200119 Pesticidy</t>
  </si>
  <si>
    <t>200121 Zářivky a jiný odpad obsahující rtuť</t>
  </si>
  <si>
    <t>200123 Vyřazená zařízení obsahující chlorofluorovodíky</t>
  </si>
  <si>
    <t>200126 Olej a tuk neuvedený pod číslem 20 01 25</t>
  </si>
  <si>
    <t>200127 Barvy, tiskařské barvy, lepidla a pryskyřice</t>
  </si>
  <si>
    <t>200128 Barvy, tiskařské barvy, lepidla a pryskyřice neuvedené pod číslem 20 01 27</t>
  </si>
  <si>
    <t>200129 Detergenty obsahující nebezpečné látky</t>
  </si>
  <si>
    <t>200131 Nepoužitá cytostatika</t>
  </si>
  <si>
    <t>200132 Jiná nepoužitelná léčiva neuvedená pod číslem 20 01 31</t>
  </si>
  <si>
    <t>200137 Dřevo obsahující nebezpečné látky</t>
  </si>
  <si>
    <t>200301 Směsný komunální odpad - odstranění na skládce (bez zákonného poplatku za uložení odpadu na skládku)</t>
  </si>
  <si>
    <t>200307 Objemný odpad - odstranění na skládce (bez zákonného poplatku za uložení odpadu na skládku)</t>
  </si>
  <si>
    <t>200101 Papír a lepenka</t>
  </si>
  <si>
    <t>200102 Sklo</t>
  </si>
  <si>
    <t>200125 Jedlý olej a tuk</t>
  </si>
  <si>
    <t>200139 Plasty</t>
  </si>
  <si>
    <t>v rámci tab. č. 2</t>
  </si>
  <si>
    <t>200140 Kovy</t>
  </si>
  <si>
    <t>200125 Jedlé oleje a tuky - 120l (horní výsyp)</t>
  </si>
  <si>
    <t xml:space="preserve">pronájem 1 ks nádoby za období duben - říjen </t>
  </si>
  <si>
    <t>obsluha 1 ks nádoby, doprava na koncové zařízení, využití odpadu</t>
  </si>
  <si>
    <t>Tab. č. 2: Svoz, manipulace a využití tříděného komunálního odpadu podskupiny 20 01</t>
  </si>
  <si>
    <t>Příloha č. 3 - Tabulka pro výpočet nabídkové ceny</t>
  </si>
  <si>
    <t xml:space="preserve">Cena za jednotku bez DPH </t>
  </si>
  <si>
    <t xml:space="preserve">Cena za položku a rok bez DPH </t>
  </si>
  <si>
    <t>Celkem</t>
  </si>
  <si>
    <t>Souhrn</t>
  </si>
  <si>
    <t>Předpokládaná cena za rok bez DPH v Kč</t>
  </si>
  <si>
    <t>Předpokládaná cena na 4 roky bez DPH</t>
  </si>
  <si>
    <t xml:space="preserve">Nabízená cena celkem na 4 roky bez DPH </t>
  </si>
  <si>
    <t xml:space="preserve">Nabízená cena za rok bez DPH </t>
  </si>
  <si>
    <t>Mimořádný svoz odpadu</t>
  </si>
  <si>
    <t>cena za 1 km cesty svozové techniky k mimořádnému svozu a zpět</t>
  </si>
  <si>
    <t>200301 Směsný komunální odpad - energetické využití odpadu</t>
  </si>
  <si>
    <t>200307 Objemný odpad - energetické využití odpadu</t>
  </si>
  <si>
    <t>komplexní zajištění mobilního sběru nebezpečného odpadu (bez odstranění odpadu)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</si>
</sst>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0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right"/>
      <protection hidden="1"/>
    </xf>
    <xf numFmtId="0" fontId="8" fillId="5" borderId="5" xfId="0" applyFont="1" applyFill="1" applyBorder="1" applyProtection="1"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49" fontId="8" fillId="4" borderId="5" xfId="0" applyNumberFormat="1" applyFont="1" applyFill="1" applyBorder="1" applyAlignment="1" applyProtection="1">
      <alignment horizontal="left" wrapText="1"/>
      <protection hidden="1"/>
    </xf>
    <xf numFmtId="0" fontId="8" fillId="5" borderId="5" xfId="0" applyFont="1" applyFill="1" applyBorder="1" applyAlignment="1" applyProtection="1">
      <alignment horizontal="right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49" fontId="6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7" xfId="0" applyNumberFormat="1" applyFont="1" applyFill="1" applyBorder="1" applyAlignment="1" applyProtection="1">
      <alignment vertical="center" wrapText="1"/>
      <protection hidden="1"/>
    </xf>
    <xf numFmtId="0" fontId="7" fillId="5" borderId="10" xfId="0" applyFont="1" applyFill="1" applyBorder="1" applyProtection="1">
      <protection hidden="1"/>
    </xf>
    <xf numFmtId="49" fontId="7" fillId="5" borderId="11" xfId="0" applyNumberFormat="1" applyFont="1" applyFill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center"/>
      <protection hidden="1"/>
    </xf>
    <xf numFmtId="49" fontId="7" fillId="5" borderId="14" xfId="0" applyNumberFormat="1" applyFont="1" applyFill="1" applyBorder="1" applyProtection="1">
      <protection hidden="1"/>
    </xf>
    <xf numFmtId="0" fontId="3" fillId="0" borderId="15" xfId="0" applyFont="1" applyBorder="1" applyProtection="1"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1" fontId="3" fillId="0" borderId="9" xfId="0" applyNumberFormat="1" applyFont="1" applyBorder="1" applyProtection="1">
      <protection hidden="1"/>
    </xf>
    <xf numFmtId="1" fontId="7" fillId="5" borderId="15" xfId="0" applyNumberFormat="1" applyFont="1" applyFill="1" applyBorder="1" applyProtection="1">
      <protection hidden="1"/>
    </xf>
    <xf numFmtId="1" fontId="3" fillId="0" borderId="15" xfId="0" applyNumberFormat="1" applyFont="1" applyBorder="1" applyProtection="1">
      <protection hidden="1"/>
    </xf>
    <xf numFmtId="3" fontId="6" fillId="6" borderId="5" xfId="0" applyNumberFormat="1" applyFont="1" applyFill="1" applyBorder="1" applyAlignment="1" applyProtection="1">
      <alignment horizontal="center"/>
      <protection hidden="1"/>
    </xf>
    <xf numFmtId="2" fontId="7" fillId="5" borderId="10" xfId="0" applyNumberFormat="1" applyFont="1" applyFill="1" applyBorder="1" applyProtection="1">
      <protection hidden="1"/>
    </xf>
    <xf numFmtId="49" fontId="3" fillId="0" borderId="10" xfId="0" applyNumberFormat="1" applyFont="1" applyFill="1" applyBorder="1" applyProtection="1">
      <protection hidden="1"/>
    </xf>
    <xf numFmtId="49" fontId="3" fillId="0" borderId="8" xfId="0" applyNumberFormat="1" applyFont="1" applyFill="1" applyBorder="1" applyProtection="1">
      <protection hidden="1"/>
    </xf>
    <xf numFmtId="49" fontId="8" fillId="0" borderId="10" xfId="0" applyNumberFormat="1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49" fontId="3" fillId="0" borderId="12" xfId="0" applyNumberFormat="1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3" fillId="0" borderId="15" xfId="0" applyFont="1" applyFill="1" applyBorder="1" applyProtection="1">
      <protection hidden="1"/>
    </xf>
    <xf numFmtId="49" fontId="8" fillId="0" borderId="5" xfId="0" applyNumberFormat="1" applyFont="1" applyFill="1" applyBorder="1" applyProtection="1">
      <protection hidden="1"/>
    </xf>
    <xf numFmtId="164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Border="1" applyProtection="1">
      <protection locked="0" hidden="1"/>
    </xf>
    <xf numFmtId="164" fontId="3" fillId="5" borderId="5" xfId="0" applyNumberFormat="1" applyFont="1" applyFill="1" applyBorder="1" applyProtection="1">
      <protection hidden="1"/>
    </xf>
    <xf numFmtId="3" fontId="6" fillId="7" borderId="16" xfId="0" applyNumberFormat="1" applyFont="1" applyFill="1" applyBorder="1" applyAlignment="1" applyProtection="1">
      <alignment horizontal="center" vertical="center"/>
      <protection hidden="1"/>
    </xf>
    <xf numFmtId="165" fontId="6" fillId="7" borderId="16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165" fontId="6" fillId="7" borderId="16" xfId="0" applyNumberFormat="1" applyFont="1" applyFill="1" applyBorder="1" applyAlignment="1" applyProtection="1">
      <alignment horizontal="right" vertical="center"/>
      <protection hidden="1"/>
    </xf>
    <xf numFmtId="164" fontId="3" fillId="5" borderId="5" xfId="0" applyNumberFormat="1" applyFont="1" applyFill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165" fontId="6" fillId="4" borderId="19" xfId="0" applyNumberFormat="1" applyFont="1" applyFill="1" applyBorder="1" applyAlignment="1" applyProtection="1">
      <alignment horizontal="center" vertical="center"/>
      <protection hidden="1"/>
    </xf>
    <xf numFmtId="165" fontId="6" fillId="4" borderId="20" xfId="0" applyNumberFormat="1" applyFont="1" applyFill="1" applyBorder="1" applyAlignment="1" applyProtection="1">
      <alignment horizontal="center" vertical="center"/>
      <protection hidden="1"/>
    </xf>
    <xf numFmtId="165" fontId="6" fillId="5" borderId="2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49" fontId="3" fillId="0" borderId="10" xfId="0" applyNumberFormat="1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8" borderId="2" xfId="0" applyFont="1" applyFill="1" applyBorder="1" applyProtection="1">
      <protection hidden="1"/>
    </xf>
    <xf numFmtId="0" fontId="6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7"/>
  <sheetViews>
    <sheetView showGridLines="0" tabSelected="1" zoomScale="115" zoomScaleNormal="115" workbookViewId="0">
      <selection sqref="A1:E1"/>
    </sheetView>
  </sheetViews>
  <sheetFormatPr defaultColWidth="14.44140625" defaultRowHeight="15" customHeight="1" x14ac:dyDescent="0.3"/>
  <cols>
    <col min="1" max="1" width="80.5546875" style="2" customWidth="1"/>
    <col min="2" max="2" width="19.6640625" style="2" customWidth="1"/>
    <col min="3" max="3" width="22.5546875" style="2" customWidth="1"/>
    <col min="4" max="4" width="24.5546875" style="2" customWidth="1"/>
    <col min="5" max="5" width="78.44140625" style="2" customWidth="1"/>
    <col min="6" max="16384" width="14.44140625" style="2"/>
  </cols>
  <sheetData>
    <row r="1" spans="1:7" ht="30" customHeight="1" x14ac:dyDescent="0.3">
      <c r="A1" s="62" t="s">
        <v>60</v>
      </c>
      <c r="B1" s="63"/>
      <c r="C1" s="63"/>
      <c r="D1" s="63"/>
      <c r="E1" s="63"/>
      <c r="F1" s="46"/>
      <c r="G1" s="46"/>
    </row>
    <row r="2" spans="1:7" ht="15" customHeight="1" x14ac:dyDescent="0.3">
      <c r="A2" s="3"/>
      <c r="B2" s="1"/>
      <c r="C2" s="1"/>
      <c r="D2" s="1"/>
      <c r="E2" s="1"/>
    </row>
    <row r="3" spans="1:7" ht="15.75" customHeight="1" x14ac:dyDescent="0.3">
      <c r="A3" s="64" t="s">
        <v>14</v>
      </c>
      <c r="B3" s="65"/>
      <c r="C3" s="65"/>
      <c r="D3" s="65"/>
      <c r="E3" s="65"/>
    </row>
    <row r="4" spans="1:7" ht="39" customHeight="1" x14ac:dyDescent="0.3">
      <c r="A4" s="5" t="s">
        <v>0</v>
      </c>
      <c r="B4" s="6" t="s">
        <v>1</v>
      </c>
      <c r="C4" s="6" t="s">
        <v>2</v>
      </c>
      <c r="D4" s="6" t="s">
        <v>16</v>
      </c>
      <c r="E4" s="6" t="s">
        <v>3</v>
      </c>
      <c r="F4" s="41" t="s">
        <v>61</v>
      </c>
      <c r="G4" s="41" t="s">
        <v>62</v>
      </c>
    </row>
    <row r="5" spans="1:7" ht="30" customHeight="1" x14ac:dyDescent="0.3">
      <c r="A5" s="40" t="s">
        <v>25</v>
      </c>
      <c r="B5" s="7">
        <v>26</v>
      </c>
      <c r="C5" s="8">
        <v>155</v>
      </c>
      <c r="D5" s="31">
        <f t="shared" ref="D5:D11" si="0">C5*B5</f>
        <v>4030</v>
      </c>
      <c r="E5" s="10" t="s">
        <v>4</v>
      </c>
      <c r="F5" s="42"/>
      <c r="G5" s="43">
        <f>F5*D5</f>
        <v>0</v>
      </c>
    </row>
    <row r="6" spans="1:7" ht="30" customHeight="1" x14ac:dyDescent="0.3">
      <c r="A6" s="40" t="s">
        <v>25</v>
      </c>
      <c r="B6" s="7">
        <v>16</v>
      </c>
      <c r="C6" s="8">
        <v>3</v>
      </c>
      <c r="D6" s="31">
        <f t="shared" si="0"/>
        <v>48</v>
      </c>
      <c r="E6" s="10" t="s">
        <v>4</v>
      </c>
      <c r="F6" s="42"/>
      <c r="G6" s="43">
        <f t="shared" ref="G6:G10" si="1">F6*D6</f>
        <v>0</v>
      </c>
    </row>
    <row r="7" spans="1:7" ht="30" customHeight="1" x14ac:dyDescent="0.3">
      <c r="A7" s="40" t="s">
        <v>25</v>
      </c>
      <c r="B7" s="7">
        <v>13</v>
      </c>
      <c r="C7" s="8">
        <f>86</f>
        <v>86</v>
      </c>
      <c r="D7" s="31">
        <f t="shared" si="0"/>
        <v>1118</v>
      </c>
      <c r="E7" s="10" t="s">
        <v>4</v>
      </c>
      <c r="F7" s="42"/>
      <c r="G7" s="43">
        <f t="shared" si="1"/>
        <v>0</v>
      </c>
    </row>
    <row r="8" spans="1:7" ht="30" customHeight="1" x14ac:dyDescent="0.3">
      <c r="A8" s="40" t="s">
        <v>25</v>
      </c>
      <c r="B8" s="7">
        <v>8</v>
      </c>
      <c r="C8" s="8">
        <v>16</v>
      </c>
      <c r="D8" s="9">
        <f t="shared" si="0"/>
        <v>128</v>
      </c>
      <c r="E8" s="10" t="s">
        <v>4</v>
      </c>
      <c r="F8" s="42"/>
      <c r="G8" s="43">
        <f t="shared" si="1"/>
        <v>0</v>
      </c>
    </row>
    <row r="9" spans="1:7" ht="30" customHeight="1" x14ac:dyDescent="0.3">
      <c r="A9" s="40" t="s">
        <v>26</v>
      </c>
      <c r="B9" s="7">
        <v>26</v>
      </c>
      <c r="C9" s="11">
        <v>6</v>
      </c>
      <c r="D9" s="9">
        <f t="shared" si="0"/>
        <v>156</v>
      </c>
      <c r="E9" s="10" t="s">
        <v>4</v>
      </c>
      <c r="F9" s="42"/>
      <c r="G9" s="43">
        <f>F9*D9</f>
        <v>0</v>
      </c>
    </row>
    <row r="10" spans="1:7" ht="30" customHeight="1" x14ac:dyDescent="0.3">
      <c r="A10" s="40" t="s">
        <v>5</v>
      </c>
      <c r="B10" s="7">
        <v>26</v>
      </c>
      <c r="C10" s="11">
        <v>1</v>
      </c>
      <c r="D10" s="9">
        <f t="shared" si="0"/>
        <v>26</v>
      </c>
      <c r="E10" s="10" t="s">
        <v>4</v>
      </c>
      <c r="F10" s="42"/>
      <c r="G10" s="43">
        <f t="shared" si="1"/>
        <v>0</v>
      </c>
    </row>
    <row r="11" spans="1:7" ht="30" customHeight="1" x14ac:dyDescent="0.3">
      <c r="A11" s="40" t="s">
        <v>5</v>
      </c>
      <c r="B11" s="7">
        <v>16</v>
      </c>
      <c r="C11" s="11">
        <v>4</v>
      </c>
      <c r="D11" s="9">
        <f t="shared" si="0"/>
        <v>64</v>
      </c>
      <c r="E11" s="10" t="s">
        <v>4</v>
      </c>
      <c r="F11" s="42"/>
      <c r="G11" s="43">
        <f>F11*D11</f>
        <v>0</v>
      </c>
    </row>
    <row r="12" spans="1:7" ht="30" customHeight="1" thickBot="1" x14ac:dyDescent="0.35">
      <c r="A12" s="40" t="s">
        <v>12</v>
      </c>
      <c r="B12" s="7">
        <v>26</v>
      </c>
      <c r="C12" s="11">
        <v>1</v>
      </c>
      <c r="D12" s="12">
        <f t="shared" ref="D12" si="2">C12*B12</f>
        <v>26</v>
      </c>
      <c r="E12" s="10" t="s">
        <v>6</v>
      </c>
      <c r="F12" s="42"/>
      <c r="G12" s="43">
        <f>F12*D12</f>
        <v>0</v>
      </c>
    </row>
    <row r="13" spans="1:7" ht="30" customHeight="1" thickBot="1" x14ac:dyDescent="0.35">
      <c r="A13" s="13"/>
      <c r="B13" s="14"/>
      <c r="C13" s="14"/>
      <c r="D13" s="14"/>
      <c r="E13" s="14"/>
      <c r="F13" s="44" t="s">
        <v>63</v>
      </c>
      <c r="G13" s="45">
        <f>SUM(G5:G12)</f>
        <v>0</v>
      </c>
    </row>
    <row r="14" spans="1:7" ht="15.75" customHeight="1" x14ac:dyDescent="0.3">
      <c r="A14" s="66" t="s">
        <v>59</v>
      </c>
      <c r="B14" s="59"/>
      <c r="C14" s="59"/>
      <c r="D14" s="59"/>
      <c r="E14" s="59"/>
    </row>
    <row r="15" spans="1:7" ht="39" customHeight="1" x14ac:dyDescent="0.3">
      <c r="A15" s="6" t="s">
        <v>0</v>
      </c>
      <c r="B15" s="6" t="s">
        <v>1</v>
      </c>
      <c r="C15" s="6" t="s">
        <v>2</v>
      </c>
      <c r="D15" s="6" t="s">
        <v>16</v>
      </c>
      <c r="E15" s="6" t="s">
        <v>3</v>
      </c>
      <c r="F15" s="41" t="s">
        <v>61</v>
      </c>
      <c r="G15" s="41" t="s">
        <v>62</v>
      </c>
    </row>
    <row r="16" spans="1:7" ht="30" customHeight="1" x14ac:dyDescent="0.3">
      <c r="A16" s="40" t="s">
        <v>27</v>
      </c>
      <c r="B16" s="7">
        <v>52</v>
      </c>
      <c r="C16" s="11">
        <v>12</v>
      </c>
      <c r="D16" s="12">
        <f>C16*B16</f>
        <v>624</v>
      </c>
      <c r="E16" s="10" t="s">
        <v>58</v>
      </c>
      <c r="F16" s="42"/>
      <c r="G16" s="43">
        <f>F16*D16</f>
        <v>0</v>
      </c>
    </row>
    <row r="17" spans="1:7" ht="30" customHeight="1" x14ac:dyDescent="0.3">
      <c r="A17" s="40" t="s">
        <v>28</v>
      </c>
      <c r="B17" s="7">
        <v>12</v>
      </c>
      <c r="C17" s="11">
        <v>8</v>
      </c>
      <c r="D17" s="12">
        <f t="shared" ref="D17:D20" si="3">C17*B17</f>
        <v>96</v>
      </c>
      <c r="E17" s="10" t="s">
        <v>58</v>
      </c>
      <c r="F17" s="42"/>
      <c r="G17" s="43">
        <f t="shared" ref="G17:G21" si="4">F17*D17</f>
        <v>0</v>
      </c>
    </row>
    <row r="18" spans="1:7" ht="30" customHeight="1" x14ac:dyDescent="0.3">
      <c r="A18" s="40" t="s">
        <v>56</v>
      </c>
      <c r="B18" s="7">
        <v>2</v>
      </c>
      <c r="C18" s="11">
        <v>2</v>
      </c>
      <c r="D18" s="12">
        <f t="shared" si="3"/>
        <v>4</v>
      </c>
      <c r="E18" s="10" t="s">
        <v>58</v>
      </c>
      <c r="F18" s="42"/>
      <c r="G18" s="43">
        <f t="shared" si="4"/>
        <v>0</v>
      </c>
    </row>
    <row r="19" spans="1:7" ht="30" customHeight="1" x14ac:dyDescent="0.3">
      <c r="A19" s="40" t="s">
        <v>29</v>
      </c>
      <c r="B19" s="7">
        <v>52</v>
      </c>
      <c r="C19" s="11">
        <v>14</v>
      </c>
      <c r="D19" s="12">
        <f t="shared" si="3"/>
        <v>728</v>
      </c>
      <c r="E19" s="10" t="s">
        <v>58</v>
      </c>
      <c r="F19" s="42"/>
      <c r="G19" s="43">
        <f t="shared" si="4"/>
        <v>0</v>
      </c>
    </row>
    <row r="20" spans="1:7" ht="30" customHeight="1" x14ac:dyDescent="0.3">
      <c r="A20" s="40" t="s">
        <v>30</v>
      </c>
      <c r="B20" s="7">
        <v>52</v>
      </c>
      <c r="C20" s="11">
        <v>3</v>
      </c>
      <c r="D20" s="12">
        <f t="shared" si="3"/>
        <v>156</v>
      </c>
      <c r="E20" s="10" t="s">
        <v>58</v>
      </c>
      <c r="F20" s="42"/>
      <c r="G20" s="43">
        <f t="shared" si="4"/>
        <v>0</v>
      </c>
    </row>
    <row r="21" spans="1:7" ht="30" customHeight="1" thickBot="1" x14ac:dyDescent="0.35">
      <c r="A21" s="40" t="s">
        <v>31</v>
      </c>
      <c r="B21" s="7">
        <v>52</v>
      </c>
      <c r="C21" s="11">
        <v>4</v>
      </c>
      <c r="D21" s="12">
        <f t="shared" ref="D21" si="5">C21*B21</f>
        <v>208</v>
      </c>
      <c r="E21" s="10" t="s">
        <v>58</v>
      </c>
      <c r="F21" s="42"/>
      <c r="G21" s="43">
        <f t="shared" si="4"/>
        <v>0</v>
      </c>
    </row>
    <row r="22" spans="1:7" ht="30" customHeight="1" thickBot="1" x14ac:dyDescent="0.35">
      <c r="A22" s="4"/>
      <c r="B22" s="4"/>
      <c r="C22" s="4"/>
      <c r="D22" s="4"/>
      <c r="E22" s="4"/>
      <c r="F22" s="44" t="s">
        <v>63</v>
      </c>
      <c r="G22" s="47">
        <f>SUM(G16:G21)</f>
        <v>0</v>
      </c>
    </row>
    <row r="23" spans="1:7" ht="15.75" customHeight="1" x14ac:dyDescent="0.3">
      <c r="A23" s="67" t="s">
        <v>15</v>
      </c>
      <c r="B23" s="59"/>
      <c r="C23" s="59"/>
      <c r="D23" s="59"/>
      <c r="E23" s="59"/>
    </row>
    <row r="24" spans="1:7" ht="39" customHeight="1" x14ac:dyDescent="0.3">
      <c r="A24" s="15" t="s">
        <v>0</v>
      </c>
      <c r="B24" s="16"/>
      <c r="C24" s="60" t="s">
        <v>7</v>
      </c>
      <c r="D24" s="61"/>
      <c r="E24" s="6" t="s">
        <v>3</v>
      </c>
      <c r="F24" s="41" t="s">
        <v>61</v>
      </c>
      <c r="G24" s="41" t="s">
        <v>62</v>
      </c>
    </row>
    <row r="25" spans="1:7" ht="15.75" customHeight="1" x14ac:dyDescent="0.3">
      <c r="A25" s="34" t="s">
        <v>33</v>
      </c>
      <c r="B25" s="36"/>
      <c r="C25" s="32">
        <v>0.1</v>
      </c>
      <c r="D25" s="18"/>
      <c r="E25" s="19" t="s">
        <v>8</v>
      </c>
      <c r="F25" s="42"/>
      <c r="G25" s="43">
        <f>F25*C25</f>
        <v>0</v>
      </c>
    </row>
    <row r="26" spans="1:7" ht="15.75" customHeight="1" x14ac:dyDescent="0.3">
      <c r="A26" s="37" t="s">
        <v>50</v>
      </c>
      <c r="B26" s="38"/>
      <c r="C26" s="32">
        <v>14.100383000000001</v>
      </c>
      <c r="D26" s="18"/>
      <c r="E26" s="19" t="s">
        <v>54</v>
      </c>
      <c r="F26" s="42" t="s">
        <v>54</v>
      </c>
      <c r="G26" s="48" t="s">
        <v>54</v>
      </c>
    </row>
    <row r="27" spans="1:7" ht="15.75" customHeight="1" x14ac:dyDescent="0.3">
      <c r="A27" s="37" t="s">
        <v>51</v>
      </c>
      <c r="B27" s="38"/>
      <c r="C27" s="32">
        <v>13.980866000000001</v>
      </c>
      <c r="D27" s="18"/>
      <c r="E27" s="19" t="s">
        <v>54</v>
      </c>
      <c r="F27" s="42" t="s">
        <v>54</v>
      </c>
      <c r="G27" s="48" t="s">
        <v>54</v>
      </c>
    </row>
    <row r="28" spans="1:7" ht="15.75" customHeight="1" x14ac:dyDescent="0.3">
      <c r="A28" s="37" t="s">
        <v>34</v>
      </c>
      <c r="B28" s="38"/>
      <c r="C28" s="32">
        <v>0</v>
      </c>
      <c r="D28" s="18"/>
      <c r="E28" s="19" t="s">
        <v>8</v>
      </c>
      <c r="F28" s="42"/>
      <c r="G28" s="43">
        <f t="shared" ref="G28:G42" si="6">F28*C28</f>
        <v>0</v>
      </c>
    </row>
    <row r="29" spans="1:7" ht="15.75" customHeight="1" x14ac:dyDescent="0.3">
      <c r="A29" s="37" t="s">
        <v>35</v>
      </c>
      <c r="B29" s="38"/>
      <c r="C29" s="32">
        <v>0</v>
      </c>
      <c r="D29" s="18"/>
      <c r="E29" s="19" t="s">
        <v>8</v>
      </c>
      <c r="F29" s="42"/>
      <c r="G29" s="43">
        <f>F29*C29</f>
        <v>0</v>
      </c>
    </row>
    <row r="30" spans="1:7" ht="15.75" customHeight="1" x14ac:dyDescent="0.3">
      <c r="A30" s="34" t="s">
        <v>36</v>
      </c>
      <c r="B30" s="36"/>
      <c r="C30" s="32">
        <v>0</v>
      </c>
      <c r="D30" s="18"/>
      <c r="E30" s="19" t="s">
        <v>8</v>
      </c>
      <c r="F30" s="42"/>
      <c r="G30" s="43">
        <f t="shared" si="6"/>
        <v>0</v>
      </c>
    </row>
    <row r="31" spans="1:7" ht="15.75" customHeight="1" x14ac:dyDescent="0.3">
      <c r="A31" s="34" t="s">
        <v>37</v>
      </c>
      <c r="B31" s="36"/>
      <c r="C31" s="32">
        <v>0</v>
      </c>
      <c r="D31" s="18"/>
      <c r="E31" s="19" t="s">
        <v>8</v>
      </c>
      <c r="F31" s="42"/>
      <c r="G31" s="43">
        <f t="shared" si="6"/>
        <v>0</v>
      </c>
    </row>
    <row r="32" spans="1:7" ht="15.75" customHeight="1" x14ac:dyDescent="0.3">
      <c r="A32" s="34" t="s">
        <v>38</v>
      </c>
      <c r="B32" s="36"/>
      <c r="C32" s="32">
        <v>0</v>
      </c>
      <c r="D32" s="18"/>
      <c r="E32" s="19" t="s">
        <v>8</v>
      </c>
      <c r="F32" s="42"/>
      <c r="G32" s="43">
        <f t="shared" si="6"/>
        <v>0</v>
      </c>
    </row>
    <row r="33" spans="1:9" ht="15.75" customHeight="1" x14ac:dyDescent="0.3">
      <c r="A33" s="34" t="s">
        <v>39</v>
      </c>
      <c r="B33" s="36"/>
      <c r="C33" s="32">
        <v>0</v>
      </c>
      <c r="D33" s="18"/>
      <c r="E33" s="19" t="s">
        <v>8</v>
      </c>
      <c r="F33" s="42"/>
      <c r="G33" s="43">
        <f t="shared" si="6"/>
        <v>0</v>
      </c>
    </row>
    <row r="34" spans="1:9" ht="15.75" customHeight="1" x14ac:dyDescent="0.3">
      <c r="A34" s="34" t="s">
        <v>40</v>
      </c>
      <c r="B34" s="36"/>
      <c r="C34" s="32">
        <v>0</v>
      </c>
      <c r="D34" s="18"/>
      <c r="E34" s="19" t="s">
        <v>8</v>
      </c>
      <c r="F34" s="42"/>
      <c r="G34" s="43">
        <f t="shared" si="6"/>
        <v>0</v>
      </c>
    </row>
    <row r="35" spans="1:9" ht="15.75" customHeight="1" x14ac:dyDescent="0.3">
      <c r="A35" s="33" t="s">
        <v>52</v>
      </c>
      <c r="B35" s="39"/>
      <c r="C35" s="32">
        <v>0.25</v>
      </c>
      <c r="D35" s="18"/>
      <c r="E35" s="19" t="s">
        <v>54</v>
      </c>
      <c r="F35" s="42" t="s">
        <v>54</v>
      </c>
      <c r="G35" s="48" t="s">
        <v>54</v>
      </c>
    </row>
    <row r="36" spans="1:9" ht="15.75" customHeight="1" x14ac:dyDescent="0.3">
      <c r="A36" s="34" t="s">
        <v>41</v>
      </c>
      <c r="B36" s="36"/>
      <c r="C36" s="32">
        <v>0</v>
      </c>
      <c r="D36" s="18"/>
      <c r="E36" s="19" t="s">
        <v>8</v>
      </c>
      <c r="F36" s="42"/>
      <c r="G36" s="43">
        <f t="shared" si="6"/>
        <v>0</v>
      </c>
    </row>
    <row r="37" spans="1:9" ht="15.75" customHeight="1" x14ac:dyDescent="0.3">
      <c r="A37" s="34" t="s">
        <v>42</v>
      </c>
      <c r="B37" s="36"/>
      <c r="C37" s="32">
        <v>0.65</v>
      </c>
      <c r="D37" s="18"/>
      <c r="E37" s="19" t="s">
        <v>8</v>
      </c>
      <c r="F37" s="42"/>
      <c r="G37" s="43">
        <f t="shared" si="6"/>
        <v>0</v>
      </c>
    </row>
    <row r="38" spans="1:9" ht="15.75" customHeight="1" x14ac:dyDescent="0.3">
      <c r="A38" s="37" t="s">
        <v>43</v>
      </c>
      <c r="B38" s="38"/>
      <c r="C38" s="32">
        <v>0</v>
      </c>
      <c r="D38" s="20"/>
      <c r="E38" s="19" t="s">
        <v>8</v>
      </c>
      <c r="F38" s="42"/>
      <c r="G38" s="43">
        <f t="shared" si="6"/>
        <v>0</v>
      </c>
    </row>
    <row r="39" spans="1:9" ht="15.75" customHeight="1" x14ac:dyDescent="0.3">
      <c r="A39" s="34" t="s">
        <v>44</v>
      </c>
      <c r="B39" s="36"/>
      <c r="C39" s="32">
        <v>0</v>
      </c>
      <c r="D39" s="18"/>
      <c r="E39" s="19" t="s">
        <v>8</v>
      </c>
      <c r="F39" s="42"/>
      <c r="G39" s="43">
        <f t="shared" si="6"/>
        <v>0</v>
      </c>
    </row>
    <row r="40" spans="1:9" ht="15.75" customHeight="1" x14ac:dyDescent="0.3">
      <c r="A40" s="34" t="s">
        <v>45</v>
      </c>
      <c r="B40" s="36"/>
      <c r="C40" s="32">
        <v>0</v>
      </c>
      <c r="D40" s="18"/>
      <c r="E40" s="19" t="s">
        <v>8</v>
      </c>
      <c r="F40" s="42"/>
      <c r="G40" s="43">
        <f t="shared" si="6"/>
        <v>0</v>
      </c>
    </row>
    <row r="41" spans="1:9" ht="15.75" customHeight="1" x14ac:dyDescent="0.3">
      <c r="A41" s="34" t="s">
        <v>46</v>
      </c>
      <c r="B41" s="36"/>
      <c r="C41" s="32">
        <v>0</v>
      </c>
      <c r="D41" s="18"/>
      <c r="E41" s="19" t="s">
        <v>8</v>
      </c>
      <c r="F41" s="42"/>
      <c r="G41" s="43">
        <f t="shared" si="6"/>
        <v>0</v>
      </c>
    </row>
    <row r="42" spans="1:9" ht="15.75" customHeight="1" x14ac:dyDescent="0.3">
      <c r="A42" s="34" t="s">
        <v>47</v>
      </c>
      <c r="B42" s="36"/>
      <c r="C42" s="32">
        <v>0</v>
      </c>
      <c r="D42" s="18"/>
      <c r="E42" s="19" t="s">
        <v>8</v>
      </c>
      <c r="F42" s="42"/>
      <c r="G42" s="43">
        <f t="shared" si="6"/>
        <v>0</v>
      </c>
      <c r="I42" s="56"/>
    </row>
    <row r="43" spans="1:9" ht="15.75" customHeight="1" x14ac:dyDescent="0.3">
      <c r="A43" s="33" t="s">
        <v>53</v>
      </c>
      <c r="B43" s="39"/>
      <c r="C43" s="32">
        <v>15.182098999999999</v>
      </c>
      <c r="D43" s="18"/>
      <c r="E43" s="19" t="s">
        <v>54</v>
      </c>
      <c r="F43" s="42" t="s">
        <v>54</v>
      </c>
      <c r="G43" s="48" t="s">
        <v>54</v>
      </c>
    </row>
    <row r="44" spans="1:9" ht="15.75" customHeight="1" x14ac:dyDescent="0.3">
      <c r="A44" s="33" t="s">
        <v>55</v>
      </c>
      <c r="B44" s="39"/>
      <c r="C44" s="32">
        <v>0</v>
      </c>
      <c r="D44" s="18"/>
      <c r="E44" s="19" t="s">
        <v>54</v>
      </c>
      <c r="F44" s="42" t="s">
        <v>54</v>
      </c>
      <c r="G44" s="48" t="s">
        <v>54</v>
      </c>
    </row>
    <row r="45" spans="1:9" ht="15.75" customHeight="1" x14ac:dyDescent="0.3">
      <c r="A45" s="34" t="s">
        <v>48</v>
      </c>
      <c r="B45" s="36"/>
      <c r="C45" s="32">
        <v>92.19</v>
      </c>
      <c r="D45" s="18"/>
      <c r="E45" s="19" t="s">
        <v>8</v>
      </c>
      <c r="F45" s="42"/>
      <c r="G45" s="43">
        <f>F45*C45</f>
        <v>0</v>
      </c>
    </row>
    <row r="46" spans="1:9" ht="15.75" customHeight="1" x14ac:dyDescent="0.3">
      <c r="A46" s="34" t="s">
        <v>71</v>
      </c>
      <c r="B46" s="36"/>
      <c r="C46" s="32">
        <v>1</v>
      </c>
      <c r="D46" s="18"/>
      <c r="E46" s="19" t="s">
        <v>8</v>
      </c>
      <c r="F46" s="42"/>
      <c r="G46" s="43">
        <f>F46*C46</f>
        <v>0</v>
      </c>
    </row>
    <row r="47" spans="1:9" ht="15.75" customHeight="1" x14ac:dyDescent="0.3">
      <c r="A47" s="34" t="s">
        <v>49</v>
      </c>
      <c r="B47" s="39"/>
      <c r="C47" s="32">
        <v>13.14</v>
      </c>
      <c r="D47" s="18"/>
      <c r="E47" s="19" t="s">
        <v>8</v>
      </c>
      <c r="F47" s="42"/>
      <c r="G47" s="43">
        <f>F47*C47</f>
        <v>0</v>
      </c>
    </row>
    <row r="48" spans="1:9" ht="15.75" customHeight="1" thickBot="1" x14ac:dyDescent="0.35">
      <c r="A48" s="34" t="s">
        <v>72</v>
      </c>
      <c r="B48" s="39"/>
      <c r="C48" s="32">
        <v>1</v>
      </c>
      <c r="D48" s="18"/>
      <c r="E48" s="19" t="s">
        <v>8</v>
      </c>
      <c r="F48" s="42"/>
      <c r="G48" s="43">
        <f>F48*C48</f>
        <v>0</v>
      </c>
    </row>
    <row r="49" spans="1:7" ht="30" customHeight="1" thickBot="1" x14ac:dyDescent="0.35">
      <c r="A49" s="22"/>
      <c r="B49" s="13"/>
      <c r="C49" s="23"/>
      <c r="D49" s="24"/>
      <c r="E49" s="25"/>
      <c r="F49" s="44" t="s">
        <v>63</v>
      </c>
      <c r="G49" s="45">
        <f>SUM(G25+G28+G29+G30+G31+G32+G33+G34+G36+G37+G38+G39+G40+G41+G42+G45+G48+G46+G47)</f>
        <v>0</v>
      </c>
    </row>
    <row r="50" spans="1:7" ht="15.75" customHeight="1" x14ac:dyDescent="0.3">
      <c r="A50" s="67" t="s">
        <v>9</v>
      </c>
      <c r="B50" s="59"/>
      <c r="C50" s="59"/>
      <c r="D50" s="59"/>
      <c r="E50" s="59"/>
    </row>
    <row r="51" spans="1:7" ht="40.5" customHeight="1" x14ac:dyDescent="0.3">
      <c r="A51" s="15" t="s">
        <v>0</v>
      </c>
      <c r="B51" s="16"/>
      <c r="C51" s="60" t="s">
        <v>10</v>
      </c>
      <c r="D51" s="61"/>
      <c r="E51" s="6" t="s">
        <v>3</v>
      </c>
      <c r="F51" s="41" t="s">
        <v>61</v>
      </c>
      <c r="G51" s="41" t="s">
        <v>62</v>
      </c>
    </row>
    <row r="52" spans="1:7" ht="15.75" customHeight="1" x14ac:dyDescent="0.3">
      <c r="A52" s="35" t="s">
        <v>27</v>
      </c>
      <c r="B52" s="21"/>
      <c r="C52" s="17">
        <v>12</v>
      </c>
      <c r="D52" s="18"/>
      <c r="E52" s="19" t="s">
        <v>17</v>
      </c>
      <c r="F52" s="42"/>
      <c r="G52" s="43">
        <f>F52*C52</f>
        <v>0</v>
      </c>
    </row>
    <row r="53" spans="1:7" ht="15.75" customHeight="1" x14ac:dyDescent="0.3">
      <c r="A53" s="35" t="s">
        <v>28</v>
      </c>
      <c r="B53" s="21"/>
      <c r="C53" s="17">
        <v>8</v>
      </c>
      <c r="D53" s="18"/>
      <c r="E53" s="19" t="s">
        <v>17</v>
      </c>
      <c r="F53" s="42"/>
      <c r="G53" s="43">
        <f t="shared" ref="G53:G57" si="7">F53*C53</f>
        <v>0</v>
      </c>
    </row>
    <row r="54" spans="1:7" ht="15.75" customHeight="1" x14ac:dyDescent="0.3">
      <c r="A54" s="35" t="s">
        <v>29</v>
      </c>
      <c r="B54" s="21"/>
      <c r="C54" s="17">
        <v>14</v>
      </c>
      <c r="D54" s="18"/>
      <c r="E54" s="19" t="s">
        <v>17</v>
      </c>
      <c r="F54" s="42"/>
      <c r="G54" s="43">
        <f t="shared" si="7"/>
        <v>0</v>
      </c>
    </row>
    <row r="55" spans="1:7" ht="15.75" customHeight="1" x14ac:dyDescent="0.3">
      <c r="A55" s="35" t="s">
        <v>30</v>
      </c>
      <c r="B55" s="21"/>
      <c r="C55" s="17">
        <v>3</v>
      </c>
      <c r="D55" s="18"/>
      <c r="E55" s="19" t="s">
        <v>17</v>
      </c>
      <c r="F55" s="42"/>
      <c r="G55" s="43">
        <f t="shared" si="7"/>
        <v>0</v>
      </c>
    </row>
    <row r="56" spans="1:7" ht="15.75" customHeight="1" x14ac:dyDescent="0.3">
      <c r="A56" s="35" t="s">
        <v>31</v>
      </c>
      <c r="B56" s="21"/>
      <c r="C56" s="17">
        <v>4</v>
      </c>
      <c r="D56" s="18"/>
      <c r="E56" s="19" t="s">
        <v>17</v>
      </c>
      <c r="F56" s="42"/>
      <c r="G56" s="43">
        <f t="shared" si="7"/>
        <v>0</v>
      </c>
    </row>
    <row r="57" spans="1:7" ht="15.75" customHeight="1" thickBot="1" x14ac:dyDescent="0.35">
      <c r="A57" s="35" t="s">
        <v>32</v>
      </c>
      <c r="B57" s="21"/>
      <c r="C57" s="17">
        <v>4</v>
      </c>
      <c r="D57" s="18"/>
      <c r="E57" s="19" t="s">
        <v>57</v>
      </c>
      <c r="F57" s="42"/>
      <c r="G57" s="43">
        <f t="shared" si="7"/>
        <v>0</v>
      </c>
    </row>
    <row r="58" spans="1:7" ht="30" customHeight="1" thickBot="1" x14ac:dyDescent="0.35">
      <c r="A58" s="13"/>
      <c r="B58" s="13"/>
      <c r="C58" s="13"/>
      <c r="D58" s="13"/>
      <c r="E58" s="13"/>
      <c r="F58" s="44" t="s">
        <v>63</v>
      </c>
      <c r="G58" s="47">
        <f>SUM(G52:G57)</f>
        <v>0</v>
      </c>
    </row>
    <row r="59" spans="1:7" ht="15" customHeight="1" x14ac:dyDescent="0.3">
      <c r="A59" s="58" t="s">
        <v>13</v>
      </c>
      <c r="B59" s="59"/>
      <c r="C59" s="59"/>
      <c r="D59" s="59"/>
      <c r="E59" s="59"/>
    </row>
    <row r="60" spans="1:7" ht="39.75" customHeight="1" x14ac:dyDescent="0.3">
      <c r="A60" s="26" t="s">
        <v>0</v>
      </c>
      <c r="B60" s="27"/>
      <c r="C60" s="60" t="s">
        <v>11</v>
      </c>
      <c r="D60" s="61"/>
      <c r="E60" s="6" t="s">
        <v>3</v>
      </c>
      <c r="F60" s="41" t="s">
        <v>61</v>
      </c>
      <c r="G60" s="41" t="s">
        <v>62</v>
      </c>
    </row>
    <row r="61" spans="1:7" ht="15.75" customHeight="1" x14ac:dyDescent="0.3">
      <c r="A61" s="57" t="s">
        <v>69</v>
      </c>
      <c r="B61" s="30"/>
      <c r="C61" s="17">
        <v>1</v>
      </c>
      <c r="D61" s="29"/>
      <c r="E61" s="19" t="s">
        <v>70</v>
      </c>
      <c r="F61" s="42"/>
      <c r="G61" s="43">
        <f>F61*C61</f>
        <v>0</v>
      </c>
    </row>
    <row r="62" spans="1:7" ht="15.75" customHeight="1" x14ac:dyDescent="0.3">
      <c r="A62" s="33" t="s">
        <v>20</v>
      </c>
      <c r="B62" s="30"/>
      <c r="C62" s="17">
        <v>6</v>
      </c>
      <c r="D62" s="29"/>
      <c r="E62" s="19" t="s">
        <v>73</v>
      </c>
      <c r="F62" s="42"/>
      <c r="G62" s="43">
        <f>F62*C62</f>
        <v>0</v>
      </c>
    </row>
    <row r="63" spans="1:7" ht="15.75" customHeight="1" x14ac:dyDescent="0.3">
      <c r="A63" s="34" t="s">
        <v>22</v>
      </c>
      <c r="B63" s="28"/>
      <c r="C63" s="17">
        <v>6</v>
      </c>
      <c r="D63" s="29"/>
      <c r="E63" s="19" t="s">
        <v>21</v>
      </c>
      <c r="F63" s="42"/>
      <c r="G63" s="43">
        <f>F63*C63</f>
        <v>0</v>
      </c>
    </row>
    <row r="64" spans="1:7" ht="15.75" customHeight="1" x14ac:dyDescent="0.3">
      <c r="A64" s="33" t="s">
        <v>23</v>
      </c>
      <c r="B64" s="30"/>
      <c r="C64" s="17">
        <v>700</v>
      </c>
      <c r="D64" s="29"/>
      <c r="E64" s="19" t="s">
        <v>24</v>
      </c>
      <c r="F64" s="42"/>
      <c r="G64" s="43">
        <f>F64*C64</f>
        <v>0</v>
      </c>
    </row>
    <row r="65" spans="1:7" ht="15.75" customHeight="1" thickBot="1" x14ac:dyDescent="0.35">
      <c r="A65" s="33" t="s">
        <v>18</v>
      </c>
      <c r="B65" s="30"/>
      <c r="C65" s="17">
        <v>271</v>
      </c>
      <c r="D65" s="29"/>
      <c r="E65" s="19" t="s">
        <v>19</v>
      </c>
      <c r="F65" s="42"/>
      <c r="G65" s="43">
        <f>F65*C65</f>
        <v>0</v>
      </c>
    </row>
    <row r="66" spans="1:7" ht="30" customHeight="1" thickBot="1" x14ac:dyDescent="0.35">
      <c r="A66" s="4"/>
      <c r="B66" s="4"/>
      <c r="C66" s="4"/>
      <c r="D66" s="4"/>
      <c r="E66" s="4"/>
      <c r="F66" s="44" t="s">
        <v>63</v>
      </c>
      <c r="G66" s="47">
        <f>SUM(G61:G65)</f>
        <v>0</v>
      </c>
    </row>
    <row r="67" spans="1:7" ht="15.75" customHeight="1" thickBot="1" x14ac:dyDescent="0.35">
      <c r="A67" s="49" t="s">
        <v>64</v>
      </c>
      <c r="B67" s="13"/>
      <c r="C67" s="13"/>
      <c r="D67" s="13"/>
    </row>
    <row r="68" spans="1:7" ht="29.4" thickBot="1" x14ac:dyDescent="0.35">
      <c r="A68" s="50" t="s">
        <v>65</v>
      </c>
      <c r="B68" s="51" t="s">
        <v>66</v>
      </c>
      <c r="C68" s="52" t="s">
        <v>68</v>
      </c>
      <c r="D68" s="51" t="s">
        <v>67</v>
      </c>
    </row>
    <row r="69" spans="1:7" ht="15.75" customHeight="1" thickBot="1" x14ac:dyDescent="0.35">
      <c r="A69" s="53">
        <v>1250000</v>
      </c>
      <c r="B69" s="54">
        <v>5000000</v>
      </c>
      <c r="C69" s="55">
        <f>G13+G22+G49+G58+G66</f>
        <v>0</v>
      </c>
      <c r="D69" s="55">
        <f>(C69*4)-(G65*3)</f>
        <v>0</v>
      </c>
    </row>
    <row r="70" spans="1:7" ht="15.75" customHeight="1" x14ac:dyDescent="0.3"/>
    <row r="71" spans="1:7" ht="15.75" customHeight="1" x14ac:dyDescent="0.3"/>
    <row r="72" spans="1:7" ht="15.75" customHeight="1" x14ac:dyDescent="0.3"/>
    <row r="73" spans="1:7" ht="15.75" customHeight="1" x14ac:dyDescent="0.3"/>
    <row r="74" spans="1:7" ht="15.75" customHeight="1" x14ac:dyDescent="0.3"/>
    <row r="75" spans="1:7" ht="15.75" customHeight="1" x14ac:dyDescent="0.3"/>
    <row r="76" spans="1:7" ht="15.75" customHeight="1" x14ac:dyDescent="0.3"/>
    <row r="77" spans="1:7" ht="15.75" customHeight="1" x14ac:dyDescent="0.3"/>
    <row r="78" spans="1:7" ht="15.75" customHeight="1" x14ac:dyDescent="0.3"/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</sheetData>
  <mergeCells count="9">
    <mergeCell ref="A59:E59"/>
    <mergeCell ref="C60:D60"/>
    <mergeCell ref="A1:E1"/>
    <mergeCell ref="A3:E3"/>
    <mergeCell ref="A14:E14"/>
    <mergeCell ref="A23:E23"/>
    <mergeCell ref="C24:D24"/>
    <mergeCell ref="A50:E50"/>
    <mergeCell ref="C51:D51"/>
  </mergeCells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Olena Harastey</cp:lastModifiedBy>
  <dcterms:created xsi:type="dcterms:W3CDTF">2024-01-11T10:11:10Z</dcterms:created>
  <dcterms:modified xsi:type="dcterms:W3CDTF">2025-09-22T08:53:51Z</dcterms:modified>
</cp:coreProperties>
</file>