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4355" windowHeight="5160"/>
  </bookViews>
  <sheets>
    <sheet name="List3" sheetId="3" r:id="rId1"/>
  </sheets>
  <calcPr calcId="145621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6" i="3"/>
  <c r="G5" i="3"/>
  <c r="G4" i="3"/>
  <c r="F44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8" i="3"/>
  <c r="F7" i="3"/>
  <c r="F6" i="3"/>
  <c r="F5" i="3"/>
  <c r="F4" i="3"/>
  <c r="H44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7" i="3"/>
  <c r="E6" i="3"/>
  <c r="E5" i="3"/>
  <c r="E4" i="3"/>
  <c r="E44" i="3" s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5" i="3"/>
  <c r="D6" i="3"/>
  <c r="D4" i="3"/>
  <c r="G44" i="3" l="1"/>
</calcChain>
</file>

<file path=xl/sharedStrings.xml><?xml version="1.0" encoding="utf-8"?>
<sst xmlns="http://schemas.openxmlformats.org/spreadsheetml/2006/main" count="92" uniqueCount="92">
  <si>
    <t>1.</t>
  </si>
  <si>
    <t>MO Bakov nad Jizerou</t>
  </si>
  <si>
    <t>2.</t>
  </si>
  <si>
    <t>MO Benátky nad Jizerou</t>
  </si>
  <si>
    <t>3.</t>
  </si>
  <si>
    <t>MO Beroun</t>
  </si>
  <si>
    <t>4.</t>
  </si>
  <si>
    <t xml:space="preserve">MO Brandýs nad Labem - </t>
  </si>
  <si>
    <t>5.</t>
  </si>
  <si>
    <t>MO Brandýs nad Labem - Stará Boleslav</t>
  </si>
  <si>
    <t>8.</t>
  </si>
  <si>
    <t>MO Čelákovice</t>
  </si>
  <si>
    <t>9.</t>
  </si>
  <si>
    <t>6.</t>
  </si>
  <si>
    <t>MO Český Brod</t>
  </si>
  <si>
    <t>10.</t>
  </si>
  <si>
    <t>7.</t>
  </si>
  <si>
    <t>MO Hořovice</t>
  </si>
  <si>
    <t>12.</t>
  </si>
  <si>
    <t>MO Kladno</t>
  </si>
  <si>
    <t>14.</t>
  </si>
  <si>
    <t>MO Kolín</t>
  </si>
  <si>
    <t>16.</t>
  </si>
  <si>
    <t>MO Kouřim</t>
  </si>
  <si>
    <t>18.</t>
  </si>
  <si>
    <t>11.</t>
  </si>
  <si>
    <t>MO Křivoklát</t>
  </si>
  <si>
    <t>20.</t>
  </si>
  <si>
    <t>MO Kutná Hora</t>
  </si>
  <si>
    <t>23.</t>
  </si>
  <si>
    <t>13.</t>
  </si>
  <si>
    <t>MO Libice nad Cidlinou</t>
  </si>
  <si>
    <t>24.</t>
  </si>
  <si>
    <t>MO Lidice</t>
  </si>
  <si>
    <t>25.</t>
  </si>
  <si>
    <t>15.</t>
  </si>
  <si>
    <t>MO Mělník</t>
  </si>
  <si>
    <t>27.</t>
  </si>
  <si>
    <t>MO Mladá Boleslav</t>
  </si>
  <si>
    <t>30.</t>
  </si>
  <si>
    <t>17.</t>
  </si>
  <si>
    <t>MO Mnichovo Hradiště</t>
  </si>
  <si>
    <t>31.</t>
  </si>
  <si>
    <t>MO Neratovice</t>
  </si>
  <si>
    <t>32.</t>
  </si>
  <si>
    <t>19.</t>
  </si>
  <si>
    <t>MO Nižbor</t>
  </si>
  <si>
    <t>33.</t>
  </si>
  <si>
    <t>MO Nová Ves</t>
  </si>
  <si>
    <t>34.</t>
  </si>
  <si>
    <t>21.</t>
  </si>
  <si>
    <t>MO Nymburk</t>
  </si>
  <si>
    <t>37.</t>
  </si>
  <si>
    <t>22.</t>
  </si>
  <si>
    <t>MO Pátek u Poděbrad</t>
  </si>
  <si>
    <t>38.</t>
  </si>
  <si>
    <t>MO Plaňany</t>
  </si>
  <si>
    <t>39.</t>
  </si>
  <si>
    <t>MO Poděbrady</t>
  </si>
  <si>
    <t>MO Rakovník</t>
  </si>
  <si>
    <t>26.</t>
  </si>
  <si>
    <t>MO Rožďalovice</t>
  </si>
  <si>
    <t>MO Říčany</t>
  </si>
  <si>
    <t>28.</t>
  </si>
  <si>
    <t>MO Týnec nad Labem</t>
  </si>
  <si>
    <t>29.</t>
  </si>
  <si>
    <t>MO Uhříněves</t>
  </si>
  <si>
    <t>MO Vrdy</t>
  </si>
  <si>
    <t>MO Zásmuky</t>
  </si>
  <si>
    <t>MO Zdice</t>
  </si>
  <si>
    <t>MO Žehuň</t>
  </si>
  <si>
    <t>MO Žiželice nad Cidlinou</t>
  </si>
  <si>
    <t>35.</t>
  </si>
  <si>
    <t>MO Žleby</t>
  </si>
  <si>
    <t>36.</t>
  </si>
  <si>
    <t>∑</t>
  </si>
  <si>
    <t>KČ vč. DPH</t>
  </si>
  <si>
    <t>Územní svaz města Prahy</t>
  </si>
  <si>
    <t>Severočeský územní svaz</t>
  </si>
  <si>
    <t>Východočeský územní svaz</t>
  </si>
  <si>
    <t>40.</t>
  </si>
  <si>
    <t>KČ bez DPH</t>
  </si>
  <si>
    <t>DPH</t>
  </si>
  <si>
    <t>Odběraté úhořího monté</t>
  </si>
  <si>
    <t>Poř. č.</t>
  </si>
  <si>
    <t>podíl z předpokládané hodnoty dodávky</t>
  </si>
  <si>
    <t>Odběrná místa</t>
  </si>
  <si>
    <t>% podíl ze souhrnného objemu dodávky úhoře</t>
  </si>
  <si>
    <t xml:space="preserve">Středočeský územní svaz </t>
  </si>
  <si>
    <r>
      <t>Předpokládaný odběr v kg</t>
    </r>
    <r>
      <rPr>
        <b/>
        <vertAlign val="superscript"/>
        <sz val="11"/>
        <color rgb="FF000000"/>
        <rFont val="Calibri"/>
        <family val="2"/>
        <charset val="238"/>
        <scheme val="minor"/>
      </rPr>
      <t>1</t>
    </r>
  </si>
  <si>
    <r>
      <t xml:space="preserve">1 </t>
    </r>
    <r>
      <rPr>
        <sz val="11"/>
        <color rgb="FF000000"/>
        <rFont val="Calibri"/>
        <family val="2"/>
        <charset val="238"/>
      </rPr>
      <t>Přesný odběr monté úhoře říčního v kg bude vycházet z vítězné ceny za jeden kg</t>
    </r>
  </si>
  <si>
    <t xml:space="preserve">Příloha č. 3 zadávací dokumentace (současně příloha č. 2 Smlouvy na dodávku monté úhoře říčního a současně příloha č. 1 smlouvy o sdružení) - požadavky jednotlivých odběratelů ČRS na dodávku monté úhoře říčního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</si>
</sst>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_-* #,##0\ _K_č_-;\-* #,##0\ _K_č_-;_-* &quot;-&quot;??\ _K_č_-;_-@_-"/>
    <numFmt numFmtId="165" formatCode="#,##0\ &quot;Kč&quot;"/>
    <numFmt numFmtId="166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B4E3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horizontal="right" vertical="center"/>
    </xf>
    <xf numFmtId="0" fontId="3" fillId="6" borderId="7" xfId="0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horizontal="right" vertical="center"/>
    </xf>
    <xf numFmtId="0" fontId="4" fillId="7" borderId="3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1" applyNumberFormat="1" applyFont="1"/>
    <xf numFmtId="43" fontId="3" fillId="3" borderId="7" xfId="1" applyFont="1" applyFill="1" applyBorder="1" applyAlignment="1">
      <alignment horizontal="right" vertical="center"/>
    </xf>
    <xf numFmtId="43" fontId="3" fillId="10" borderId="7" xfId="1" applyFont="1" applyFill="1" applyBorder="1" applyAlignment="1">
      <alignment horizontal="right" vertical="center"/>
    </xf>
    <xf numFmtId="43" fontId="3" fillId="11" borderId="7" xfId="1" applyFont="1" applyFill="1" applyBorder="1" applyAlignment="1">
      <alignment horizontal="right" vertical="center"/>
    </xf>
    <xf numFmtId="43" fontId="3" fillId="9" borderId="7" xfId="1" applyFont="1" applyFill="1" applyBorder="1" applyAlignment="1">
      <alignment horizontal="right" vertical="center"/>
    </xf>
    <xf numFmtId="166" fontId="3" fillId="3" borderId="7" xfId="0" applyNumberFormat="1" applyFont="1" applyFill="1" applyBorder="1" applyAlignment="1">
      <alignment horizontal="right" vertical="center"/>
    </xf>
    <xf numFmtId="166" fontId="5" fillId="7" borderId="7" xfId="0" applyNumberFormat="1" applyFont="1" applyFill="1" applyBorder="1" applyAlignment="1">
      <alignment horizontal="right" vertical="center"/>
    </xf>
    <xf numFmtId="165" fontId="5" fillId="7" borderId="7" xfId="0" applyNumberFormat="1" applyFont="1" applyFill="1" applyBorder="1" applyAlignment="1">
      <alignment horizontal="right" vertical="center"/>
    </xf>
    <xf numFmtId="166" fontId="3" fillId="10" borderId="7" xfId="0" applyNumberFormat="1" applyFont="1" applyFill="1" applyBorder="1" applyAlignment="1">
      <alignment horizontal="right" vertical="center"/>
    </xf>
    <xf numFmtId="166" fontId="3" fillId="11" borderId="7" xfId="0" applyNumberFormat="1" applyFont="1" applyFill="1" applyBorder="1" applyAlignment="1">
      <alignment horizontal="right" vertical="center"/>
    </xf>
    <xf numFmtId="166" fontId="3" fillId="9" borderId="7" xfId="0" applyNumberFormat="1" applyFont="1" applyFill="1" applyBorder="1" applyAlignment="1">
      <alignment horizontal="right" vertical="center"/>
    </xf>
    <xf numFmtId="3" fontId="3" fillId="9" borderId="7" xfId="0" applyNumberFormat="1" applyFont="1" applyFill="1" applyBorder="1" applyAlignment="1">
      <alignment vertical="center"/>
    </xf>
    <xf numFmtId="3" fontId="3" fillId="10" borderId="7" xfId="0" applyNumberFormat="1" applyFont="1" applyFill="1" applyBorder="1" applyAlignment="1">
      <alignment vertical="center"/>
    </xf>
    <xf numFmtId="3" fontId="3" fillId="11" borderId="7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7109375" customWidth="1"/>
    <col min="3" max="3" width="36.140625" customWidth="1"/>
    <col min="4" max="4" width="16.28515625" bestFit="1" customWidth="1"/>
    <col min="5" max="5" width="11.140625" customWidth="1"/>
    <col min="6" max="6" width="11.28515625" bestFit="1" customWidth="1"/>
    <col min="7" max="7" width="9.85546875" customWidth="1"/>
    <col min="8" max="8" width="14.42578125" customWidth="1"/>
    <col min="10" max="10" width="9.140625" customWidth="1"/>
    <col min="11" max="11" width="11.85546875" customWidth="1"/>
    <col min="12" max="12" width="14" bestFit="1" customWidth="1"/>
    <col min="13" max="13" width="13" bestFit="1" customWidth="1"/>
    <col min="14" max="14" width="14.140625" bestFit="1" customWidth="1"/>
  </cols>
  <sheetData>
    <row r="1" spans="1:14" ht="32.25" customHeight="1" thickBot="1" x14ac:dyDescent="0.3">
      <c r="A1" s="38" t="s">
        <v>91</v>
      </c>
      <c r="B1" s="39"/>
      <c r="C1" s="39"/>
      <c r="D1" s="39"/>
      <c r="E1" s="39"/>
      <c r="F1" s="39"/>
      <c r="G1" s="39"/>
      <c r="H1" s="40"/>
    </row>
    <row r="2" spans="1:14" ht="40.5" customHeight="1" thickBot="1" x14ac:dyDescent="0.3">
      <c r="A2" s="41" t="s">
        <v>86</v>
      </c>
      <c r="B2" s="43" t="s">
        <v>84</v>
      </c>
      <c r="C2" s="45" t="s">
        <v>83</v>
      </c>
      <c r="D2" s="43" t="s">
        <v>87</v>
      </c>
      <c r="E2" s="43" t="s">
        <v>89</v>
      </c>
      <c r="F2" s="47" t="s">
        <v>85</v>
      </c>
      <c r="G2" s="48"/>
      <c r="H2" s="49"/>
    </row>
    <row r="3" spans="1:14" ht="33" customHeight="1" thickBot="1" x14ac:dyDescent="0.3">
      <c r="A3" s="42"/>
      <c r="B3" s="44"/>
      <c r="C3" s="46"/>
      <c r="D3" s="44"/>
      <c r="E3" s="44"/>
      <c r="F3" s="1" t="s">
        <v>81</v>
      </c>
      <c r="G3" s="1" t="s">
        <v>82</v>
      </c>
      <c r="H3" s="1" t="s">
        <v>76</v>
      </c>
    </row>
    <row r="4" spans="1:14" ht="15.75" thickBot="1" x14ac:dyDescent="0.3">
      <c r="A4" s="2">
        <v>1</v>
      </c>
      <c r="B4" s="3" t="s">
        <v>0</v>
      </c>
      <c r="C4" s="3" t="s">
        <v>77</v>
      </c>
      <c r="D4" s="19">
        <f>H4/$H$44*100</f>
        <v>23.681717713924851</v>
      </c>
      <c r="E4" s="23">
        <f>H4/13880</f>
        <v>97.262247838616716</v>
      </c>
      <c r="F4" s="4">
        <f>H4*100/115</f>
        <v>1173913.043478261</v>
      </c>
      <c r="G4" s="4">
        <f>H4-F4</f>
        <v>176086.95652173902</v>
      </c>
      <c r="H4" s="5">
        <v>1350000</v>
      </c>
      <c r="K4" s="17"/>
    </row>
    <row r="5" spans="1:14" ht="15.75" thickBot="1" x14ac:dyDescent="0.3">
      <c r="A5" s="6">
        <v>2</v>
      </c>
      <c r="B5" s="7" t="s">
        <v>2</v>
      </c>
      <c r="C5" s="7" t="s">
        <v>79</v>
      </c>
      <c r="D5" s="20">
        <f t="shared" ref="D5:D43" si="0">H5/$H$44*100</f>
        <v>23.471213556467742</v>
      </c>
      <c r="E5" s="26">
        <f>H5/13880</f>
        <v>96.397694524495677</v>
      </c>
      <c r="F5" s="30">
        <f>H5*100/115</f>
        <v>1163478.2608695652</v>
      </c>
      <c r="G5" s="30">
        <f>H5-F5</f>
        <v>174521.73913043481</v>
      </c>
      <c r="H5" s="8">
        <v>1338000</v>
      </c>
      <c r="K5" s="17"/>
    </row>
    <row r="6" spans="1:14" ht="15.75" thickBot="1" x14ac:dyDescent="0.3">
      <c r="A6" s="9">
        <v>3</v>
      </c>
      <c r="B6" s="10" t="s">
        <v>4</v>
      </c>
      <c r="C6" s="10" t="s">
        <v>78</v>
      </c>
      <c r="D6" s="21">
        <f t="shared" si="0"/>
        <v>17.542013121425814</v>
      </c>
      <c r="E6" s="27">
        <f>H6/13880</f>
        <v>72.046109510086453</v>
      </c>
      <c r="F6" s="31">
        <f>H6*100/115</f>
        <v>869565.21739130432</v>
      </c>
      <c r="G6" s="31">
        <f>H6-F6</f>
        <v>130434.78260869568</v>
      </c>
      <c r="H6" s="11">
        <v>1000000</v>
      </c>
      <c r="K6" s="17"/>
    </row>
    <row r="7" spans="1:14" ht="15.75" thickBot="1" x14ac:dyDescent="0.3">
      <c r="A7" s="32">
        <v>4</v>
      </c>
      <c r="B7" s="12" t="s">
        <v>6</v>
      </c>
      <c r="C7" s="12" t="s">
        <v>88</v>
      </c>
      <c r="D7" s="22">
        <f t="shared" si="0"/>
        <v>2.4348314212539033</v>
      </c>
      <c r="E7" s="28">
        <f>H7/13880</f>
        <v>10</v>
      </c>
      <c r="F7" s="29">
        <f>H7*100/115</f>
        <v>120695.65217391304</v>
      </c>
      <c r="G7" s="29">
        <f t="shared" ref="G7:G43" si="1">H7-F7</f>
        <v>18104.34782608696</v>
      </c>
      <c r="H7" s="13">
        <v>138800</v>
      </c>
      <c r="K7" s="17"/>
      <c r="L7" s="18"/>
      <c r="M7" s="18"/>
      <c r="N7" s="18"/>
    </row>
    <row r="8" spans="1:14" ht="15.75" thickBot="1" x14ac:dyDescent="0.3">
      <c r="A8" s="33"/>
      <c r="B8" s="12" t="s">
        <v>8</v>
      </c>
      <c r="C8" s="12" t="s">
        <v>1</v>
      </c>
      <c r="D8" s="22">
        <f t="shared" si="0"/>
        <v>0.97393256850156118</v>
      </c>
      <c r="E8" s="28">
        <f t="shared" ref="E8:E43" si="2">H8/13880</f>
        <v>4</v>
      </c>
      <c r="F8" s="29">
        <f>H8*100/115</f>
        <v>48278.260869565216</v>
      </c>
      <c r="G8" s="29">
        <f t="shared" si="1"/>
        <v>7241.7391304347839</v>
      </c>
      <c r="H8" s="13">
        <v>55520</v>
      </c>
      <c r="K8" s="17"/>
    </row>
    <row r="9" spans="1:14" ht="15.75" thickBot="1" x14ac:dyDescent="0.3">
      <c r="A9" s="33"/>
      <c r="B9" s="12" t="s">
        <v>13</v>
      </c>
      <c r="C9" s="12" t="s">
        <v>3</v>
      </c>
      <c r="D9" s="22">
        <f t="shared" si="0"/>
        <v>0.97393256850156118</v>
      </c>
      <c r="E9" s="28">
        <f t="shared" si="2"/>
        <v>4</v>
      </c>
      <c r="F9" s="29">
        <f t="shared" ref="F9:F43" si="3">H9*100/115</f>
        <v>48278.260869565216</v>
      </c>
      <c r="G9" s="29">
        <f t="shared" si="1"/>
        <v>7241.7391304347839</v>
      </c>
      <c r="H9" s="13">
        <v>55520</v>
      </c>
      <c r="K9" s="17"/>
      <c r="L9" s="18"/>
      <c r="M9" s="18"/>
      <c r="N9" s="18"/>
    </row>
    <row r="10" spans="1:14" ht="15.75" thickBot="1" x14ac:dyDescent="0.3">
      <c r="A10" s="33"/>
      <c r="B10" s="12" t="s">
        <v>16</v>
      </c>
      <c r="C10" s="12" t="s">
        <v>5</v>
      </c>
      <c r="D10" s="22">
        <f t="shared" si="0"/>
        <v>0.97393256850156118</v>
      </c>
      <c r="E10" s="28">
        <f t="shared" si="2"/>
        <v>4</v>
      </c>
      <c r="F10" s="29">
        <f t="shared" si="3"/>
        <v>48278.260869565216</v>
      </c>
      <c r="G10" s="29">
        <f t="shared" si="1"/>
        <v>7241.7391304347839</v>
      </c>
      <c r="H10" s="13">
        <v>55520</v>
      </c>
      <c r="K10" s="17"/>
      <c r="L10" s="18"/>
      <c r="M10" s="18"/>
      <c r="N10" s="18"/>
    </row>
    <row r="11" spans="1:14" ht="15.75" thickBot="1" x14ac:dyDescent="0.3">
      <c r="A11" s="33"/>
      <c r="B11" s="12" t="s">
        <v>10</v>
      </c>
      <c r="C11" s="12" t="s">
        <v>7</v>
      </c>
      <c r="D11" s="22">
        <f t="shared" si="0"/>
        <v>0.48696628425078059</v>
      </c>
      <c r="E11" s="28">
        <f t="shared" si="2"/>
        <v>2</v>
      </c>
      <c r="F11" s="29">
        <f t="shared" si="3"/>
        <v>24139.130434782608</v>
      </c>
      <c r="G11" s="29">
        <f t="shared" si="1"/>
        <v>3620.8695652173919</v>
      </c>
      <c r="H11" s="13">
        <v>27760</v>
      </c>
      <c r="K11" s="17"/>
      <c r="L11" s="18"/>
      <c r="M11" s="18"/>
      <c r="N11" s="18"/>
    </row>
    <row r="12" spans="1:14" ht="15.75" thickBot="1" x14ac:dyDescent="0.3">
      <c r="A12" s="33"/>
      <c r="B12" s="12" t="s">
        <v>12</v>
      </c>
      <c r="C12" s="12" t="s">
        <v>9</v>
      </c>
      <c r="D12" s="22">
        <f t="shared" si="0"/>
        <v>0.48696628425078059</v>
      </c>
      <c r="E12" s="28">
        <f t="shared" si="2"/>
        <v>2</v>
      </c>
      <c r="F12" s="29">
        <f t="shared" si="3"/>
        <v>24139.130434782608</v>
      </c>
      <c r="G12" s="29">
        <f t="shared" si="1"/>
        <v>3620.8695652173919</v>
      </c>
      <c r="H12" s="13">
        <v>27760</v>
      </c>
      <c r="K12" s="17"/>
      <c r="L12" s="18"/>
      <c r="M12" s="18"/>
      <c r="N12" s="18"/>
    </row>
    <row r="13" spans="1:14" ht="15.75" thickBot="1" x14ac:dyDescent="0.3">
      <c r="A13" s="33"/>
      <c r="B13" s="12" t="s">
        <v>15</v>
      </c>
      <c r="C13" s="12" t="s">
        <v>11</v>
      </c>
      <c r="D13" s="22">
        <f t="shared" si="0"/>
        <v>0.97393256850156118</v>
      </c>
      <c r="E13" s="28">
        <f t="shared" si="2"/>
        <v>4</v>
      </c>
      <c r="F13" s="29">
        <f t="shared" si="3"/>
        <v>48278.260869565216</v>
      </c>
      <c r="G13" s="29">
        <f t="shared" si="1"/>
        <v>7241.7391304347839</v>
      </c>
      <c r="H13" s="13">
        <v>55520</v>
      </c>
      <c r="K13" s="17"/>
      <c r="L13" s="18"/>
      <c r="M13" s="18"/>
      <c r="N13" s="18"/>
    </row>
    <row r="14" spans="1:14" ht="15.75" thickBot="1" x14ac:dyDescent="0.3">
      <c r="A14" s="33"/>
      <c r="B14" s="12" t="s">
        <v>25</v>
      </c>
      <c r="C14" s="12" t="s">
        <v>14</v>
      </c>
      <c r="D14" s="22">
        <f t="shared" si="0"/>
        <v>0.73044942637617094</v>
      </c>
      <c r="E14" s="28">
        <f t="shared" si="2"/>
        <v>3</v>
      </c>
      <c r="F14" s="29">
        <f t="shared" si="3"/>
        <v>36208.695652173912</v>
      </c>
      <c r="G14" s="29">
        <f t="shared" si="1"/>
        <v>5431.3043478260879</v>
      </c>
      <c r="H14" s="13">
        <v>41640</v>
      </c>
      <c r="K14" s="17"/>
      <c r="L14" s="18"/>
      <c r="M14" s="18"/>
      <c r="N14" s="18"/>
    </row>
    <row r="15" spans="1:14" ht="15.75" thickBot="1" x14ac:dyDescent="0.3">
      <c r="A15" s="33"/>
      <c r="B15" s="12" t="s">
        <v>18</v>
      </c>
      <c r="C15" s="12" t="s">
        <v>17</v>
      </c>
      <c r="D15" s="22">
        <f t="shared" si="0"/>
        <v>0.97393256850156118</v>
      </c>
      <c r="E15" s="28">
        <f t="shared" si="2"/>
        <v>4</v>
      </c>
      <c r="F15" s="29">
        <f t="shared" si="3"/>
        <v>48278.260869565216</v>
      </c>
      <c r="G15" s="29">
        <f t="shared" si="1"/>
        <v>7241.7391304347839</v>
      </c>
      <c r="H15" s="13">
        <v>55520</v>
      </c>
      <c r="K15" s="17"/>
      <c r="L15" s="18"/>
      <c r="M15" s="18"/>
      <c r="N15" s="18"/>
    </row>
    <row r="16" spans="1:14" ht="15.75" thickBot="1" x14ac:dyDescent="0.3">
      <c r="A16" s="33"/>
      <c r="B16" s="12" t="s">
        <v>30</v>
      </c>
      <c r="C16" s="12" t="s">
        <v>19</v>
      </c>
      <c r="D16" s="22">
        <f t="shared" si="0"/>
        <v>0.73044942637617094</v>
      </c>
      <c r="E16" s="28">
        <f t="shared" si="2"/>
        <v>3</v>
      </c>
      <c r="F16" s="29">
        <f t="shared" si="3"/>
        <v>36208.695652173912</v>
      </c>
      <c r="G16" s="29">
        <f t="shared" si="1"/>
        <v>5431.3043478260879</v>
      </c>
      <c r="H16" s="13">
        <v>41640</v>
      </c>
      <c r="K16" s="17"/>
      <c r="L16" s="18"/>
      <c r="M16" s="18"/>
      <c r="N16" s="18"/>
    </row>
    <row r="17" spans="1:14" ht="15.75" thickBot="1" x14ac:dyDescent="0.3">
      <c r="A17" s="33"/>
      <c r="B17" s="12" t="s">
        <v>20</v>
      </c>
      <c r="C17" s="12" t="s">
        <v>21</v>
      </c>
      <c r="D17" s="22">
        <f t="shared" si="0"/>
        <v>1.2174157106269516</v>
      </c>
      <c r="E17" s="28">
        <f t="shared" si="2"/>
        <v>5</v>
      </c>
      <c r="F17" s="29">
        <f t="shared" si="3"/>
        <v>60347.82608695652</v>
      </c>
      <c r="G17" s="29">
        <f t="shared" si="1"/>
        <v>9052.1739130434798</v>
      </c>
      <c r="H17" s="13">
        <v>69400</v>
      </c>
      <c r="K17" s="17"/>
      <c r="L17" s="18"/>
      <c r="M17" s="18"/>
      <c r="N17" s="18"/>
    </row>
    <row r="18" spans="1:14" ht="15.75" thickBot="1" x14ac:dyDescent="0.3">
      <c r="A18" s="33"/>
      <c r="B18" s="12" t="s">
        <v>35</v>
      </c>
      <c r="C18" s="12" t="s">
        <v>23</v>
      </c>
      <c r="D18" s="22">
        <f t="shared" si="0"/>
        <v>0.73044942637617094</v>
      </c>
      <c r="E18" s="28">
        <f t="shared" si="2"/>
        <v>3</v>
      </c>
      <c r="F18" s="29">
        <f t="shared" si="3"/>
        <v>36208.695652173912</v>
      </c>
      <c r="G18" s="29">
        <f t="shared" si="1"/>
        <v>5431.3043478260879</v>
      </c>
      <c r="H18" s="13">
        <v>41640</v>
      </c>
      <c r="K18" s="17"/>
      <c r="L18" s="18"/>
      <c r="M18" s="18"/>
      <c r="N18" s="18"/>
    </row>
    <row r="19" spans="1:14" ht="15.75" thickBot="1" x14ac:dyDescent="0.3">
      <c r="A19" s="33"/>
      <c r="B19" s="12" t="s">
        <v>22</v>
      </c>
      <c r="C19" s="12" t="s">
        <v>26</v>
      </c>
      <c r="D19" s="22">
        <f t="shared" si="0"/>
        <v>1.2174157106269516</v>
      </c>
      <c r="E19" s="28">
        <f t="shared" si="2"/>
        <v>5</v>
      </c>
      <c r="F19" s="29">
        <f t="shared" si="3"/>
        <v>60347.82608695652</v>
      </c>
      <c r="G19" s="29">
        <f t="shared" si="1"/>
        <v>9052.1739130434798</v>
      </c>
      <c r="H19" s="13">
        <v>69400</v>
      </c>
      <c r="K19" s="17"/>
      <c r="L19" s="18"/>
      <c r="M19" s="18"/>
      <c r="N19" s="18"/>
    </row>
    <row r="20" spans="1:14" ht="15.75" thickBot="1" x14ac:dyDescent="0.3">
      <c r="A20" s="33"/>
      <c r="B20" s="12" t="s">
        <v>40</v>
      </c>
      <c r="C20" s="12" t="s">
        <v>28</v>
      </c>
      <c r="D20" s="22">
        <f t="shared" si="0"/>
        <v>0.97393256850156118</v>
      </c>
      <c r="E20" s="28">
        <f t="shared" si="2"/>
        <v>4</v>
      </c>
      <c r="F20" s="29">
        <f t="shared" si="3"/>
        <v>48278.260869565216</v>
      </c>
      <c r="G20" s="29">
        <f t="shared" si="1"/>
        <v>7241.7391304347839</v>
      </c>
      <c r="H20" s="13">
        <v>55520</v>
      </c>
      <c r="K20" s="17"/>
      <c r="L20" s="18"/>
      <c r="M20" s="18"/>
      <c r="N20" s="18"/>
    </row>
    <row r="21" spans="1:14" ht="15.75" thickBot="1" x14ac:dyDescent="0.3">
      <c r="A21" s="33"/>
      <c r="B21" s="12" t="s">
        <v>24</v>
      </c>
      <c r="C21" s="12" t="s">
        <v>31</v>
      </c>
      <c r="D21" s="22">
        <f t="shared" si="0"/>
        <v>0.73044942637617094</v>
      </c>
      <c r="E21" s="28">
        <f t="shared" si="2"/>
        <v>3</v>
      </c>
      <c r="F21" s="29">
        <f t="shared" si="3"/>
        <v>36208.695652173912</v>
      </c>
      <c r="G21" s="29">
        <f t="shared" si="1"/>
        <v>5431.3043478260879</v>
      </c>
      <c r="H21" s="13">
        <v>41640</v>
      </c>
      <c r="K21" s="17"/>
      <c r="L21" s="18"/>
      <c r="M21" s="18"/>
      <c r="N21" s="18"/>
    </row>
    <row r="22" spans="1:14" ht="15.75" thickBot="1" x14ac:dyDescent="0.3">
      <c r="A22" s="33"/>
      <c r="B22" s="12" t="s">
        <v>45</v>
      </c>
      <c r="C22" s="12" t="s">
        <v>33</v>
      </c>
      <c r="D22" s="22">
        <f t="shared" si="0"/>
        <v>0.73044942637617094</v>
      </c>
      <c r="E22" s="28">
        <f t="shared" si="2"/>
        <v>3</v>
      </c>
      <c r="F22" s="29">
        <f t="shared" si="3"/>
        <v>36208.695652173912</v>
      </c>
      <c r="G22" s="29">
        <f t="shared" si="1"/>
        <v>5431.3043478260879</v>
      </c>
      <c r="H22" s="13">
        <v>41640</v>
      </c>
      <c r="K22" s="17"/>
      <c r="L22" s="18"/>
      <c r="M22" s="18"/>
      <c r="N22" s="18"/>
    </row>
    <row r="23" spans="1:14" ht="15.75" thickBot="1" x14ac:dyDescent="0.3">
      <c r="A23" s="33"/>
      <c r="B23" s="12" t="s">
        <v>27</v>
      </c>
      <c r="C23" s="12" t="s">
        <v>36</v>
      </c>
      <c r="D23" s="22">
        <f t="shared" si="0"/>
        <v>1.4608988527523419</v>
      </c>
      <c r="E23" s="28">
        <f t="shared" si="2"/>
        <v>6</v>
      </c>
      <c r="F23" s="29">
        <f t="shared" si="3"/>
        <v>72417.391304347824</v>
      </c>
      <c r="G23" s="29">
        <f t="shared" si="1"/>
        <v>10862.608695652176</v>
      </c>
      <c r="H23" s="13">
        <v>83280</v>
      </c>
      <c r="K23" s="17"/>
      <c r="L23" s="18"/>
      <c r="M23" s="18"/>
      <c r="N23" s="18"/>
    </row>
    <row r="24" spans="1:14" ht="15.75" thickBot="1" x14ac:dyDescent="0.3">
      <c r="A24" s="33"/>
      <c r="B24" s="12" t="s">
        <v>50</v>
      </c>
      <c r="C24" s="12" t="s">
        <v>38</v>
      </c>
      <c r="D24" s="22">
        <f t="shared" si="0"/>
        <v>1.9478651370031224</v>
      </c>
      <c r="E24" s="28">
        <f t="shared" si="2"/>
        <v>8</v>
      </c>
      <c r="F24" s="29">
        <f t="shared" si="3"/>
        <v>96556.521739130432</v>
      </c>
      <c r="G24" s="29">
        <f t="shared" si="1"/>
        <v>14483.478260869568</v>
      </c>
      <c r="H24" s="13">
        <v>111040</v>
      </c>
      <c r="K24" s="17"/>
      <c r="L24" s="18"/>
      <c r="M24" s="18"/>
      <c r="N24" s="18"/>
    </row>
    <row r="25" spans="1:14" ht="15.75" thickBot="1" x14ac:dyDescent="0.3">
      <c r="A25" s="33"/>
      <c r="B25" s="12" t="s">
        <v>53</v>
      </c>
      <c r="C25" s="12" t="s">
        <v>41</v>
      </c>
      <c r="D25" s="22">
        <f t="shared" si="0"/>
        <v>0.97393256850156118</v>
      </c>
      <c r="E25" s="28">
        <f t="shared" si="2"/>
        <v>4</v>
      </c>
      <c r="F25" s="29">
        <f t="shared" si="3"/>
        <v>48278.260869565216</v>
      </c>
      <c r="G25" s="29">
        <f t="shared" si="1"/>
        <v>7241.7391304347839</v>
      </c>
      <c r="H25" s="13">
        <v>55520</v>
      </c>
      <c r="K25" s="17"/>
      <c r="L25" s="18"/>
      <c r="M25" s="18"/>
      <c r="N25" s="18"/>
    </row>
    <row r="26" spans="1:14" ht="15.75" thickBot="1" x14ac:dyDescent="0.3">
      <c r="A26" s="33"/>
      <c r="B26" s="12" t="s">
        <v>29</v>
      </c>
      <c r="C26" s="12" t="s">
        <v>43</v>
      </c>
      <c r="D26" s="22">
        <f t="shared" si="0"/>
        <v>0.97393256850156118</v>
      </c>
      <c r="E26" s="28">
        <f t="shared" si="2"/>
        <v>4</v>
      </c>
      <c r="F26" s="29">
        <f t="shared" si="3"/>
        <v>48278.260869565216</v>
      </c>
      <c r="G26" s="29">
        <f t="shared" si="1"/>
        <v>7241.7391304347839</v>
      </c>
      <c r="H26" s="13">
        <v>55520</v>
      </c>
      <c r="K26" s="17"/>
      <c r="L26" s="18"/>
      <c r="M26" s="18"/>
      <c r="N26" s="18"/>
    </row>
    <row r="27" spans="1:14" ht="15.75" thickBot="1" x14ac:dyDescent="0.3">
      <c r="A27" s="33"/>
      <c r="B27" s="12" t="s">
        <v>32</v>
      </c>
      <c r="C27" s="12" t="s">
        <v>46</v>
      </c>
      <c r="D27" s="22">
        <f t="shared" si="0"/>
        <v>0.73044942637617094</v>
      </c>
      <c r="E27" s="28">
        <f t="shared" si="2"/>
        <v>3</v>
      </c>
      <c r="F27" s="29">
        <f t="shared" si="3"/>
        <v>36208.695652173912</v>
      </c>
      <c r="G27" s="29">
        <f t="shared" si="1"/>
        <v>5431.3043478260879</v>
      </c>
      <c r="H27" s="13">
        <v>41640</v>
      </c>
      <c r="K27" s="17"/>
      <c r="L27" s="18"/>
      <c r="M27" s="18"/>
      <c r="N27" s="18"/>
    </row>
    <row r="28" spans="1:14" ht="15.75" thickBot="1" x14ac:dyDescent="0.3">
      <c r="A28" s="33"/>
      <c r="B28" s="12" t="s">
        <v>34</v>
      </c>
      <c r="C28" s="12" t="s">
        <v>48</v>
      </c>
      <c r="D28" s="22">
        <f t="shared" si="0"/>
        <v>1.2174157106269516</v>
      </c>
      <c r="E28" s="28">
        <f t="shared" si="2"/>
        <v>5</v>
      </c>
      <c r="F28" s="29">
        <f t="shared" si="3"/>
        <v>60347.82608695652</v>
      </c>
      <c r="G28" s="29">
        <f t="shared" si="1"/>
        <v>9052.1739130434798</v>
      </c>
      <c r="H28" s="13">
        <v>69400</v>
      </c>
      <c r="K28" s="17"/>
      <c r="L28" s="18"/>
      <c r="M28" s="18"/>
      <c r="N28" s="18"/>
    </row>
    <row r="29" spans="1:14" ht="15.75" thickBot="1" x14ac:dyDescent="0.3">
      <c r="A29" s="33"/>
      <c r="B29" s="12" t="s">
        <v>60</v>
      </c>
      <c r="C29" s="12" t="s">
        <v>51</v>
      </c>
      <c r="D29" s="22">
        <f t="shared" si="0"/>
        <v>0.73044942637617094</v>
      </c>
      <c r="E29" s="28">
        <f t="shared" si="2"/>
        <v>3</v>
      </c>
      <c r="F29" s="29">
        <f t="shared" si="3"/>
        <v>36208.695652173912</v>
      </c>
      <c r="G29" s="29">
        <f t="shared" si="1"/>
        <v>5431.3043478260879</v>
      </c>
      <c r="H29" s="13">
        <v>41640</v>
      </c>
      <c r="K29" s="17"/>
      <c r="L29" s="18"/>
      <c r="M29" s="18"/>
      <c r="N29" s="18"/>
    </row>
    <row r="30" spans="1:14" ht="15.75" thickBot="1" x14ac:dyDescent="0.3">
      <c r="A30" s="33"/>
      <c r="B30" s="12" t="s">
        <v>37</v>
      </c>
      <c r="C30" s="12" t="s">
        <v>54</v>
      </c>
      <c r="D30" s="22">
        <f t="shared" si="0"/>
        <v>0.73044942637617094</v>
      </c>
      <c r="E30" s="28">
        <f t="shared" si="2"/>
        <v>3</v>
      </c>
      <c r="F30" s="29">
        <f t="shared" si="3"/>
        <v>36208.695652173912</v>
      </c>
      <c r="G30" s="29">
        <f t="shared" si="1"/>
        <v>5431.3043478260879</v>
      </c>
      <c r="H30" s="13">
        <v>41640</v>
      </c>
      <c r="K30" s="17"/>
      <c r="L30" s="18"/>
      <c r="M30" s="18"/>
      <c r="N30" s="18"/>
    </row>
    <row r="31" spans="1:14" ht="15.75" thickBot="1" x14ac:dyDescent="0.3">
      <c r="A31" s="33"/>
      <c r="B31" s="12" t="s">
        <v>63</v>
      </c>
      <c r="C31" s="12" t="s">
        <v>56</v>
      </c>
      <c r="D31" s="22">
        <f t="shared" si="0"/>
        <v>0.73044942637617094</v>
      </c>
      <c r="E31" s="28">
        <f t="shared" si="2"/>
        <v>3</v>
      </c>
      <c r="F31" s="29">
        <f t="shared" si="3"/>
        <v>36208.695652173912</v>
      </c>
      <c r="G31" s="29">
        <f t="shared" si="1"/>
        <v>5431.3043478260879</v>
      </c>
      <c r="H31" s="13">
        <v>41640</v>
      </c>
      <c r="K31" s="17"/>
      <c r="L31" s="18"/>
      <c r="M31" s="18"/>
      <c r="N31" s="18"/>
    </row>
    <row r="32" spans="1:14" ht="15.75" thickBot="1" x14ac:dyDescent="0.3">
      <c r="A32" s="33"/>
      <c r="B32" s="12" t="s">
        <v>65</v>
      </c>
      <c r="C32" s="12" t="s">
        <v>58</v>
      </c>
      <c r="D32" s="22">
        <f t="shared" si="0"/>
        <v>1.2174157106269516</v>
      </c>
      <c r="E32" s="28">
        <f t="shared" si="2"/>
        <v>5</v>
      </c>
      <c r="F32" s="29">
        <f t="shared" si="3"/>
        <v>60347.82608695652</v>
      </c>
      <c r="G32" s="29">
        <f t="shared" si="1"/>
        <v>9052.1739130434798</v>
      </c>
      <c r="H32" s="13">
        <v>69400</v>
      </c>
      <c r="K32" s="17"/>
      <c r="L32" s="18"/>
      <c r="M32" s="18"/>
      <c r="N32" s="18"/>
    </row>
    <row r="33" spans="1:14" ht="15.75" thickBot="1" x14ac:dyDescent="0.3">
      <c r="A33" s="33"/>
      <c r="B33" s="12" t="s">
        <v>39</v>
      </c>
      <c r="C33" s="12" t="s">
        <v>59</v>
      </c>
      <c r="D33" s="22">
        <f t="shared" si="0"/>
        <v>1.4608988527523419</v>
      </c>
      <c r="E33" s="28">
        <f t="shared" si="2"/>
        <v>6</v>
      </c>
      <c r="F33" s="29">
        <f t="shared" si="3"/>
        <v>72417.391304347824</v>
      </c>
      <c r="G33" s="29">
        <f t="shared" si="1"/>
        <v>10862.608695652176</v>
      </c>
      <c r="H33" s="13">
        <v>83280</v>
      </c>
      <c r="K33" s="17"/>
      <c r="L33" s="18"/>
      <c r="M33" s="18"/>
      <c r="N33" s="18"/>
    </row>
    <row r="34" spans="1:14" ht="15.75" thickBot="1" x14ac:dyDescent="0.3">
      <c r="A34" s="33"/>
      <c r="B34" s="12" t="s">
        <v>42</v>
      </c>
      <c r="C34" s="12" t="s">
        <v>61</v>
      </c>
      <c r="D34" s="22">
        <f t="shared" si="0"/>
        <v>0.73044942637617094</v>
      </c>
      <c r="E34" s="28">
        <f t="shared" si="2"/>
        <v>3</v>
      </c>
      <c r="F34" s="29">
        <f t="shared" si="3"/>
        <v>36208.695652173912</v>
      </c>
      <c r="G34" s="29">
        <f t="shared" si="1"/>
        <v>5431.3043478260879</v>
      </c>
      <c r="H34" s="13">
        <v>41640</v>
      </c>
      <c r="K34" s="17"/>
      <c r="L34" s="18"/>
      <c r="M34" s="18"/>
      <c r="N34" s="18"/>
    </row>
    <row r="35" spans="1:14" ht="15.75" thickBot="1" x14ac:dyDescent="0.3">
      <c r="A35" s="33"/>
      <c r="B35" s="12" t="s">
        <v>44</v>
      </c>
      <c r="C35" s="12" t="s">
        <v>62</v>
      </c>
      <c r="D35" s="22">
        <f t="shared" si="0"/>
        <v>0.73044942637617094</v>
      </c>
      <c r="E35" s="28">
        <f t="shared" si="2"/>
        <v>3</v>
      </c>
      <c r="F35" s="29">
        <f t="shared" si="3"/>
        <v>36208.695652173912</v>
      </c>
      <c r="G35" s="29">
        <f t="shared" si="1"/>
        <v>5431.3043478260879</v>
      </c>
      <c r="H35" s="13">
        <v>41640</v>
      </c>
      <c r="K35" s="17"/>
      <c r="L35" s="18"/>
      <c r="M35" s="18"/>
      <c r="N35" s="18"/>
    </row>
    <row r="36" spans="1:14" ht="15.75" thickBot="1" x14ac:dyDescent="0.3">
      <c r="A36" s="33"/>
      <c r="B36" s="12" t="s">
        <v>47</v>
      </c>
      <c r="C36" s="12" t="s">
        <v>64</v>
      </c>
      <c r="D36" s="22">
        <f t="shared" si="0"/>
        <v>1.2174157106269516</v>
      </c>
      <c r="E36" s="28">
        <f t="shared" si="2"/>
        <v>5</v>
      </c>
      <c r="F36" s="29">
        <f t="shared" si="3"/>
        <v>60347.82608695652</v>
      </c>
      <c r="G36" s="29">
        <f t="shared" si="1"/>
        <v>9052.1739130434798</v>
      </c>
      <c r="H36" s="13">
        <v>69400</v>
      </c>
      <c r="K36" s="17"/>
      <c r="L36" s="18"/>
      <c r="M36" s="18"/>
      <c r="N36" s="18"/>
    </row>
    <row r="37" spans="1:14" ht="15.75" thickBot="1" x14ac:dyDescent="0.3">
      <c r="A37" s="33"/>
      <c r="B37" s="12" t="s">
        <v>49</v>
      </c>
      <c r="C37" s="12" t="s">
        <v>66</v>
      </c>
      <c r="D37" s="22">
        <f t="shared" si="0"/>
        <v>0.73044942637617094</v>
      </c>
      <c r="E37" s="28">
        <f t="shared" si="2"/>
        <v>3</v>
      </c>
      <c r="F37" s="29">
        <f t="shared" si="3"/>
        <v>36208.695652173912</v>
      </c>
      <c r="G37" s="29">
        <f t="shared" si="1"/>
        <v>5431.3043478260879</v>
      </c>
      <c r="H37" s="13">
        <v>41640</v>
      </c>
      <c r="K37" s="17"/>
      <c r="L37" s="18"/>
      <c r="M37" s="18"/>
      <c r="N37" s="18"/>
    </row>
    <row r="38" spans="1:14" ht="15.75" thickBot="1" x14ac:dyDescent="0.3">
      <c r="A38" s="33"/>
      <c r="B38" s="12" t="s">
        <v>72</v>
      </c>
      <c r="C38" s="12" t="s">
        <v>67</v>
      </c>
      <c r="D38" s="22">
        <f t="shared" si="0"/>
        <v>0.73044942637617094</v>
      </c>
      <c r="E38" s="28">
        <f t="shared" si="2"/>
        <v>3</v>
      </c>
      <c r="F38" s="29">
        <f t="shared" si="3"/>
        <v>36208.695652173912</v>
      </c>
      <c r="G38" s="29">
        <f t="shared" si="1"/>
        <v>5431.3043478260879</v>
      </c>
      <c r="H38" s="13">
        <v>41640</v>
      </c>
      <c r="K38" s="17"/>
      <c r="L38" s="18"/>
      <c r="M38" s="18"/>
      <c r="N38" s="18"/>
    </row>
    <row r="39" spans="1:14" ht="15.75" thickBot="1" x14ac:dyDescent="0.3">
      <c r="A39" s="33"/>
      <c r="B39" s="12" t="s">
        <v>74</v>
      </c>
      <c r="C39" s="12" t="s">
        <v>68</v>
      </c>
      <c r="D39" s="22">
        <f t="shared" si="0"/>
        <v>0.73044942637617094</v>
      </c>
      <c r="E39" s="28">
        <f t="shared" si="2"/>
        <v>3</v>
      </c>
      <c r="F39" s="29">
        <f t="shared" si="3"/>
        <v>36208.695652173912</v>
      </c>
      <c r="G39" s="29">
        <f t="shared" si="1"/>
        <v>5431.3043478260879</v>
      </c>
      <c r="H39" s="13">
        <v>41640</v>
      </c>
      <c r="K39" s="17"/>
      <c r="L39" s="18"/>
      <c r="M39" s="18"/>
      <c r="N39" s="18"/>
    </row>
    <row r="40" spans="1:14" ht="15.75" thickBot="1" x14ac:dyDescent="0.3">
      <c r="A40" s="33"/>
      <c r="B40" s="12" t="s">
        <v>52</v>
      </c>
      <c r="C40" s="12" t="s">
        <v>69</v>
      </c>
      <c r="D40" s="22">
        <f t="shared" si="0"/>
        <v>0.73044942637617094</v>
      </c>
      <c r="E40" s="28">
        <f t="shared" si="2"/>
        <v>3</v>
      </c>
      <c r="F40" s="29">
        <f t="shared" si="3"/>
        <v>36208.695652173912</v>
      </c>
      <c r="G40" s="29">
        <f t="shared" si="1"/>
        <v>5431.3043478260879</v>
      </c>
      <c r="H40" s="13">
        <v>41640</v>
      </c>
      <c r="K40" s="17"/>
      <c r="L40" s="18"/>
      <c r="M40" s="18"/>
      <c r="N40" s="18"/>
    </row>
    <row r="41" spans="1:14" ht="15.75" thickBot="1" x14ac:dyDescent="0.3">
      <c r="A41" s="33"/>
      <c r="B41" s="12" t="s">
        <v>55</v>
      </c>
      <c r="C41" s="12" t="s">
        <v>70</v>
      </c>
      <c r="D41" s="22">
        <f t="shared" si="0"/>
        <v>0.73044942637617094</v>
      </c>
      <c r="E41" s="28">
        <f t="shared" si="2"/>
        <v>3</v>
      </c>
      <c r="F41" s="29">
        <f t="shared" si="3"/>
        <v>36208.695652173912</v>
      </c>
      <c r="G41" s="29">
        <f t="shared" si="1"/>
        <v>5431.3043478260879</v>
      </c>
      <c r="H41" s="13">
        <v>41640</v>
      </c>
      <c r="K41" s="17"/>
      <c r="L41" s="18"/>
      <c r="M41" s="18"/>
      <c r="N41" s="18"/>
    </row>
    <row r="42" spans="1:14" ht="15.75" thickBot="1" x14ac:dyDescent="0.3">
      <c r="A42" s="33"/>
      <c r="B42" s="12" t="s">
        <v>57</v>
      </c>
      <c r="C42" s="12" t="s">
        <v>71</v>
      </c>
      <c r="D42" s="22">
        <f t="shared" si="0"/>
        <v>0.73044942637617094</v>
      </c>
      <c r="E42" s="28">
        <f t="shared" si="2"/>
        <v>3</v>
      </c>
      <c r="F42" s="29">
        <f t="shared" si="3"/>
        <v>36208.695652173912</v>
      </c>
      <c r="G42" s="29">
        <f t="shared" si="1"/>
        <v>5431.3043478260879</v>
      </c>
      <c r="H42" s="13">
        <v>41640</v>
      </c>
      <c r="K42" s="17"/>
      <c r="L42" s="18"/>
      <c r="M42" s="18"/>
      <c r="N42" s="18"/>
    </row>
    <row r="43" spans="1:14" ht="15.75" thickBot="1" x14ac:dyDescent="0.3">
      <c r="A43" s="34"/>
      <c r="B43" s="12" t="s">
        <v>80</v>
      </c>
      <c r="C43" s="12" t="s">
        <v>73</v>
      </c>
      <c r="D43" s="22">
        <f t="shared" si="0"/>
        <v>0.73044942637617094</v>
      </c>
      <c r="E43" s="28">
        <f t="shared" si="2"/>
        <v>3</v>
      </c>
      <c r="F43" s="29">
        <f t="shared" si="3"/>
        <v>36208.695652173912</v>
      </c>
      <c r="G43" s="29">
        <f t="shared" si="1"/>
        <v>5431.3043478260879</v>
      </c>
      <c r="H43" s="13">
        <v>41640</v>
      </c>
      <c r="K43" s="17"/>
      <c r="L43" s="18"/>
      <c r="M43" s="18"/>
      <c r="N43" s="18"/>
    </row>
    <row r="44" spans="1:14" ht="15.75" thickBot="1" x14ac:dyDescent="0.3">
      <c r="A44" s="14"/>
      <c r="B44" s="15"/>
      <c r="C44" s="16" t="s">
        <v>75</v>
      </c>
      <c r="D44" s="16">
        <v>100</v>
      </c>
      <c r="E44" s="24">
        <f>SUM(E4:E43)</f>
        <v>410.70605187319887</v>
      </c>
      <c r="F44" s="25">
        <f>SUM(F4:F43)</f>
        <v>4957043.4782608682</v>
      </c>
      <c r="G44" s="25">
        <f t="shared" ref="G44:H44" si="4">SUM(G4:G43)</f>
        <v>743556.52173912991</v>
      </c>
      <c r="H44" s="25">
        <f t="shared" si="4"/>
        <v>5700600</v>
      </c>
      <c r="K44" s="17"/>
      <c r="L44" s="18"/>
      <c r="M44" s="18"/>
      <c r="N44" s="18"/>
    </row>
    <row r="45" spans="1:14" ht="18" thickBot="1" x14ac:dyDescent="0.3">
      <c r="A45" s="35" t="s">
        <v>90</v>
      </c>
      <c r="B45" s="36"/>
      <c r="C45" s="36"/>
      <c r="D45" s="36"/>
      <c r="E45" s="36"/>
      <c r="F45" s="36"/>
      <c r="G45" s="36"/>
      <c r="H45" s="37"/>
    </row>
  </sheetData>
  <mergeCells count="9">
    <mergeCell ref="A7:A43"/>
    <mergeCell ref="A45:H45"/>
    <mergeCell ref="A1:H1"/>
    <mergeCell ref="A2:A3"/>
    <mergeCell ref="B2:B3"/>
    <mergeCell ref="C2:C3"/>
    <mergeCell ref="D2:D3"/>
    <mergeCell ref="E2:E3"/>
    <mergeCell ref="F2:H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J.Šimáňová</dc:creator>
  <cp:lastModifiedBy>Martin Podlesný</cp:lastModifiedBy>
  <dcterms:created xsi:type="dcterms:W3CDTF">2013-02-20T06:45:49Z</dcterms:created>
  <dcterms:modified xsi:type="dcterms:W3CDTF">2013-03-04T12:52:58Z</dcterms:modified>
</cp:coreProperties>
</file>