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hejbalova\Desktop\Rámcovky 2026\125105 - Zajištění úklidových služeb v areálu TSHK v letech 2026 a 2027\"/>
    </mc:Choice>
  </mc:AlternateContent>
  <xr:revisionPtr revIDLastSave="0" documentId="13_ncr:1_{A15228D7-4CB4-4DFE-9B4B-3EDBF20193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1_Budova C" sheetId="1" r:id="rId1"/>
    <sheet name="02_budova E" sheetId="2" r:id="rId2"/>
    <sheet name="03_budova G" sheetId="3" r:id="rId3"/>
    <sheet name="04_budova A" sheetId="4" r:id="rId4"/>
    <sheet name="05_spotřební materiál" sheetId="6" r:id="rId5"/>
    <sheet name="rekapitulace" sheetId="5" r:id="rId6"/>
  </sheets>
  <definedNames>
    <definedName name="_xlnm.Print_Area" localSheetId="0">'01_Budova C'!$A$1:$H$61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6" l="1"/>
  <c r="H12" i="5" s="1"/>
  <c r="H32" i="2"/>
  <c r="H9" i="4"/>
  <c r="H8" i="4"/>
  <c r="H7" i="4"/>
  <c r="H10" i="4" s="1"/>
  <c r="H12" i="4" s="1"/>
  <c r="H10" i="5" s="1"/>
  <c r="H54" i="3"/>
  <c r="H55" i="3"/>
  <c r="H56" i="3"/>
  <c r="H57" i="3"/>
  <c r="H53" i="3"/>
  <c r="H52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33" i="3"/>
  <c r="H29" i="3"/>
  <c r="H24" i="3"/>
  <c r="H25" i="3"/>
  <c r="H26" i="3"/>
  <c r="H27" i="3"/>
  <c r="H28" i="3"/>
  <c r="H23" i="3"/>
  <c r="H18" i="3"/>
  <c r="H9" i="3"/>
  <c r="H10" i="3"/>
  <c r="H11" i="3"/>
  <c r="H12" i="3"/>
  <c r="H13" i="3"/>
  <c r="H14" i="3"/>
  <c r="H15" i="3"/>
  <c r="H16" i="3"/>
  <c r="H17" i="3"/>
  <c r="H8" i="3"/>
  <c r="H7" i="3"/>
  <c r="H57" i="2"/>
  <c r="H58" i="2"/>
  <c r="H59" i="2"/>
  <c r="H60" i="2"/>
  <c r="H56" i="2"/>
  <c r="H5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35" i="2"/>
  <c r="H25" i="2"/>
  <c r="H26" i="2"/>
  <c r="H27" i="2"/>
  <c r="H28" i="2"/>
  <c r="H29" i="2"/>
  <c r="H30" i="2"/>
  <c r="H31" i="2"/>
  <c r="H24" i="2"/>
  <c r="H18" i="2"/>
  <c r="H9" i="2"/>
  <c r="H10" i="2"/>
  <c r="H11" i="2"/>
  <c r="H12" i="2"/>
  <c r="H13" i="2"/>
  <c r="H14" i="2"/>
  <c r="H15" i="2"/>
  <c r="H16" i="2"/>
  <c r="H17" i="2"/>
  <c r="H8" i="2"/>
  <c r="H7" i="2"/>
  <c r="H55" i="1"/>
  <c r="H56" i="1"/>
  <c r="H57" i="1"/>
  <c r="H58" i="1"/>
  <c r="H59" i="1"/>
  <c r="H60" i="1"/>
  <c r="H54" i="1"/>
  <c r="H5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33" i="1"/>
  <c r="H28" i="1"/>
  <c r="H24" i="1"/>
  <c r="H25" i="1"/>
  <c r="H26" i="1"/>
  <c r="H27" i="1"/>
  <c r="H23" i="1"/>
  <c r="XFD23" i="1" s="1"/>
  <c r="H9" i="1"/>
  <c r="H10" i="1"/>
  <c r="H11" i="1"/>
  <c r="H12" i="1"/>
  <c r="H13" i="1"/>
  <c r="H14" i="1"/>
  <c r="H15" i="1"/>
  <c r="H16" i="1"/>
  <c r="H8" i="1"/>
  <c r="H7" i="1"/>
  <c r="H31" i="1"/>
  <c r="H32" i="1"/>
  <c r="H30" i="1"/>
  <c r="H29" i="1" s="1"/>
  <c r="H19" i="1"/>
  <c r="H20" i="1"/>
  <c r="H21" i="1"/>
  <c r="H22" i="1"/>
  <c r="H18" i="1"/>
  <c r="H51" i="2" l="1"/>
  <c r="H48" i="3"/>
  <c r="H60" i="3" s="1"/>
  <c r="H8" i="5" s="1"/>
  <c r="H61" i="2"/>
  <c r="H58" i="3"/>
  <c r="H61" i="1"/>
  <c r="H17" i="1"/>
  <c r="H49" i="1" s="1"/>
  <c r="H63" i="2" l="1"/>
  <c r="H6" i="5" s="1"/>
  <c r="H63" i="1"/>
  <c r="H4" i="5" l="1"/>
  <c r="H15" i="5" s="1"/>
</calcChain>
</file>

<file path=xl/sharedStrings.xml><?xml version="1.0" encoding="utf-8"?>
<sst xmlns="http://schemas.openxmlformats.org/spreadsheetml/2006/main" count="822" uniqueCount="172">
  <si>
    <t>č.</t>
  </si>
  <si>
    <t>Celkem</t>
  </si>
  <si>
    <t>popis položky</t>
  </si>
  <si>
    <t>měrná jednotka (MJ)</t>
  </si>
  <si>
    <t>množství</t>
  </si>
  <si>
    <t>vyprazdňování odpadkových košů vč. nových  sáčků</t>
  </si>
  <si>
    <t>ks</t>
  </si>
  <si>
    <t>denně</t>
  </si>
  <si>
    <r>
      <t>m</t>
    </r>
    <r>
      <rPr>
        <vertAlign val="superscript"/>
        <sz val="10"/>
        <color theme="1"/>
        <rFont val="Calibri"/>
        <family val="2"/>
        <charset val="238"/>
        <scheme val="minor"/>
      </rPr>
      <t>2</t>
    </r>
  </si>
  <si>
    <t>vytírání podlah - PVC, dlažba</t>
  </si>
  <si>
    <t>vytírání podlah sociální zařízení - dlažba</t>
  </si>
  <si>
    <t>vysávání koberců</t>
  </si>
  <si>
    <t>mytí a dezinfekce umyvadel na WC</t>
  </si>
  <si>
    <t>mytí a dezinfekce výlevky</t>
  </si>
  <si>
    <t>mytí a dezinfekce vodovodních baterií na WC</t>
  </si>
  <si>
    <t>mytí dřezu</t>
  </si>
  <si>
    <t>mytí vodovodní baterie v kuchyňce</t>
  </si>
  <si>
    <t>četnost úkonu</t>
  </si>
  <si>
    <t>počet úkonů za 1 rok</t>
  </si>
  <si>
    <t>260</t>
  </si>
  <si>
    <t>vlhké setření kuchyňského stolu</t>
  </si>
  <si>
    <t>vlhké setření kuchyňských židlí</t>
  </si>
  <si>
    <t>vysátí rohožek a rohoží</t>
  </si>
  <si>
    <t xml:space="preserve">mytí a dezinfekce toaletních mís vč. prkének a pisoárů </t>
  </si>
  <si>
    <t>vlhké setření prachu z volných ploch kancelářských stolů</t>
  </si>
  <si>
    <t>vlhké setření stolů v zasedacích místnostech</t>
  </si>
  <si>
    <t>mytí a dezinfekce klik u dveří</t>
  </si>
  <si>
    <t xml:space="preserve">mytí a dezinfekce vypínačů </t>
  </si>
  <si>
    <t>104</t>
  </si>
  <si>
    <t>čištění zrcadel</t>
  </si>
  <si>
    <t>1x týdně</t>
  </si>
  <si>
    <t>52</t>
  </si>
  <si>
    <t>suché setření prachu z ostatního vybavení (výpočetní technika kromě monitorů, telefony, lampičky, apod.)</t>
  </si>
  <si>
    <t>26</t>
  </si>
  <si>
    <t>vlhké setření zásobníku na papírové ubrousky v kuchyňce</t>
  </si>
  <si>
    <t>1x měsíčně</t>
  </si>
  <si>
    <t>12</t>
  </si>
  <si>
    <t>vlhké setření prachu z hůře dostupných vodorovných ploch (skříně, ledničky,  rámy obrazů, hodiny, apod.)</t>
  </si>
  <si>
    <t>vysátí čalouněného nábytku (židle)</t>
  </si>
  <si>
    <t>mytí plných vnitřních dveří vč. dveřního kování a zárubní</t>
  </si>
  <si>
    <t>mytí proslených vnitřních dveří vč. dveřního kování, zárubní a vyleštění skla</t>
  </si>
  <si>
    <t>mytí prosklených vstupních dveří vč. dveřního kování, zárubní a vyleštění skel</t>
  </si>
  <si>
    <t>vyčištění a vymytí odpadkového koše v kuchyňce (i zvenku)</t>
  </si>
  <si>
    <t>vyčištění, vymytí a dezinfekce odpadkových košů na WC</t>
  </si>
  <si>
    <t>Cena za 1 rok v Kč bez DPH</t>
  </si>
  <si>
    <t>generální úklid</t>
  </si>
  <si>
    <t xml:space="preserve">čištění prosklenných dvoukřídlých vnitřních dveří vč. zárubní a vyleštění skel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</si>
  <si>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</si>
  <si>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</si>
  <si>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</si>
  <si>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</si>
  <si>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</si>
  <si>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</si>
  <si>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</si>
  <si>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</si>
  <si>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</si>
  <si>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</si>
  <si>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</si>
  <si>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</si>
  <si>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</si>
  <si>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</si>
  <si>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</si>
  <si>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</si>
  <si>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</si>
  <si>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</si>
  <si>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</si>
  <si>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</si>
  <si>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</si>
  <si>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</si>
  <si>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</si>
  <si>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</si>
  <si>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</si>
  <si>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</si>
  <si>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</si>
  <si>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</si>
  <si>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</si>
  <si>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</si>
  <si>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</si>
  <si>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</si>
  <si>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</si>
  <si>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2x ročně</t>
  </si>
  <si>
    <t xml:space="preserve">mytí oken o rozměrech 200 x 180 cm vč. rámů, parapetů vnitřních i vnějších </t>
  </si>
  <si>
    <t>36</t>
  </si>
  <si>
    <t>37</t>
  </si>
  <si>
    <t xml:space="preserve">mytí oken o rozměrech 100 x 180 cm vč. rámů, parapetů vnitřních i vnějších </t>
  </si>
  <si>
    <t>38</t>
  </si>
  <si>
    <t>čištění žaluzií</t>
  </si>
  <si>
    <t>Pravidelný kompletní úklid</t>
  </si>
  <si>
    <t>39</t>
  </si>
  <si>
    <t>čištění koberců mokrou cestou</t>
  </si>
  <si>
    <t>1x ročně</t>
  </si>
  <si>
    <t>40</t>
  </si>
  <si>
    <t>čištění otopných těles</t>
  </si>
  <si>
    <t>mytí obkladů na WC</t>
  </si>
  <si>
    <t>Specifikace předmětu plnění - cenová nabídka</t>
  </si>
  <si>
    <t>Budova C</t>
  </si>
  <si>
    <t>Celková cena za 1 rok pravidelného a generálního úklidu v budově C v Kč bez DPH</t>
  </si>
  <si>
    <t>1x za dva týdny</t>
  </si>
  <si>
    <t>vyprazdňování nádob na separovaný odpad vč. nových  sáčků</t>
  </si>
  <si>
    <t>41</t>
  </si>
  <si>
    <t>mytí vodovodní baterie v kuchyňce a v kuchyňce v šatně</t>
  </si>
  <si>
    <t>vlhké setření kuchyňského stolu a stolů v šatně</t>
  </si>
  <si>
    <t>vlhké setření kuchyňských židlí a židlí v šatně</t>
  </si>
  <si>
    <t xml:space="preserve">vlhké setření lavic v šatně </t>
  </si>
  <si>
    <t>mytí a dezinfekce sprchovací místnosti s 8 sprchovými hlavicemi vč. svislých obkladů a sprchových baterií</t>
  </si>
  <si>
    <t>vlhké setření zásobníku na papírové ubrousky v kuchyňce a v kuchyňce v šatně</t>
  </si>
  <si>
    <t xml:space="preserve">vyčištění a vymytí odpadkového koše v kuchyňce a v kuchyńce v šatně (i zvenku) </t>
  </si>
  <si>
    <t>vlhké setření skříňek v šatně (vodorovné plochy i dvířka)</t>
  </si>
  <si>
    <t>Celková cena za 1 rok pravidelného a generálního úklidu v budově E v Kč bez DPH</t>
  </si>
  <si>
    <t>Budova E</t>
  </si>
  <si>
    <t>42</t>
  </si>
  <si>
    <t>vytírání schodišťě (20 schodů)</t>
  </si>
  <si>
    <t>Cena za 1 úkon v požadovaném množství v Kč bez DPH</t>
  </si>
  <si>
    <t>Budova G</t>
  </si>
  <si>
    <t>43</t>
  </si>
  <si>
    <t xml:space="preserve">vlhké setření zásobníku na papírové ubrousky v kuchyňce </t>
  </si>
  <si>
    <t xml:space="preserve">vyčištění a vymytí odpadkového koše v kuchyňce (i zvenku) </t>
  </si>
  <si>
    <t>Celková cena za 1 rok pravidelného a generálního úklidu v budově G v Kč bez DPH</t>
  </si>
  <si>
    <t>Budova A</t>
  </si>
  <si>
    <t>Celková cena za 1 rok generálního úklidu v budově A v Kč bez DPH</t>
  </si>
  <si>
    <t>V ……………………………………… dne ……………………………</t>
  </si>
  <si>
    <t xml:space="preserve"> ______________________________                                             [obchodní firma/jméno dodavatele]                                                                [jméno a příjmení a funkce osoby oprávněné jednat za dodavatele]</t>
  </si>
  <si>
    <t>mytí a dezinfekce sprchovací místnosti s 4 sprchovými hlavicemi vč. svislých obkladů a sprchových baterií</t>
  </si>
  <si>
    <t>mytí a dezinfekce sprchového boxu o rozměrech 200x80x80 cm včetně svislých obkladů a sprchové baterie</t>
  </si>
  <si>
    <t>vytírání schodišťě (18 ks schodů)</t>
  </si>
  <si>
    <t>x</t>
  </si>
  <si>
    <t>mytí pracovní desky kuchyňské linky v délce 220 cm</t>
  </si>
  <si>
    <t>mytí a dezinfekce tyčového zábradlí na schodišti v délce 870 cm</t>
  </si>
  <si>
    <t>mytí kuchyňské linky (dvířka, skříňky shora, apod.) v délce 220 cm</t>
  </si>
  <si>
    <t>mytí a dezinfekce sprchového boxu o rozměrech 250x220x80cm včetně svislých obkladů a sprchové baterie</t>
  </si>
  <si>
    <t>mytí pracovní desky kuchyňské linky v délce 265 cm</t>
  </si>
  <si>
    <t>mytí pracovní desky kuchyňské linky v délce 450 cm</t>
  </si>
  <si>
    <t>mytí pracovní desky kuchyňské linky v délce 200cm v šatně</t>
  </si>
  <si>
    <t>mytí kuchyňské linky (dvířka, skříňky shora, apod.) v délce 450 cm</t>
  </si>
  <si>
    <t>mytí kuchyňské linky v šatně (dvířka, skříňky shora, apod.) v délce 200cm</t>
  </si>
  <si>
    <t>mytí a dezinfekce tyčového zábradlí na schodišti v délce 500+450cm</t>
  </si>
  <si>
    <t>mytí a dezinfekce tyčového zábradlí na schodišti v délce 980 cm</t>
  </si>
  <si>
    <t>mytí kuchyňské linky (dvířka, skříňky shora, apod.) v délce 265 cm</t>
  </si>
  <si>
    <t>Cena za 1 úkon v Kč bez DPH</t>
  </si>
  <si>
    <t xml:space="preserve"> - zásobník na toaletní papír</t>
  </si>
  <si>
    <t xml:space="preserve"> - okenní parapet</t>
  </si>
  <si>
    <t xml:space="preserve"> - zásobník na papírové ubrousky</t>
  </si>
  <si>
    <t xml:space="preserve"> - zásobník na mýdlo</t>
  </si>
  <si>
    <t xml:space="preserve"> - zásobník na hygienické sáčky</t>
  </si>
  <si>
    <t>vlhké setření a dezinfekce vodorovných ploch na WC :</t>
  </si>
  <si>
    <t xml:space="preserve"> - skříňky</t>
  </si>
  <si>
    <t xml:space="preserve"> - okenní parapety</t>
  </si>
  <si>
    <t xml:space="preserve"> - nástěnných kabelových parapeních kanálů</t>
  </si>
  <si>
    <t>vlhké setření prachu z volných vodorovných ploch:</t>
  </si>
  <si>
    <t>vlhké setření a dezinfekce vodorovných ploch na WC:</t>
  </si>
  <si>
    <t xml:space="preserve">x </t>
  </si>
  <si>
    <t xml:space="preserve">vlhké setření prachu z volných vodorovných ploch: </t>
  </si>
  <si>
    <t>Spotřební materiál</t>
  </si>
  <si>
    <t>Celková cena za 1 rok spotřebního materiálu v Kč bez DPH</t>
  </si>
  <si>
    <t>Celková cena za 1 rok pravidelného a generálního úklidu v budovách C, E, G a A a spotřebního materiálu v Kč bez DPH</t>
  </si>
  <si>
    <t>Spotřební materiál - úklidové prostředky</t>
  </si>
  <si>
    <t>Tekutý písek</t>
  </si>
  <si>
    <r>
      <t>M</t>
    </r>
    <r>
      <rPr>
        <sz val="11"/>
        <color rgb="FF000000"/>
        <rFont val="Calibri"/>
        <family val="2"/>
        <charset val="238"/>
        <scheme val="minor"/>
      </rPr>
      <t xml:space="preserve">ycí prostředek na všechny druhy podlah a omyvatelných povrchů </t>
    </r>
  </si>
  <si>
    <t>Prostředek na čištění toalet</t>
  </si>
  <si>
    <r>
      <t>T</t>
    </r>
    <r>
      <rPr>
        <sz val="11"/>
        <color rgb="FF000000"/>
        <rFont val="Calibri"/>
        <family val="2"/>
        <charset val="238"/>
        <scheme val="minor"/>
      </rPr>
      <t>ekutý čisticí prostředek na silně znečištěné plochy</t>
    </r>
  </si>
  <si>
    <t>Tekutý čisticí prostředek na rez a vodní kámen</t>
  </si>
  <si>
    <t>Tekutý bělící a dezinfekční přípravek</t>
  </si>
  <si>
    <t>Tekutý prostředek s rozprašovačem na okna</t>
  </si>
  <si>
    <r>
      <t>U</t>
    </r>
    <r>
      <rPr>
        <sz val="11"/>
        <color rgb="FF000000"/>
        <rFont val="Calibri"/>
        <family val="2"/>
        <charset val="238"/>
        <scheme val="minor"/>
      </rPr>
      <t>niverzální odmašťovadlo</t>
    </r>
  </si>
  <si>
    <t xml:space="preserve">Tekutý čistící prostředek s rozprašovačem na kuchyně + příslušenství </t>
  </si>
  <si>
    <t>0,7 l</t>
  </si>
  <si>
    <t>5 l</t>
  </si>
  <si>
    <t>0,5 l</t>
  </si>
  <si>
    <t>1 l</t>
  </si>
  <si>
    <t>Hadry různého typu a rozměru – např. Petr, mikro, 50x56, 50x70</t>
  </si>
  <si>
    <r>
      <t>zadávací řízení č. 125105 s názvem: "</t>
    </r>
    <r>
      <rPr>
        <b/>
        <u/>
        <sz val="11"/>
        <color theme="1"/>
        <rFont val="Calibri"/>
        <family val="2"/>
        <charset val="238"/>
        <scheme val="minor"/>
      </rPr>
      <t>Zajištění úklidových služeb v budovách v areálu TSHK</t>
    </r>
    <r>
      <rPr>
        <b/>
        <sz val="11"/>
        <color theme="1"/>
        <rFont val="Calibri"/>
        <family val="2"/>
        <charset val="238"/>
        <scheme val="minor"/>
      </rPr>
      <t>"</t>
    </r>
  </si>
  <si>
    <t>mytí mikrovlnné trouby - vnější i vnitřní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</si>
</sst>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.00\ [$Kč-405]_-;\-* #,##0.00\ [$Kč-405]_-;_-* &quot;-&quot;??\ [$Kč-405]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28">
    <xf numFmtId="0" fontId="0" fillId="0" borderId="0" xfId="0"/>
    <xf numFmtId="44" fontId="1" fillId="0" borderId="1" xfId="1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1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44" fontId="4" fillId="0" borderId="1" xfId="1" applyFont="1" applyBorder="1" applyAlignment="1">
      <alignment vertical="center"/>
    </xf>
    <xf numFmtId="0" fontId="0" fillId="0" borderId="0" xfId="0" applyAlignment="1">
      <alignment horizontal="left" vertical="center"/>
    </xf>
    <xf numFmtId="44" fontId="4" fillId="0" borderId="0" xfId="1" applyFont="1" applyBorder="1" applyAlignment="1">
      <alignment vertical="center"/>
    </xf>
    <xf numFmtId="0" fontId="0" fillId="3" borderId="0" xfId="0" applyFill="1"/>
    <xf numFmtId="0" fontId="3" fillId="3" borderId="0" xfId="0" applyFont="1" applyFill="1"/>
    <xf numFmtId="0" fontId="0" fillId="3" borderId="0" xfId="0" applyFill="1" applyAlignment="1">
      <alignment wrapText="1"/>
    </xf>
    <xf numFmtId="49" fontId="3" fillId="0" borderId="14" xfId="0" applyNumberFormat="1" applyFont="1" applyBorder="1" applyAlignment="1" applyProtection="1">
      <alignment horizontal="center" vertical="center" wrapText="1"/>
      <protection locked="0"/>
    </xf>
    <xf numFmtId="49" fontId="3" fillId="0" borderId="16" xfId="0" applyNumberFormat="1" applyFont="1" applyBorder="1" applyAlignment="1" applyProtection="1">
      <alignment vertical="center" wrapText="1"/>
      <protection locked="0"/>
    </xf>
    <xf numFmtId="49" fontId="3" fillId="0" borderId="16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49" fontId="3" fillId="0" borderId="6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vertical="center"/>
      <protection locked="0"/>
    </xf>
    <xf numFmtId="49" fontId="3" fillId="4" borderId="4" xfId="0" applyNumberFormat="1" applyFont="1" applyFill="1" applyBorder="1" applyAlignment="1" applyProtection="1">
      <alignment vertical="center" wrapText="1"/>
      <protection locked="0"/>
    </xf>
    <xf numFmtId="49" fontId="3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0" xfId="0" applyNumberFormat="1" applyFont="1" applyFill="1" applyAlignment="1" applyProtection="1">
      <alignment horizontal="center" vertical="center" wrapText="1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3" fillId="4" borderId="0" xfId="0" applyFont="1" applyFill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vertical="center" wrapText="1"/>
      <protection locked="0"/>
    </xf>
    <xf numFmtId="49" fontId="3" fillId="0" borderId="7" xfId="0" applyNumberFormat="1" applyFont="1" applyBorder="1" applyAlignment="1" applyProtection="1">
      <alignment horizontal="center" vertical="center" wrapText="1"/>
      <protection locked="0"/>
    </xf>
    <xf numFmtId="49" fontId="3" fillId="0" borderId="7" xfId="0" applyNumberFormat="1" applyFont="1" applyBorder="1" applyAlignment="1" applyProtection="1">
      <alignment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49" fontId="3" fillId="0" borderId="16" xfId="0" applyNumberFormat="1" applyFont="1" applyBorder="1" applyAlignment="1">
      <alignment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164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6" xfId="0" applyNumberFormat="1" applyFont="1" applyBorder="1" applyAlignment="1" applyProtection="1">
      <alignment horizontal="center" vertical="center" wrapText="1"/>
      <protection locked="0"/>
    </xf>
    <xf numFmtId="164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 applyProtection="1">
      <alignment horizontal="center" vertical="center" wrapText="1"/>
      <protection locked="0"/>
    </xf>
    <xf numFmtId="164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164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16" xfId="0" applyNumberFormat="1" applyFont="1" applyBorder="1" applyAlignment="1" applyProtection="1">
      <alignment horizontal="center" vertical="center" wrapText="1"/>
      <protection locked="0"/>
    </xf>
    <xf numFmtId="164" fontId="2" fillId="0" borderId="11" xfId="0" applyNumberFormat="1" applyFont="1" applyBorder="1" applyAlignment="1" applyProtection="1">
      <alignment horizontal="center" vertical="center" wrapText="1"/>
      <protection locked="0"/>
    </xf>
    <xf numFmtId="164" fontId="2" fillId="0" borderId="5" xfId="0" applyNumberFormat="1" applyFont="1" applyBorder="1" applyAlignment="1" applyProtection="1">
      <alignment horizontal="center" vertical="center" wrapText="1"/>
      <protection locked="0"/>
    </xf>
    <xf numFmtId="164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Border="1" applyAlignment="1" applyProtection="1">
      <alignment horizontal="center" vertical="center" wrapText="1"/>
      <protection locked="0"/>
    </xf>
    <xf numFmtId="164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vertical="center"/>
      <protection locked="0"/>
    </xf>
    <xf numFmtId="44" fontId="1" fillId="0" borderId="1" xfId="1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3" fillId="3" borderId="16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7" xfId="0" applyNumberFormat="1" applyFont="1" applyBorder="1" applyAlignment="1" applyProtection="1">
      <alignment horizontal="center" vertical="center" wrapText="1"/>
      <protection locked="0"/>
    </xf>
    <xf numFmtId="164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vertical="center"/>
      <protection locked="0"/>
    </xf>
    <xf numFmtId="49" fontId="3" fillId="0" borderId="4" xfId="0" applyNumberFormat="1" applyFont="1" applyBorder="1" applyAlignment="1" applyProtection="1">
      <alignment vertical="center" wrapText="1"/>
      <protection locked="0"/>
    </xf>
    <xf numFmtId="49" fontId="3" fillId="0" borderId="4" xfId="0" applyNumberFormat="1" applyFont="1" applyBorder="1" applyAlignment="1" applyProtection="1">
      <alignment horizontal="center" vertical="center"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vertical="center"/>
      <protection locked="0"/>
    </xf>
    <xf numFmtId="0" fontId="0" fillId="3" borderId="2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16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vertical="center"/>
    </xf>
    <xf numFmtId="49" fontId="2" fillId="0" borderId="12" xfId="0" applyNumberFormat="1" applyFont="1" applyBorder="1" applyAlignment="1" applyProtection="1">
      <alignment horizontal="left" vertical="center" wrapText="1"/>
      <protection locked="0"/>
    </xf>
    <xf numFmtId="49" fontId="2" fillId="0" borderId="13" xfId="0" applyNumberFormat="1" applyFont="1" applyBorder="1" applyAlignment="1" applyProtection="1">
      <alignment horizontal="left" vertical="center" wrapText="1"/>
      <protection locked="0"/>
    </xf>
    <xf numFmtId="49" fontId="2" fillId="0" borderId="15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17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0" fontId="1" fillId="2" borderId="19" xfId="0" applyFont="1" applyFill="1" applyBorder="1" applyAlignment="1" applyProtection="1">
      <alignment horizontal="left" vertical="center"/>
      <protection locked="0"/>
    </xf>
    <xf numFmtId="0" fontId="1" fillId="2" borderId="20" xfId="0" applyFont="1" applyFill="1" applyBorder="1" applyAlignment="1" applyProtection="1">
      <alignment horizontal="left" vertical="center"/>
      <protection locked="0"/>
    </xf>
    <xf numFmtId="0" fontId="1" fillId="2" borderId="18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/>
    </xf>
    <xf numFmtId="0" fontId="0" fillId="0" borderId="1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</cellXfs>
  <cellStyles count="5">
    <cellStyle name="Měna" xfId="1" builtinId="4"/>
    <cellStyle name="Měna 2" xfId="2" xr:uid="{00000000-0005-0000-0000-000001000000}"/>
    <cellStyle name="Měna 2 2" xfId="4" xr:uid="{00000000-0005-0000-0000-000002000000}"/>
    <cellStyle name="Měna 3" xfId="3" xr:uid="{00000000-0005-0000-0000-000003000000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3"/>
  <sheetViews>
    <sheetView tabSelected="1" zoomScaleNormal="100" workbookViewId="0">
      <pane ySplit="6" topLeftCell="A7" activePane="bottomLeft" state="frozen"/>
      <selection pane="bottomLeft" activeCell="H36" sqref="H36"/>
    </sheetView>
  </sheetViews>
  <sheetFormatPr defaultColWidth="9.140625" defaultRowHeight="15" x14ac:dyDescent="0.25"/>
  <cols>
    <col min="1" max="1" width="3.85546875" style="58" customWidth="1"/>
    <col min="2" max="2" width="51" style="58" customWidth="1"/>
    <col min="3" max="6" width="10.7109375" style="58" customWidth="1"/>
    <col min="7" max="8" width="15.7109375" style="58" customWidth="1"/>
    <col min="9" max="9" width="9.140625" style="58" customWidth="1"/>
    <col min="10" max="16384" width="9.140625" style="58"/>
  </cols>
  <sheetData>
    <row r="1" spans="1:8" x14ac:dyDescent="0.25">
      <c r="A1" s="105" t="s">
        <v>94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95</v>
      </c>
      <c r="B2" s="105"/>
      <c r="C2" s="105"/>
      <c r="D2" s="105"/>
      <c r="E2" s="105"/>
      <c r="F2" s="105"/>
      <c r="G2" s="105"/>
      <c r="H2" s="105"/>
    </row>
    <row r="3" spans="1:8" x14ac:dyDescent="0.25">
      <c r="A3" s="59"/>
      <c r="B3" s="59"/>
      <c r="C3" s="59"/>
      <c r="D3" s="59"/>
      <c r="E3" s="59"/>
      <c r="F3" s="59"/>
      <c r="G3" s="59"/>
      <c r="H3" s="59"/>
    </row>
    <row r="4" spans="1:8" x14ac:dyDescent="0.25">
      <c r="A4" s="59"/>
      <c r="B4" s="59"/>
      <c r="C4" s="59"/>
      <c r="D4" s="59"/>
      <c r="E4" s="59"/>
      <c r="F4" s="59"/>
      <c r="G4" s="59"/>
      <c r="H4" s="59"/>
    </row>
    <row r="5" spans="1:8" ht="12.75" customHeight="1" x14ac:dyDescent="0.25">
      <c r="A5" s="26" t="s">
        <v>87</v>
      </c>
      <c r="B5" s="60"/>
      <c r="C5" s="60"/>
      <c r="D5" s="60"/>
      <c r="E5" s="60"/>
      <c r="F5" s="60"/>
      <c r="G5" s="60"/>
      <c r="H5" s="60"/>
    </row>
    <row r="6" spans="1:8" ht="51" customHeight="1" thickBot="1" x14ac:dyDescent="0.3">
      <c r="A6" s="61" t="s">
        <v>0</v>
      </c>
      <c r="B6" s="62" t="s">
        <v>2</v>
      </c>
      <c r="C6" s="63" t="s">
        <v>17</v>
      </c>
      <c r="D6" s="63" t="s">
        <v>18</v>
      </c>
      <c r="E6" s="64" t="s">
        <v>3</v>
      </c>
      <c r="F6" s="32" t="s">
        <v>4</v>
      </c>
      <c r="G6" s="32" t="s">
        <v>138</v>
      </c>
      <c r="H6" s="61" t="s">
        <v>44</v>
      </c>
    </row>
    <row r="7" spans="1:8" ht="15" customHeight="1" thickTop="1" x14ac:dyDescent="0.25">
      <c r="A7" s="12" t="s">
        <v>47</v>
      </c>
      <c r="B7" s="40" t="s">
        <v>5</v>
      </c>
      <c r="C7" s="41" t="s">
        <v>7</v>
      </c>
      <c r="D7" s="41" t="s">
        <v>19</v>
      </c>
      <c r="E7" s="42" t="s">
        <v>6</v>
      </c>
      <c r="F7" s="43">
        <v>34</v>
      </c>
      <c r="G7" s="65">
        <v>0</v>
      </c>
      <c r="H7" s="66">
        <f>D7*G7*F7</f>
        <v>0</v>
      </c>
    </row>
    <row r="8" spans="1:8" x14ac:dyDescent="0.25">
      <c r="A8" s="17" t="s">
        <v>48</v>
      </c>
      <c r="B8" s="44" t="s">
        <v>9</v>
      </c>
      <c r="C8" s="45" t="s">
        <v>7</v>
      </c>
      <c r="D8" s="45" t="s">
        <v>19</v>
      </c>
      <c r="E8" s="46" t="s">
        <v>8</v>
      </c>
      <c r="F8" s="46">
        <v>112</v>
      </c>
      <c r="G8" s="67">
        <v>0</v>
      </c>
      <c r="H8" s="68">
        <f>F8*G8*D8</f>
        <v>0</v>
      </c>
    </row>
    <row r="9" spans="1:8" x14ac:dyDescent="0.25">
      <c r="A9" s="17" t="s">
        <v>49</v>
      </c>
      <c r="B9" s="44" t="s">
        <v>124</v>
      </c>
      <c r="C9" s="45" t="s">
        <v>7</v>
      </c>
      <c r="D9" s="45" t="s">
        <v>19</v>
      </c>
      <c r="E9" s="46" t="s">
        <v>8</v>
      </c>
      <c r="F9" s="46">
        <v>38</v>
      </c>
      <c r="G9" s="67">
        <v>0</v>
      </c>
      <c r="H9" s="68">
        <f t="shared" ref="H9:H16" si="0">F9*G9*D9</f>
        <v>0</v>
      </c>
    </row>
    <row r="10" spans="1:8" x14ac:dyDescent="0.25">
      <c r="A10" s="17" t="s">
        <v>50</v>
      </c>
      <c r="B10" s="44" t="s">
        <v>11</v>
      </c>
      <c r="C10" s="45" t="s">
        <v>7</v>
      </c>
      <c r="D10" s="45" t="s">
        <v>19</v>
      </c>
      <c r="E10" s="46" t="s">
        <v>8</v>
      </c>
      <c r="F10" s="46">
        <v>445</v>
      </c>
      <c r="G10" s="67">
        <v>0</v>
      </c>
      <c r="H10" s="68">
        <f t="shared" si="0"/>
        <v>0</v>
      </c>
    </row>
    <row r="11" spans="1:8" x14ac:dyDescent="0.25">
      <c r="A11" s="17" t="s">
        <v>51</v>
      </c>
      <c r="B11" s="44" t="s">
        <v>22</v>
      </c>
      <c r="C11" s="45" t="s">
        <v>7</v>
      </c>
      <c r="D11" s="45" t="s">
        <v>19</v>
      </c>
      <c r="E11" s="46" t="s">
        <v>6</v>
      </c>
      <c r="F11" s="46">
        <v>9</v>
      </c>
      <c r="G11" s="67">
        <v>0</v>
      </c>
      <c r="H11" s="68">
        <f t="shared" si="0"/>
        <v>0</v>
      </c>
    </row>
    <row r="12" spans="1:8" x14ac:dyDescent="0.25">
      <c r="A12" s="17" t="s">
        <v>52</v>
      </c>
      <c r="B12" s="44" t="s">
        <v>10</v>
      </c>
      <c r="C12" s="45" t="s">
        <v>7</v>
      </c>
      <c r="D12" s="45" t="s">
        <v>19</v>
      </c>
      <c r="E12" s="46" t="s">
        <v>8</v>
      </c>
      <c r="F12" s="46">
        <v>32.75</v>
      </c>
      <c r="G12" s="67">
        <v>0</v>
      </c>
      <c r="H12" s="68">
        <f t="shared" si="0"/>
        <v>0</v>
      </c>
    </row>
    <row r="13" spans="1:8" x14ac:dyDescent="0.25">
      <c r="A13" s="17" t="s">
        <v>53</v>
      </c>
      <c r="B13" s="44" t="s">
        <v>12</v>
      </c>
      <c r="C13" s="45" t="s">
        <v>7</v>
      </c>
      <c r="D13" s="45" t="s">
        <v>19</v>
      </c>
      <c r="E13" s="46" t="s">
        <v>6</v>
      </c>
      <c r="F13" s="46">
        <v>3</v>
      </c>
      <c r="G13" s="67">
        <v>0</v>
      </c>
      <c r="H13" s="68">
        <f t="shared" si="0"/>
        <v>0</v>
      </c>
    </row>
    <row r="14" spans="1:8" x14ac:dyDescent="0.25">
      <c r="A14" s="17" t="s">
        <v>54</v>
      </c>
      <c r="B14" s="44" t="s">
        <v>23</v>
      </c>
      <c r="C14" s="45" t="s">
        <v>7</v>
      </c>
      <c r="D14" s="45" t="s">
        <v>19</v>
      </c>
      <c r="E14" s="46" t="s">
        <v>6</v>
      </c>
      <c r="F14" s="46">
        <v>9</v>
      </c>
      <c r="G14" s="67">
        <v>0</v>
      </c>
      <c r="H14" s="68">
        <f t="shared" si="0"/>
        <v>0</v>
      </c>
    </row>
    <row r="15" spans="1:8" x14ac:dyDescent="0.25">
      <c r="A15" s="17" t="s">
        <v>55</v>
      </c>
      <c r="B15" s="44" t="s">
        <v>13</v>
      </c>
      <c r="C15" s="45" t="s">
        <v>7</v>
      </c>
      <c r="D15" s="45" t="s">
        <v>19</v>
      </c>
      <c r="E15" s="46" t="s">
        <v>6</v>
      </c>
      <c r="F15" s="46">
        <v>2</v>
      </c>
      <c r="G15" s="67">
        <v>0</v>
      </c>
      <c r="H15" s="68">
        <f t="shared" si="0"/>
        <v>0</v>
      </c>
    </row>
    <row r="16" spans="1:8" ht="15" customHeight="1" x14ac:dyDescent="0.25">
      <c r="A16" s="17" t="s">
        <v>56</v>
      </c>
      <c r="B16" s="44" t="s">
        <v>14</v>
      </c>
      <c r="C16" s="45" t="s">
        <v>7</v>
      </c>
      <c r="D16" s="45" t="s">
        <v>19</v>
      </c>
      <c r="E16" s="46" t="s">
        <v>6</v>
      </c>
      <c r="F16" s="46">
        <v>5</v>
      </c>
      <c r="G16" s="67">
        <v>0</v>
      </c>
      <c r="H16" s="68">
        <f t="shared" si="0"/>
        <v>0</v>
      </c>
    </row>
    <row r="17" spans="1:8 16384:16384" ht="42.75" customHeight="1" x14ac:dyDescent="0.25">
      <c r="A17" s="17" t="s">
        <v>57</v>
      </c>
      <c r="B17" s="44" t="s">
        <v>144</v>
      </c>
      <c r="C17" s="45" t="s">
        <v>7</v>
      </c>
      <c r="D17" s="45" t="s">
        <v>19</v>
      </c>
      <c r="E17" s="46" t="s">
        <v>125</v>
      </c>
      <c r="F17" s="46" t="s">
        <v>125</v>
      </c>
      <c r="G17" s="69" t="s">
        <v>125</v>
      </c>
      <c r="H17" s="68">
        <f>SUM(H18:H22)</f>
        <v>0</v>
      </c>
    </row>
    <row r="18" spans="1:8 16384:16384" ht="14.45" customHeight="1" x14ac:dyDescent="0.25">
      <c r="A18" s="17"/>
      <c r="B18" s="47" t="s">
        <v>139</v>
      </c>
      <c r="C18" s="45"/>
      <c r="D18" s="48"/>
      <c r="E18" s="49" t="s">
        <v>6</v>
      </c>
      <c r="F18" s="49">
        <v>6</v>
      </c>
      <c r="G18" s="70">
        <v>0</v>
      </c>
      <c r="H18" s="68">
        <f t="shared" ref="H18:H32" si="1">F18*G18</f>
        <v>0</v>
      </c>
    </row>
    <row r="19" spans="1:8 16384:16384" ht="14.45" customHeight="1" x14ac:dyDescent="0.25">
      <c r="A19" s="17"/>
      <c r="B19" s="47" t="s">
        <v>140</v>
      </c>
      <c r="C19" s="45"/>
      <c r="D19" s="48"/>
      <c r="E19" s="49" t="s">
        <v>6</v>
      </c>
      <c r="F19" s="49">
        <v>2</v>
      </c>
      <c r="G19" s="70">
        <v>0</v>
      </c>
      <c r="H19" s="68">
        <f t="shared" si="1"/>
        <v>0</v>
      </c>
    </row>
    <row r="20" spans="1:8 16384:16384" ht="14.45" customHeight="1" x14ac:dyDescent="0.25">
      <c r="A20" s="17"/>
      <c r="B20" s="47" t="s">
        <v>141</v>
      </c>
      <c r="C20" s="45"/>
      <c r="D20" s="48"/>
      <c r="E20" s="49" t="s">
        <v>6</v>
      </c>
      <c r="F20" s="49">
        <v>4</v>
      </c>
      <c r="G20" s="70">
        <v>0</v>
      </c>
      <c r="H20" s="68">
        <f t="shared" si="1"/>
        <v>0</v>
      </c>
    </row>
    <row r="21" spans="1:8 16384:16384" ht="14.45" customHeight="1" x14ac:dyDescent="0.25">
      <c r="A21" s="17"/>
      <c r="B21" s="47" t="s">
        <v>142</v>
      </c>
      <c r="C21" s="45"/>
      <c r="D21" s="48"/>
      <c r="E21" s="49" t="s">
        <v>6</v>
      </c>
      <c r="F21" s="49">
        <v>3</v>
      </c>
      <c r="G21" s="70">
        <v>0</v>
      </c>
      <c r="H21" s="68">
        <f t="shared" si="1"/>
        <v>0</v>
      </c>
    </row>
    <row r="22" spans="1:8 16384:16384" ht="14.45" customHeight="1" x14ac:dyDescent="0.25">
      <c r="A22" s="17"/>
      <c r="B22" s="47" t="s">
        <v>143</v>
      </c>
      <c r="C22" s="45"/>
      <c r="D22" s="48"/>
      <c r="E22" s="49" t="s">
        <v>6</v>
      </c>
      <c r="F22" s="49">
        <v>2</v>
      </c>
      <c r="G22" s="70">
        <v>0</v>
      </c>
      <c r="H22" s="68">
        <f t="shared" si="1"/>
        <v>0</v>
      </c>
    </row>
    <row r="23" spans="1:8 16384:16384" x14ac:dyDescent="0.25">
      <c r="A23" s="17" t="s">
        <v>36</v>
      </c>
      <c r="B23" s="44" t="s">
        <v>15</v>
      </c>
      <c r="C23" s="45" t="s">
        <v>7</v>
      </c>
      <c r="D23" s="45" t="s">
        <v>19</v>
      </c>
      <c r="E23" s="46" t="s">
        <v>6</v>
      </c>
      <c r="F23" s="46">
        <v>1</v>
      </c>
      <c r="G23" s="69">
        <v>0</v>
      </c>
      <c r="H23" s="68">
        <f>F23*G23*D23</f>
        <v>0</v>
      </c>
      <c r="XFD23" s="58">
        <f>SUM(F23:XFC23)</f>
        <v>1</v>
      </c>
    </row>
    <row r="24" spans="1:8 16384:16384" x14ac:dyDescent="0.25">
      <c r="A24" s="17" t="s">
        <v>58</v>
      </c>
      <c r="B24" s="44" t="s">
        <v>16</v>
      </c>
      <c r="C24" s="45" t="s">
        <v>7</v>
      </c>
      <c r="D24" s="45" t="s">
        <v>19</v>
      </c>
      <c r="E24" s="46" t="s">
        <v>6</v>
      </c>
      <c r="F24" s="46">
        <v>1</v>
      </c>
      <c r="G24" s="69">
        <v>0</v>
      </c>
      <c r="H24" s="68">
        <f t="shared" ref="H24:H27" si="2">F24*G24*D24</f>
        <v>0</v>
      </c>
    </row>
    <row r="25" spans="1:8 16384:16384" x14ac:dyDescent="0.25">
      <c r="A25" s="17" t="s">
        <v>59</v>
      </c>
      <c r="B25" s="44" t="s">
        <v>130</v>
      </c>
      <c r="C25" s="45" t="s">
        <v>7</v>
      </c>
      <c r="D25" s="45" t="s">
        <v>19</v>
      </c>
      <c r="E25" s="46" t="s">
        <v>6</v>
      </c>
      <c r="F25" s="46">
        <v>1</v>
      </c>
      <c r="G25" s="69">
        <v>0</v>
      </c>
      <c r="H25" s="68">
        <f t="shared" si="2"/>
        <v>0</v>
      </c>
    </row>
    <row r="26" spans="1:8 16384:16384" x14ac:dyDescent="0.25">
      <c r="A26" s="17" t="s">
        <v>60</v>
      </c>
      <c r="B26" s="44" t="s">
        <v>20</v>
      </c>
      <c r="C26" s="45" t="s">
        <v>7</v>
      </c>
      <c r="D26" s="45" t="s">
        <v>19</v>
      </c>
      <c r="E26" s="46" t="s">
        <v>6</v>
      </c>
      <c r="F26" s="46">
        <v>1</v>
      </c>
      <c r="G26" s="69">
        <v>0</v>
      </c>
      <c r="H26" s="68">
        <f t="shared" si="2"/>
        <v>0</v>
      </c>
    </row>
    <row r="27" spans="1:8 16384:16384" ht="15" customHeight="1" x14ac:dyDescent="0.25">
      <c r="A27" s="17" t="s">
        <v>61</v>
      </c>
      <c r="B27" s="44" t="s">
        <v>21</v>
      </c>
      <c r="C27" s="45" t="s">
        <v>7</v>
      </c>
      <c r="D27" s="45" t="s">
        <v>19</v>
      </c>
      <c r="E27" s="46" t="s">
        <v>6</v>
      </c>
      <c r="F27" s="46">
        <v>6</v>
      </c>
      <c r="G27" s="69">
        <v>0</v>
      </c>
      <c r="H27" s="68">
        <f t="shared" si="2"/>
        <v>0</v>
      </c>
    </row>
    <row r="28" spans="1:8 16384:16384" ht="15" customHeight="1" x14ac:dyDescent="0.25">
      <c r="A28" s="17" t="s">
        <v>62</v>
      </c>
      <c r="B28" s="44" t="s">
        <v>24</v>
      </c>
      <c r="C28" s="45" t="s">
        <v>7</v>
      </c>
      <c r="D28" s="45" t="s">
        <v>19</v>
      </c>
      <c r="E28" s="46" t="s">
        <v>6</v>
      </c>
      <c r="F28" s="46">
        <v>38</v>
      </c>
      <c r="G28" s="69">
        <v>0</v>
      </c>
      <c r="H28" s="68">
        <f>F28*G28*D28</f>
        <v>0</v>
      </c>
    </row>
    <row r="29" spans="1:8 16384:16384" ht="30.6" customHeight="1" x14ac:dyDescent="0.25">
      <c r="A29" s="17" t="s">
        <v>63</v>
      </c>
      <c r="B29" s="44" t="s">
        <v>148</v>
      </c>
      <c r="C29" s="45" t="s">
        <v>7</v>
      </c>
      <c r="D29" s="45" t="s">
        <v>19</v>
      </c>
      <c r="E29" s="46" t="s">
        <v>125</v>
      </c>
      <c r="F29" s="46" t="s">
        <v>125</v>
      </c>
      <c r="G29" s="69" t="s">
        <v>125</v>
      </c>
      <c r="H29" s="68">
        <f>SUM(H30:H32)</f>
        <v>0</v>
      </c>
    </row>
    <row r="30" spans="1:8 16384:16384" x14ac:dyDescent="0.25">
      <c r="A30" s="17"/>
      <c r="B30" s="47" t="s">
        <v>145</v>
      </c>
      <c r="C30" s="45"/>
      <c r="D30" s="45"/>
      <c r="E30" s="49" t="s">
        <v>6</v>
      </c>
      <c r="F30" s="49">
        <v>17</v>
      </c>
      <c r="G30" s="70">
        <v>0</v>
      </c>
      <c r="H30" s="71">
        <f t="shared" si="1"/>
        <v>0</v>
      </c>
    </row>
    <row r="31" spans="1:8 16384:16384" x14ac:dyDescent="0.25">
      <c r="A31" s="17"/>
      <c r="B31" s="47" t="s">
        <v>146</v>
      </c>
      <c r="C31" s="45"/>
      <c r="D31" s="45"/>
      <c r="E31" s="49" t="s">
        <v>6</v>
      </c>
      <c r="F31" s="49">
        <v>28</v>
      </c>
      <c r="G31" s="70">
        <v>0</v>
      </c>
      <c r="H31" s="71">
        <f t="shared" si="1"/>
        <v>0</v>
      </c>
    </row>
    <row r="32" spans="1:8 16384:16384" x14ac:dyDescent="0.25">
      <c r="A32" s="17"/>
      <c r="B32" s="47" t="s">
        <v>147</v>
      </c>
      <c r="C32" s="45"/>
      <c r="D32" s="45"/>
      <c r="E32" s="49" t="s">
        <v>6</v>
      </c>
      <c r="F32" s="49">
        <v>9</v>
      </c>
      <c r="G32" s="70">
        <v>0</v>
      </c>
      <c r="H32" s="71">
        <f t="shared" si="1"/>
        <v>0</v>
      </c>
    </row>
    <row r="33" spans="1:8" x14ac:dyDescent="0.25">
      <c r="A33" s="17" t="s">
        <v>64</v>
      </c>
      <c r="B33" s="44" t="s">
        <v>25</v>
      </c>
      <c r="C33" s="45" t="s">
        <v>7</v>
      </c>
      <c r="D33" s="45" t="s">
        <v>19</v>
      </c>
      <c r="E33" s="46" t="s">
        <v>6</v>
      </c>
      <c r="F33" s="46">
        <v>3</v>
      </c>
      <c r="G33" s="69">
        <v>0</v>
      </c>
      <c r="H33" s="68">
        <f>F33*G33*D33</f>
        <v>0</v>
      </c>
    </row>
    <row r="34" spans="1:8" x14ac:dyDescent="0.25">
      <c r="A34" s="17" t="s">
        <v>65</v>
      </c>
      <c r="B34" s="44" t="s">
        <v>26</v>
      </c>
      <c r="C34" s="45" t="s">
        <v>30</v>
      </c>
      <c r="D34" s="45" t="s">
        <v>28</v>
      </c>
      <c r="E34" s="46" t="s">
        <v>6</v>
      </c>
      <c r="F34" s="46">
        <v>24</v>
      </c>
      <c r="G34" s="69">
        <v>0</v>
      </c>
      <c r="H34" s="68">
        <f t="shared" ref="H34:H48" si="3">F34*G34*D34</f>
        <v>0</v>
      </c>
    </row>
    <row r="35" spans="1:8" x14ac:dyDescent="0.25">
      <c r="A35" s="17" t="s">
        <v>66</v>
      </c>
      <c r="B35" s="44" t="s">
        <v>27</v>
      </c>
      <c r="C35" s="45" t="s">
        <v>30</v>
      </c>
      <c r="D35" s="45" t="s">
        <v>28</v>
      </c>
      <c r="E35" s="46" t="s">
        <v>6</v>
      </c>
      <c r="F35" s="46">
        <v>36</v>
      </c>
      <c r="G35" s="69">
        <v>0</v>
      </c>
      <c r="H35" s="68">
        <f t="shared" si="3"/>
        <v>0</v>
      </c>
    </row>
    <row r="36" spans="1:8" ht="15" customHeight="1" x14ac:dyDescent="0.25">
      <c r="A36" s="17" t="s">
        <v>67</v>
      </c>
      <c r="B36" s="44" t="s">
        <v>136</v>
      </c>
      <c r="C36" s="45" t="s">
        <v>30</v>
      </c>
      <c r="D36" s="45" t="s">
        <v>28</v>
      </c>
      <c r="E36" s="46" t="s">
        <v>6</v>
      </c>
      <c r="F36" s="46">
        <v>1</v>
      </c>
      <c r="G36" s="69">
        <v>0</v>
      </c>
      <c r="H36" s="68">
        <f t="shared" si="3"/>
        <v>0</v>
      </c>
    </row>
    <row r="37" spans="1:8" x14ac:dyDescent="0.25">
      <c r="A37" s="17" t="s">
        <v>68</v>
      </c>
      <c r="B37" s="44" t="s">
        <v>171</v>
      </c>
      <c r="C37" s="45" t="s">
        <v>30</v>
      </c>
      <c r="D37" s="45" t="s">
        <v>28</v>
      </c>
      <c r="E37" s="46" t="s">
        <v>6</v>
      </c>
      <c r="F37" s="46">
        <v>2</v>
      </c>
      <c r="G37" s="69">
        <v>0</v>
      </c>
      <c r="H37" s="68">
        <f t="shared" si="3"/>
        <v>0</v>
      </c>
    </row>
    <row r="38" spans="1:8" x14ac:dyDescent="0.25">
      <c r="A38" s="17" t="s">
        <v>69</v>
      </c>
      <c r="B38" s="44" t="s">
        <v>34</v>
      </c>
      <c r="C38" s="45" t="s">
        <v>30</v>
      </c>
      <c r="D38" s="45" t="s">
        <v>28</v>
      </c>
      <c r="E38" s="46" t="s">
        <v>6</v>
      </c>
      <c r="F38" s="46">
        <v>1</v>
      </c>
      <c r="G38" s="69">
        <v>0</v>
      </c>
      <c r="H38" s="68">
        <f t="shared" si="3"/>
        <v>0</v>
      </c>
    </row>
    <row r="39" spans="1:8" x14ac:dyDescent="0.25">
      <c r="A39" s="17" t="s">
        <v>70</v>
      </c>
      <c r="B39" s="44" t="s">
        <v>42</v>
      </c>
      <c r="C39" s="45" t="s">
        <v>30</v>
      </c>
      <c r="D39" s="45" t="s">
        <v>28</v>
      </c>
      <c r="E39" s="46" t="s">
        <v>6</v>
      </c>
      <c r="F39" s="46">
        <v>1</v>
      </c>
      <c r="G39" s="69">
        <v>0</v>
      </c>
      <c r="H39" s="68">
        <f t="shared" si="3"/>
        <v>0</v>
      </c>
    </row>
    <row r="40" spans="1:8" x14ac:dyDescent="0.25">
      <c r="A40" s="17" t="s">
        <v>33</v>
      </c>
      <c r="B40" s="44" t="s">
        <v>29</v>
      </c>
      <c r="C40" s="45" t="s">
        <v>30</v>
      </c>
      <c r="D40" s="45" t="s">
        <v>31</v>
      </c>
      <c r="E40" s="46" t="s">
        <v>6</v>
      </c>
      <c r="F40" s="46">
        <v>4</v>
      </c>
      <c r="G40" s="69">
        <v>0</v>
      </c>
      <c r="H40" s="68">
        <f t="shared" si="3"/>
        <v>0</v>
      </c>
    </row>
    <row r="41" spans="1:8" ht="25.5" x14ac:dyDescent="0.25">
      <c r="A41" s="17" t="s">
        <v>71</v>
      </c>
      <c r="B41" s="44" t="s">
        <v>46</v>
      </c>
      <c r="C41" s="45" t="s">
        <v>30</v>
      </c>
      <c r="D41" s="45" t="s">
        <v>31</v>
      </c>
      <c r="E41" s="46" t="s">
        <v>6</v>
      </c>
      <c r="F41" s="46">
        <v>6</v>
      </c>
      <c r="G41" s="69">
        <v>0</v>
      </c>
      <c r="H41" s="68">
        <f t="shared" si="3"/>
        <v>0</v>
      </c>
    </row>
    <row r="42" spans="1:8" ht="25.5" x14ac:dyDescent="0.25">
      <c r="A42" s="17" t="s">
        <v>72</v>
      </c>
      <c r="B42" s="44" t="s">
        <v>32</v>
      </c>
      <c r="C42" s="45" t="s">
        <v>30</v>
      </c>
      <c r="D42" s="45" t="s">
        <v>31</v>
      </c>
      <c r="E42" s="46" t="s">
        <v>6</v>
      </c>
      <c r="F42" s="46">
        <v>32</v>
      </c>
      <c r="G42" s="69">
        <v>0</v>
      </c>
      <c r="H42" s="68">
        <f t="shared" si="3"/>
        <v>0</v>
      </c>
    </row>
    <row r="43" spans="1:8" x14ac:dyDescent="0.25">
      <c r="A43" s="17" t="s">
        <v>73</v>
      </c>
      <c r="B43" s="44" t="s">
        <v>98</v>
      </c>
      <c r="C43" s="45" t="s">
        <v>30</v>
      </c>
      <c r="D43" s="45" t="s">
        <v>31</v>
      </c>
      <c r="E43" s="46" t="s">
        <v>6</v>
      </c>
      <c r="F43" s="46">
        <v>2</v>
      </c>
      <c r="G43" s="69">
        <v>0</v>
      </c>
      <c r="H43" s="68">
        <f t="shared" si="3"/>
        <v>0</v>
      </c>
    </row>
    <row r="44" spans="1:8" ht="24.75" customHeight="1" x14ac:dyDescent="0.25">
      <c r="A44" s="17" t="s">
        <v>74</v>
      </c>
      <c r="B44" s="44" t="s">
        <v>93</v>
      </c>
      <c r="C44" s="45" t="s">
        <v>97</v>
      </c>
      <c r="D44" s="45" t="s">
        <v>33</v>
      </c>
      <c r="E44" s="46" t="s">
        <v>8</v>
      </c>
      <c r="F44" s="46">
        <v>42</v>
      </c>
      <c r="G44" s="69">
        <v>0</v>
      </c>
      <c r="H44" s="68">
        <f t="shared" si="3"/>
        <v>0</v>
      </c>
    </row>
    <row r="45" spans="1:8" ht="25.5" x14ac:dyDescent="0.25">
      <c r="A45" s="17" t="s">
        <v>75</v>
      </c>
      <c r="B45" s="44" t="s">
        <v>37</v>
      </c>
      <c r="C45" s="45" t="s">
        <v>35</v>
      </c>
      <c r="D45" s="45" t="s">
        <v>36</v>
      </c>
      <c r="E45" s="46" t="s">
        <v>6</v>
      </c>
      <c r="F45" s="46">
        <v>27</v>
      </c>
      <c r="G45" s="69">
        <v>0</v>
      </c>
      <c r="H45" s="68">
        <f t="shared" si="3"/>
        <v>0</v>
      </c>
    </row>
    <row r="46" spans="1:8" ht="25.5" x14ac:dyDescent="0.25">
      <c r="A46" s="17" t="s">
        <v>76</v>
      </c>
      <c r="B46" s="44" t="s">
        <v>137</v>
      </c>
      <c r="C46" s="45" t="s">
        <v>35</v>
      </c>
      <c r="D46" s="45" t="s">
        <v>36</v>
      </c>
      <c r="E46" s="46" t="s">
        <v>6</v>
      </c>
      <c r="F46" s="46">
        <v>1</v>
      </c>
      <c r="G46" s="69">
        <v>0</v>
      </c>
      <c r="H46" s="68">
        <f t="shared" si="3"/>
        <v>0</v>
      </c>
    </row>
    <row r="47" spans="1:8" x14ac:dyDescent="0.25">
      <c r="A47" s="17" t="s">
        <v>77</v>
      </c>
      <c r="B47" s="44" t="s">
        <v>38</v>
      </c>
      <c r="C47" s="45" t="s">
        <v>35</v>
      </c>
      <c r="D47" s="45" t="s">
        <v>36</v>
      </c>
      <c r="E47" s="46" t="s">
        <v>6</v>
      </c>
      <c r="F47" s="46">
        <v>113</v>
      </c>
      <c r="G47" s="69">
        <v>0</v>
      </c>
      <c r="H47" s="68">
        <f t="shared" si="3"/>
        <v>0</v>
      </c>
    </row>
    <row r="48" spans="1:8" ht="15.75" thickBot="1" x14ac:dyDescent="0.3">
      <c r="A48" s="17" t="s">
        <v>78</v>
      </c>
      <c r="B48" s="50" t="s">
        <v>43</v>
      </c>
      <c r="C48" s="51" t="s">
        <v>35</v>
      </c>
      <c r="D48" s="51" t="s">
        <v>36</v>
      </c>
      <c r="E48" s="52" t="s">
        <v>6</v>
      </c>
      <c r="F48" s="52">
        <v>5</v>
      </c>
      <c r="G48" s="72">
        <v>0</v>
      </c>
      <c r="H48" s="68">
        <f t="shared" si="3"/>
        <v>0</v>
      </c>
    </row>
    <row r="49" spans="1:8" ht="15.75" thickTop="1" x14ac:dyDescent="0.25">
      <c r="A49" s="102" t="s">
        <v>1</v>
      </c>
      <c r="B49" s="103"/>
      <c r="C49" s="103"/>
      <c r="D49" s="103"/>
      <c r="E49" s="103"/>
      <c r="F49" s="104"/>
      <c r="G49" s="73"/>
      <c r="H49" s="73">
        <f>SUM(H7:H17)+H23+H24+H25+H26+H27+H28+H29+H33+H34+H35+H36+H37+H38+H39+H40+H41+H42+H43+H44+H45+H46+H47+H48</f>
        <v>0</v>
      </c>
    </row>
    <row r="50" spans="1:8" x14ac:dyDescent="0.25">
      <c r="A50" s="24"/>
      <c r="B50" s="25"/>
      <c r="C50" s="25"/>
      <c r="D50" s="25"/>
      <c r="E50" s="25"/>
      <c r="F50" s="25"/>
      <c r="G50" s="74"/>
      <c r="H50" s="75"/>
    </row>
    <row r="51" spans="1:8" x14ac:dyDescent="0.25">
      <c r="A51" s="26" t="s">
        <v>45</v>
      </c>
      <c r="B51" s="27"/>
      <c r="C51" s="28"/>
      <c r="D51" s="29"/>
      <c r="E51" s="30"/>
      <c r="F51" s="31"/>
      <c r="G51" s="31"/>
      <c r="H51" s="31"/>
    </row>
    <row r="52" spans="1:8" ht="51" customHeight="1" thickBot="1" x14ac:dyDescent="0.3">
      <c r="A52" s="32" t="s">
        <v>0</v>
      </c>
      <c r="B52" s="33" t="s">
        <v>2</v>
      </c>
      <c r="C52" s="34" t="s">
        <v>17</v>
      </c>
      <c r="D52" s="34" t="s">
        <v>18</v>
      </c>
      <c r="E52" s="33" t="s">
        <v>3</v>
      </c>
      <c r="F52" s="33" t="s">
        <v>4</v>
      </c>
      <c r="G52" s="33" t="s">
        <v>112</v>
      </c>
      <c r="H52" s="33" t="s">
        <v>44</v>
      </c>
    </row>
    <row r="53" spans="1:8" ht="15.75" thickTop="1" x14ac:dyDescent="0.25">
      <c r="A53" s="35" t="s">
        <v>79</v>
      </c>
      <c r="B53" s="54" t="s">
        <v>39</v>
      </c>
      <c r="C53" s="53" t="s">
        <v>80</v>
      </c>
      <c r="D53" s="53" t="s">
        <v>48</v>
      </c>
      <c r="E53" s="42" t="s">
        <v>6</v>
      </c>
      <c r="F53" s="42">
        <v>15</v>
      </c>
      <c r="G53" s="76">
        <v>0</v>
      </c>
      <c r="H53" s="77">
        <f>D53*F53*G53</f>
        <v>0</v>
      </c>
    </row>
    <row r="54" spans="1:8" ht="25.5" x14ac:dyDescent="0.25">
      <c r="A54" s="19" t="s">
        <v>82</v>
      </c>
      <c r="B54" s="44" t="s">
        <v>40</v>
      </c>
      <c r="C54" s="45" t="s">
        <v>80</v>
      </c>
      <c r="D54" s="45" t="s">
        <v>48</v>
      </c>
      <c r="E54" s="46" t="s">
        <v>6</v>
      </c>
      <c r="F54" s="46">
        <v>3</v>
      </c>
      <c r="G54" s="69">
        <v>0</v>
      </c>
      <c r="H54" s="68">
        <f>D54*F54*G54</f>
        <v>0</v>
      </c>
    </row>
    <row r="55" spans="1:8" ht="25.5" x14ac:dyDescent="0.25">
      <c r="A55" s="19" t="s">
        <v>83</v>
      </c>
      <c r="B55" s="44" t="s">
        <v>41</v>
      </c>
      <c r="C55" s="45" t="s">
        <v>80</v>
      </c>
      <c r="D55" s="45" t="s">
        <v>48</v>
      </c>
      <c r="E55" s="46" t="s">
        <v>6</v>
      </c>
      <c r="F55" s="46">
        <v>2</v>
      </c>
      <c r="G55" s="69">
        <v>0</v>
      </c>
      <c r="H55" s="68">
        <f t="shared" ref="H55:H60" si="4">D55*F55*G55</f>
        <v>0</v>
      </c>
    </row>
    <row r="56" spans="1:8" ht="25.5" x14ac:dyDescent="0.25">
      <c r="A56" s="19" t="s">
        <v>85</v>
      </c>
      <c r="B56" s="44" t="s">
        <v>81</v>
      </c>
      <c r="C56" s="45" t="s">
        <v>80</v>
      </c>
      <c r="D56" s="45" t="s">
        <v>48</v>
      </c>
      <c r="E56" s="46" t="s">
        <v>6</v>
      </c>
      <c r="F56" s="46">
        <v>30</v>
      </c>
      <c r="G56" s="69">
        <v>0</v>
      </c>
      <c r="H56" s="68">
        <f t="shared" si="4"/>
        <v>0</v>
      </c>
    </row>
    <row r="57" spans="1:8" ht="25.5" x14ac:dyDescent="0.25">
      <c r="A57" s="19" t="s">
        <v>88</v>
      </c>
      <c r="B57" s="44" t="s">
        <v>84</v>
      </c>
      <c r="C57" s="45" t="s">
        <v>80</v>
      </c>
      <c r="D57" s="45" t="s">
        <v>48</v>
      </c>
      <c r="E57" s="46" t="s">
        <v>6</v>
      </c>
      <c r="F57" s="46">
        <v>4</v>
      </c>
      <c r="G57" s="69">
        <v>0</v>
      </c>
      <c r="H57" s="68">
        <f t="shared" si="4"/>
        <v>0</v>
      </c>
    </row>
    <row r="58" spans="1:8" x14ac:dyDescent="0.25">
      <c r="A58" s="19" t="s">
        <v>91</v>
      </c>
      <c r="B58" s="44" t="s">
        <v>86</v>
      </c>
      <c r="C58" s="45" t="s">
        <v>80</v>
      </c>
      <c r="D58" s="45" t="s">
        <v>48</v>
      </c>
      <c r="E58" s="46" t="s">
        <v>6</v>
      </c>
      <c r="F58" s="46">
        <v>66</v>
      </c>
      <c r="G58" s="69">
        <v>0</v>
      </c>
      <c r="H58" s="68">
        <f t="shared" si="4"/>
        <v>0</v>
      </c>
    </row>
    <row r="59" spans="1:8" x14ac:dyDescent="0.25">
      <c r="A59" s="19" t="s">
        <v>99</v>
      </c>
      <c r="B59" s="44" t="s">
        <v>89</v>
      </c>
      <c r="C59" s="45" t="s">
        <v>90</v>
      </c>
      <c r="D59" s="45" t="s">
        <v>47</v>
      </c>
      <c r="E59" s="46" t="s">
        <v>8</v>
      </c>
      <c r="F59" s="46">
        <v>445</v>
      </c>
      <c r="G59" s="69">
        <v>0</v>
      </c>
      <c r="H59" s="68">
        <f t="shared" si="4"/>
        <v>0</v>
      </c>
    </row>
    <row r="60" spans="1:8" ht="15.75" thickBot="1" x14ac:dyDescent="0.3">
      <c r="A60" s="37" t="s">
        <v>110</v>
      </c>
      <c r="B60" s="56" t="s">
        <v>92</v>
      </c>
      <c r="C60" s="55" t="s">
        <v>90</v>
      </c>
      <c r="D60" s="55" t="s">
        <v>47</v>
      </c>
      <c r="E60" s="57" t="s">
        <v>6</v>
      </c>
      <c r="F60" s="57">
        <v>38</v>
      </c>
      <c r="G60" s="78">
        <v>0</v>
      </c>
      <c r="H60" s="68">
        <f t="shared" si="4"/>
        <v>0</v>
      </c>
    </row>
    <row r="61" spans="1:8" ht="15.75" thickTop="1" x14ac:dyDescent="0.25">
      <c r="A61" s="102" t="s">
        <v>1</v>
      </c>
      <c r="B61" s="103"/>
      <c r="C61" s="103"/>
      <c r="D61" s="103"/>
      <c r="E61" s="103"/>
      <c r="F61" s="104"/>
      <c r="G61" s="73"/>
      <c r="H61" s="73">
        <f>SUM(H53:H60)</f>
        <v>0</v>
      </c>
    </row>
    <row r="62" spans="1:8" x14ac:dyDescent="0.25">
      <c r="A62" s="79"/>
      <c r="B62" s="79"/>
      <c r="C62" s="79"/>
      <c r="D62" s="79"/>
      <c r="E62" s="79"/>
      <c r="F62" s="79"/>
      <c r="G62" s="79"/>
      <c r="H62" s="79"/>
    </row>
    <row r="63" spans="1:8" x14ac:dyDescent="0.25">
      <c r="A63" s="106" t="s">
        <v>96</v>
      </c>
      <c r="B63" s="107"/>
      <c r="C63" s="107"/>
      <c r="D63" s="107"/>
      <c r="E63" s="107"/>
      <c r="F63" s="107"/>
      <c r="G63" s="108"/>
      <c r="H63" s="80">
        <f>H49+H61</f>
        <v>0</v>
      </c>
    </row>
  </sheetData>
  <sheetProtection sheet="1" objects="1" scenarios="1" selectLockedCells="1"/>
  <protectedRanges>
    <protectedRange algorithmName="SHA-512" hashValue="ksAGEFFXbd3TNQmw/wBeblwgWZ0UA8thlVmhfpKsLaciEyEeotG4TsdOGlGTrRiEfYbF5avXrFVIuT4VG3C4rQ==" saltValue="oujEOf27QsO2ZJbXzAiQZw==" spinCount="100000" sqref="G47:G48 G53:G60" name="Oblast1" securityDescriptor="O:WDG:WDD:(A;;CC;;;WD)"/>
  </protectedRanges>
  <mergeCells count="5">
    <mergeCell ref="A49:F49"/>
    <mergeCell ref="A61:F61"/>
    <mergeCell ref="A1:H1"/>
    <mergeCell ref="A2:H2"/>
    <mergeCell ref="A63:G63"/>
  </mergeCells>
  <pageMargins left="0.70866141732283472" right="0.70866141732283472" top="0.78740157480314965" bottom="0.78740157480314965" header="0.31496062992125984" footer="0.31496062992125984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3"/>
  <sheetViews>
    <sheetView workbookViewId="0">
      <pane ySplit="6" topLeftCell="A54" activePane="bottomLeft" state="frozen"/>
      <selection pane="bottomLeft" activeCell="G39" sqref="G39"/>
    </sheetView>
  </sheetViews>
  <sheetFormatPr defaultRowHeight="15" x14ac:dyDescent="0.25"/>
  <cols>
    <col min="1" max="1" width="3.85546875" style="81" customWidth="1"/>
    <col min="2" max="2" width="51" style="81" customWidth="1"/>
    <col min="3" max="6" width="10.7109375" style="81" customWidth="1"/>
    <col min="7" max="8" width="15.7109375" style="81" customWidth="1"/>
    <col min="9" max="16384" width="9.140625" style="81"/>
  </cols>
  <sheetData>
    <row r="1" spans="1:8" x14ac:dyDescent="0.25">
      <c r="A1" s="105" t="s">
        <v>94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109</v>
      </c>
      <c r="B2" s="105"/>
      <c r="C2" s="105"/>
      <c r="D2" s="105"/>
      <c r="E2" s="105"/>
      <c r="F2" s="105"/>
      <c r="G2" s="105"/>
      <c r="H2" s="105"/>
    </row>
    <row r="3" spans="1:8" x14ac:dyDescent="0.25">
      <c r="A3" s="59"/>
      <c r="B3" s="59"/>
      <c r="C3" s="59"/>
      <c r="D3" s="59"/>
      <c r="E3" s="59"/>
      <c r="F3" s="59"/>
      <c r="G3" s="59"/>
      <c r="H3" s="59"/>
    </row>
    <row r="4" spans="1:8" x14ac:dyDescent="0.25">
      <c r="A4" s="59"/>
      <c r="B4" s="59"/>
      <c r="C4" s="59"/>
      <c r="D4" s="59"/>
      <c r="E4" s="59"/>
      <c r="F4" s="59"/>
      <c r="G4" s="59"/>
      <c r="H4" s="59"/>
    </row>
    <row r="5" spans="1:8" x14ac:dyDescent="0.25">
      <c r="A5" s="26" t="s">
        <v>87</v>
      </c>
      <c r="B5" s="60"/>
      <c r="C5" s="60"/>
      <c r="D5" s="60"/>
      <c r="E5" s="60"/>
      <c r="F5" s="60"/>
      <c r="G5" s="60"/>
      <c r="H5" s="60"/>
    </row>
    <row r="6" spans="1:8" ht="51" customHeight="1" thickBot="1" x14ac:dyDescent="0.3">
      <c r="A6" s="61" t="s">
        <v>0</v>
      </c>
      <c r="B6" s="62" t="s">
        <v>2</v>
      </c>
      <c r="C6" s="63" t="s">
        <v>17</v>
      </c>
      <c r="D6" s="63" t="s">
        <v>18</v>
      </c>
      <c r="E6" s="64" t="s">
        <v>3</v>
      </c>
      <c r="F6" s="62" t="s">
        <v>4</v>
      </c>
      <c r="G6" s="62" t="s">
        <v>138</v>
      </c>
      <c r="H6" s="61" t="s">
        <v>44</v>
      </c>
    </row>
    <row r="7" spans="1:8" ht="15" customHeight="1" thickTop="1" x14ac:dyDescent="0.25">
      <c r="A7" s="12" t="s">
        <v>47</v>
      </c>
      <c r="B7" s="13" t="s">
        <v>5</v>
      </c>
      <c r="C7" s="14" t="s">
        <v>7</v>
      </c>
      <c r="D7" s="14" t="s">
        <v>19</v>
      </c>
      <c r="E7" s="15" t="s">
        <v>6</v>
      </c>
      <c r="F7" s="16">
        <v>27</v>
      </c>
      <c r="G7" s="82">
        <v>0</v>
      </c>
      <c r="H7" s="66">
        <f>D7*F7*G7</f>
        <v>0</v>
      </c>
    </row>
    <row r="8" spans="1:8" ht="14.25" customHeight="1" x14ac:dyDescent="0.25">
      <c r="A8" s="17" t="s">
        <v>48</v>
      </c>
      <c r="B8" s="18" t="s">
        <v>9</v>
      </c>
      <c r="C8" s="19" t="s">
        <v>7</v>
      </c>
      <c r="D8" s="19" t="s">
        <v>19</v>
      </c>
      <c r="E8" s="20" t="s">
        <v>8</v>
      </c>
      <c r="F8" s="20">
        <v>384</v>
      </c>
      <c r="G8" s="69">
        <v>0</v>
      </c>
      <c r="H8" s="68">
        <f>D8*F8*G8</f>
        <v>0</v>
      </c>
    </row>
    <row r="9" spans="1:8" ht="14.25" customHeight="1" x14ac:dyDescent="0.25">
      <c r="A9" s="17" t="s">
        <v>49</v>
      </c>
      <c r="B9" s="18" t="s">
        <v>111</v>
      </c>
      <c r="C9" s="19" t="s">
        <v>7</v>
      </c>
      <c r="D9" s="19" t="s">
        <v>19</v>
      </c>
      <c r="E9" s="20" t="s">
        <v>8</v>
      </c>
      <c r="F9" s="20">
        <v>34</v>
      </c>
      <c r="G9" s="69">
        <v>0</v>
      </c>
      <c r="H9" s="68">
        <f t="shared" ref="H9:H17" si="0">D9*F9*G9</f>
        <v>0</v>
      </c>
    </row>
    <row r="10" spans="1:8" ht="15" customHeight="1" x14ac:dyDescent="0.25">
      <c r="A10" s="17" t="s">
        <v>50</v>
      </c>
      <c r="B10" s="18" t="s">
        <v>22</v>
      </c>
      <c r="C10" s="19" t="s">
        <v>7</v>
      </c>
      <c r="D10" s="19" t="s">
        <v>19</v>
      </c>
      <c r="E10" s="20" t="s">
        <v>6</v>
      </c>
      <c r="F10" s="20">
        <v>14</v>
      </c>
      <c r="G10" s="69">
        <v>0</v>
      </c>
      <c r="H10" s="68">
        <f t="shared" si="0"/>
        <v>0</v>
      </c>
    </row>
    <row r="11" spans="1:8" ht="15" customHeight="1" x14ac:dyDescent="0.25">
      <c r="A11" s="17" t="s">
        <v>51</v>
      </c>
      <c r="B11" s="18" t="s">
        <v>10</v>
      </c>
      <c r="C11" s="19" t="s">
        <v>7</v>
      </c>
      <c r="D11" s="19" t="s">
        <v>19</v>
      </c>
      <c r="E11" s="20" t="s">
        <v>8</v>
      </c>
      <c r="F11" s="20">
        <v>27</v>
      </c>
      <c r="G11" s="69">
        <v>0</v>
      </c>
      <c r="H11" s="68">
        <f t="shared" si="0"/>
        <v>0</v>
      </c>
    </row>
    <row r="12" spans="1:8" ht="15" customHeight="1" x14ac:dyDescent="0.25">
      <c r="A12" s="17" t="s">
        <v>52</v>
      </c>
      <c r="B12" s="18" t="s">
        <v>12</v>
      </c>
      <c r="C12" s="19" t="s">
        <v>7</v>
      </c>
      <c r="D12" s="19" t="s">
        <v>19</v>
      </c>
      <c r="E12" s="20" t="s">
        <v>6</v>
      </c>
      <c r="F12" s="20">
        <v>11</v>
      </c>
      <c r="G12" s="69">
        <v>0</v>
      </c>
      <c r="H12" s="68">
        <f t="shared" si="0"/>
        <v>0</v>
      </c>
    </row>
    <row r="13" spans="1:8" ht="15" customHeight="1" x14ac:dyDescent="0.25">
      <c r="A13" s="17" t="s">
        <v>53</v>
      </c>
      <c r="B13" s="18" t="s">
        <v>23</v>
      </c>
      <c r="C13" s="19" t="s">
        <v>7</v>
      </c>
      <c r="D13" s="19" t="s">
        <v>19</v>
      </c>
      <c r="E13" s="20" t="s">
        <v>6</v>
      </c>
      <c r="F13" s="20">
        <v>6</v>
      </c>
      <c r="G13" s="69">
        <v>0</v>
      </c>
      <c r="H13" s="68">
        <f t="shared" si="0"/>
        <v>0</v>
      </c>
    </row>
    <row r="14" spans="1:8" ht="15" customHeight="1" x14ac:dyDescent="0.25">
      <c r="A14" s="17" t="s">
        <v>54</v>
      </c>
      <c r="B14" s="18" t="s">
        <v>13</v>
      </c>
      <c r="C14" s="19" t="s">
        <v>7</v>
      </c>
      <c r="D14" s="19" t="s">
        <v>19</v>
      </c>
      <c r="E14" s="20" t="s">
        <v>6</v>
      </c>
      <c r="F14" s="20">
        <v>3</v>
      </c>
      <c r="G14" s="69">
        <v>0</v>
      </c>
      <c r="H14" s="68">
        <f t="shared" si="0"/>
        <v>0</v>
      </c>
    </row>
    <row r="15" spans="1:8" ht="25.5" customHeight="1" x14ac:dyDescent="0.25">
      <c r="A15" s="17" t="s">
        <v>55</v>
      </c>
      <c r="B15" s="18" t="s">
        <v>104</v>
      </c>
      <c r="C15" s="19" t="s">
        <v>7</v>
      </c>
      <c r="D15" s="19" t="s">
        <v>19</v>
      </c>
      <c r="E15" s="20" t="s">
        <v>8</v>
      </c>
      <c r="F15" s="20">
        <v>32</v>
      </c>
      <c r="G15" s="69">
        <v>0</v>
      </c>
      <c r="H15" s="68">
        <f t="shared" si="0"/>
        <v>0</v>
      </c>
    </row>
    <row r="16" spans="1:8" ht="25.5" customHeight="1" x14ac:dyDescent="0.25">
      <c r="A16" s="17" t="s">
        <v>56</v>
      </c>
      <c r="B16" s="18" t="s">
        <v>129</v>
      </c>
      <c r="C16" s="19" t="s">
        <v>7</v>
      </c>
      <c r="D16" s="19" t="s">
        <v>19</v>
      </c>
      <c r="E16" s="20" t="s">
        <v>8</v>
      </c>
      <c r="F16" s="20">
        <v>2</v>
      </c>
      <c r="G16" s="69">
        <v>0</v>
      </c>
      <c r="H16" s="68">
        <f t="shared" si="0"/>
        <v>0</v>
      </c>
    </row>
    <row r="17" spans="1:8" ht="15" customHeight="1" x14ac:dyDescent="0.25">
      <c r="A17" s="17" t="s">
        <v>57</v>
      </c>
      <c r="B17" s="18" t="s">
        <v>14</v>
      </c>
      <c r="C17" s="19" t="s">
        <v>7</v>
      </c>
      <c r="D17" s="19" t="s">
        <v>19</v>
      </c>
      <c r="E17" s="20" t="s">
        <v>6</v>
      </c>
      <c r="F17" s="20">
        <v>11</v>
      </c>
      <c r="G17" s="69">
        <v>0</v>
      </c>
      <c r="H17" s="68">
        <f t="shared" si="0"/>
        <v>0</v>
      </c>
    </row>
    <row r="18" spans="1:8" ht="38.25" customHeight="1" x14ac:dyDescent="0.25">
      <c r="A18" s="17" t="s">
        <v>36</v>
      </c>
      <c r="B18" s="18" t="s">
        <v>149</v>
      </c>
      <c r="C18" s="19" t="s">
        <v>7</v>
      </c>
      <c r="D18" s="19" t="s">
        <v>19</v>
      </c>
      <c r="E18" s="20" t="s">
        <v>125</v>
      </c>
      <c r="F18" s="20" t="s">
        <v>125</v>
      </c>
      <c r="G18" s="69" t="s">
        <v>125</v>
      </c>
      <c r="H18" s="68">
        <f>H19+H20+H21+H22+H23</f>
        <v>0</v>
      </c>
    </row>
    <row r="19" spans="1:8" ht="14.45" customHeight="1" x14ac:dyDescent="0.25">
      <c r="A19" s="17"/>
      <c r="B19" s="21" t="s">
        <v>139</v>
      </c>
      <c r="C19" s="19"/>
      <c r="D19" s="22"/>
      <c r="E19" s="23" t="s">
        <v>6</v>
      </c>
      <c r="F19" s="23">
        <v>8</v>
      </c>
      <c r="G19" s="70">
        <v>0</v>
      </c>
      <c r="H19" s="71">
        <v>0</v>
      </c>
    </row>
    <row r="20" spans="1:8" ht="14.45" customHeight="1" x14ac:dyDescent="0.25">
      <c r="A20" s="17"/>
      <c r="B20" s="21" t="s">
        <v>140</v>
      </c>
      <c r="C20" s="19"/>
      <c r="D20" s="22"/>
      <c r="E20" s="23" t="s">
        <v>6</v>
      </c>
      <c r="F20" s="23">
        <v>3</v>
      </c>
      <c r="G20" s="70">
        <v>0</v>
      </c>
      <c r="H20" s="71">
        <v>0</v>
      </c>
    </row>
    <row r="21" spans="1:8" ht="14.45" customHeight="1" x14ac:dyDescent="0.25">
      <c r="A21" s="17"/>
      <c r="B21" s="21" t="s">
        <v>141</v>
      </c>
      <c r="C21" s="19"/>
      <c r="D21" s="22"/>
      <c r="E21" s="23" t="s">
        <v>6</v>
      </c>
      <c r="F21" s="23">
        <v>6</v>
      </c>
      <c r="G21" s="70">
        <v>0</v>
      </c>
      <c r="H21" s="71">
        <v>0</v>
      </c>
    </row>
    <row r="22" spans="1:8" ht="14.45" customHeight="1" x14ac:dyDescent="0.25">
      <c r="A22" s="17"/>
      <c r="B22" s="21" t="s">
        <v>142</v>
      </c>
      <c r="C22" s="19"/>
      <c r="D22" s="22"/>
      <c r="E22" s="23" t="s">
        <v>6</v>
      </c>
      <c r="F22" s="23">
        <v>17</v>
      </c>
      <c r="G22" s="70">
        <v>0</v>
      </c>
      <c r="H22" s="71">
        <v>0</v>
      </c>
    </row>
    <row r="23" spans="1:8" ht="14.45" customHeight="1" x14ac:dyDescent="0.25">
      <c r="A23" s="17"/>
      <c r="B23" s="21" t="s">
        <v>143</v>
      </c>
      <c r="C23" s="19"/>
      <c r="D23" s="22"/>
      <c r="E23" s="23" t="s">
        <v>6</v>
      </c>
      <c r="F23" s="23">
        <v>0</v>
      </c>
      <c r="G23" s="70">
        <v>0</v>
      </c>
      <c r="H23" s="71">
        <v>0</v>
      </c>
    </row>
    <row r="24" spans="1:8" x14ac:dyDescent="0.25">
      <c r="A24" s="17" t="s">
        <v>58</v>
      </c>
      <c r="B24" s="18" t="s">
        <v>15</v>
      </c>
      <c r="C24" s="19" t="s">
        <v>7</v>
      </c>
      <c r="D24" s="19" t="s">
        <v>19</v>
      </c>
      <c r="E24" s="20" t="s">
        <v>6</v>
      </c>
      <c r="F24" s="20">
        <v>2</v>
      </c>
      <c r="G24" s="69">
        <v>0</v>
      </c>
      <c r="H24" s="68">
        <f t="shared" ref="H24:H31" si="1">D24*F24*G24</f>
        <v>0</v>
      </c>
    </row>
    <row r="25" spans="1:8" ht="15" customHeight="1" x14ac:dyDescent="0.25">
      <c r="A25" s="17" t="s">
        <v>59</v>
      </c>
      <c r="B25" s="18" t="s">
        <v>100</v>
      </c>
      <c r="C25" s="19" t="s">
        <v>7</v>
      </c>
      <c r="D25" s="19" t="s">
        <v>19</v>
      </c>
      <c r="E25" s="20" t="s">
        <v>6</v>
      </c>
      <c r="F25" s="20">
        <v>2</v>
      </c>
      <c r="G25" s="69">
        <v>0</v>
      </c>
      <c r="H25" s="68">
        <f t="shared" si="1"/>
        <v>0</v>
      </c>
    </row>
    <row r="26" spans="1:8" ht="15" customHeight="1" x14ac:dyDescent="0.25">
      <c r="A26" s="17" t="s">
        <v>60</v>
      </c>
      <c r="B26" s="18" t="s">
        <v>131</v>
      </c>
      <c r="C26" s="19" t="s">
        <v>7</v>
      </c>
      <c r="D26" s="19" t="s">
        <v>19</v>
      </c>
      <c r="E26" s="20" t="s">
        <v>6</v>
      </c>
      <c r="F26" s="20">
        <v>1</v>
      </c>
      <c r="G26" s="69">
        <v>0</v>
      </c>
      <c r="H26" s="68">
        <f t="shared" si="1"/>
        <v>0</v>
      </c>
    </row>
    <row r="27" spans="1:8" ht="15" customHeight="1" x14ac:dyDescent="0.25">
      <c r="A27" s="17" t="s">
        <v>61</v>
      </c>
      <c r="B27" s="18" t="s">
        <v>132</v>
      </c>
      <c r="C27" s="19" t="s">
        <v>7</v>
      </c>
      <c r="D27" s="19" t="s">
        <v>19</v>
      </c>
      <c r="E27" s="20" t="s">
        <v>6</v>
      </c>
      <c r="F27" s="20">
        <v>1</v>
      </c>
      <c r="G27" s="69">
        <v>0</v>
      </c>
      <c r="H27" s="68">
        <f t="shared" si="1"/>
        <v>0</v>
      </c>
    </row>
    <row r="28" spans="1:8" ht="15" customHeight="1" x14ac:dyDescent="0.25">
      <c r="A28" s="17" t="s">
        <v>62</v>
      </c>
      <c r="B28" s="18" t="s">
        <v>101</v>
      </c>
      <c r="C28" s="19" t="s">
        <v>7</v>
      </c>
      <c r="D28" s="19" t="s">
        <v>19</v>
      </c>
      <c r="E28" s="20" t="s">
        <v>6</v>
      </c>
      <c r="F28" s="20">
        <v>3</v>
      </c>
      <c r="G28" s="69">
        <v>0</v>
      </c>
      <c r="H28" s="68">
        <f t="shared" si="1"/>
        <v>0</v>
      </c>
    </row>
    <row r="29" spans="1:8" ht="15" customHeight="1" x14ac:dyDescent="0.25">
      <c r="A29" s="17" t="s">
        <v>63</v>
      </c>
      <c r="B29" s="18" t="s">
        <v>102</v>
      </c>
      <c r="C29" s="19" t="s">
        <v>7</v>
      </c>
      <c r="D29" s="19" t="s">
        <v>19</v>
      </c>
      <c r="E29" s="20" t="s">
        <v>6</v>
      </c>
      <c r="F29" s="20">
        <v>11</v>
      </c>
      <c r="G29" s="69">
        <v>0</v>
      </c>
      <c r="H29" s="68">
        <f t="shared" si="1"/>
        <v>0</v>
      </c>
    </row>
    <row r="30" spans="1:8" ht="15" customHeight="1" x14ac:dyDescent="0.25">
      <c r="A30" s="17" t="s">
        <v>64</v>
      </c>
      <c r="B30" s="18" t="s">
        <v>103</v>
      </c>
      <c r="C30" s="19" t="s">
        <v>7</v>
      </c>
      <c r="D30" s="19" t="s">
        <v>19</v>
      </c>
      <c r="E30" s="20" t="s">
        <v>6</v>
      </c>
      <c r="F30" s="20">
        <v>22</v>
      </c>
      <c r="G30" s="69">
        <v>0</v>
      </c>
      <c r="H30" s="68">
        <f t="shared" si="1"/>
        <v>0</v>
      </c>
    </row>
    <row r="31" spans="1:8" ht="15" customHeight="1" x14ac:dyDescent="0.25">
      <c r="A31" s="17" t="s">
        <v>65</v>
      </c>
      <c r="B31" s="44" t="s">
        <v>24</v>
      </c>
      <c r="C31" s="45" t="s">
        <v>7</v>
      </c>
      <c r="D31" s="45" t="s">
        <v>19</v>
      </c>
      <c r="E31" s="46" t="s">
        <v>6</v>
      </c>
      <c r="F31" s="46">
        <v>13</v>
      </c>
      <c r="G31" s="69">
        <v>0</v>
      </c>
      <c r="H31" s="68">
        <f t="shared" si="1"/>
        <v>0</v>
      </c>
    </row>
    <row r="32" spans="1:8" ht="30.75" customHeight="1" x14ac:dyDescent="0.25">
      <c r="A32" s="17" t="s">
        <v>66</v>
      </c>
      <c r="B32" s="44" t="s">
        <v>151</v>
      </c>
      <c r="C32" s="45" t="s">
        <v>7</v>
      </c>
      <c r="D32" s="45" t="s">
        <v>19</v>
      </c>
      <c r="E32" s="46" t="s">
        <v>125</v>
      </c>
      <c r="F32" s="46" t="s">
        <v>125</v>
      </c>
      <c r="G32" s="69" t="s">
        <v>150</v>
      </c>
      <c r="H32" s="68">
        <f>H33+H34</f>
        <v>0</v>
      </c>
    </row>
    <row r="33" spans="1:8" ht="15" customHeight="1" x14ac:dyDescent="0.25">
      <c r="A33" s="17"/>
      <c r="B33" s="47" t="s">
        <v>145</v>
      </c>
      <c r="C33" s="45"/>
      <c r="D33" s="45"/>
      <c r="E33" s="49" t="s">
        <v>6</v>
      </c>
      <c r="F33" s="49">
        <v>18</v>
      </c>
      <c r="G33" s="70">
        <v>0</v>
      </c>
      <c r="H33" s="71">
        <v>0</v>
      </c>
    </row>
    <row r="34" spans="1:8" ht="15" customHeight="1" x14ac:dyDescent="0.25">
      <c r="A34" s="17"/>
      <c r="B34" s="47" t="s">
        <v>146</v>
      </c>
      <c r="C34" s="45"/>
      <c r="D34" s="45"/>
      <c r="E34" s="49" t="s">
        <v>6</v>
      </c>
      <c r="F34" s="49">
        <v>28</v>
      </c>
      <c r="G34" s="70">
        <v>0</v>
      </c>
      <c r="H34" s="71">
        <v>0</v>
      </c>
    </row>
    <row r="35" spans="1:8" ht="15" customHeight="1" x14ac:dyDescent="0.25">
      <c r="A35" s="17" t="s">
        <v>67</v>
      </c>
      <c r="B35" s="44" t="s">
        <v>26</v>
      </c>
      <c r="C35" s="45" t="s">
        <v>30</v>
      </c>
      <c r="D35" s="45" t="s">
        <v>28</v>
      </c>
      <c r="E35" s="46" t="s">
        <v>6</v>
      </c>
      <c r="F35" s="46">
        <v>16</v>
      </c>
      <c r="G35" s="69">
        <v>0</v>
      </c>
      <c r="H35" s="68">
        <f t="shared" ref="H35:H50" si="2">D35*F35*G35</f>
        <v>0</v>
      </c>
    </row>
    <row r="36" spans="1:8" ht="15" customHeight="1" x14ac:dyDescent="0.25">
      <c r="A36" s="17" t="s">
        <v>68</v>
      </c>
      <c r="B36" s="44" t="s">
        <v>27</v>
      </c>
      <c r="C36" s="45" t="s">
        <v>30</v>
      </c>
      <c r="D36" s="45" t="s">
        <v>28</v>
      </c>
      <c r="E36" s="46" t="s">
        <v>6</v>
      </c>
      <c r="F36" s="46">
        <v>43</v>
      </c>
      <c r="G36" s="69">
        <v>0</v>
      </c>
      <c r="H36" s="68">
        <f t="shared" si="2"/>
        <v>0</v>
      </c>
    </row>
    <row r="37" spans="1:8" ht="25.15" customHeight="1" x14ac:dyDescent="0.25">
      <c r="A37" s="17" t="s">
        <v>69</v>
      </c>
      <c r="B37" s="44" t="s">
        <v>135</v>
      </c>
      <c r="C37" s="45" t="s">
        <v>30</v>
      </c>
      <c r="D37" s="45" t="s">
        <v>28</v>
      </c>
      <c r="E37" s="46" t="s">
        <v>6</v>
      </c>
      <c r="F37" s="46">
        <v>1</v>
      </c>
      <c r="G37" s="69">
        <v>0</v>
      </c>
      <c r="H37" s="68">
        <f t="shared" si="2"/>
        <v>0</v>
      </c>
    </row>
    <row r="38" spans="1:8" ht="15" customHeight="1" x14ac:dyDescent="0.25">
      <c r="A38" s="17" t="s">
        <v>70</v>
      </c>
      <c r="B38" s="44" t="s">
        <v>171</v>
      </c>
      <c r="C38" s="45" t="s">
        <v>30</v>
      </c>
      <c r="D38" s="45" t="s">
        <v>28</v>
      </c>
      <c r="E38" s="46" t="s">
        <v>6</v>
      </c>
      <c r="F38" s="46">
        <v>3</v>
      </c>
      <c r="G38" s="69">
        <v>0</v>
      </c>
      <c r="H38" s="68">
        <f t="shared" si="2"/>
        <v>0</v>
      </c>
    </row>
    <row r="39" spans="1:8" ht="25.5" customHeight="1" x14ac:dyDescent="0.25">
      <c r="A39" s="17" t="s">
        <v>33</v>
      </c>
      <c r="B39" s="44" t="s">
        <v>105</v>
      </c>
      <c r="C39" s="45" t="s">
        <v>30</v>
      </c>
      <c r="D39" s="45" t="s">
        <v>28</v>
      </c>
      <c r="E39" s="46" t="s">
        <v>6</v>
      </c>
      <c r="F39" s="46">
        <v>2</v>
      </c>
      <c r="G39" s="69">
        <v>0</v>
      </c>
      <c r="H39" s="68">
        <f t="shared" si="2"/>
        <v>0</v>
      </c>
    </row>
    <row r="40" spans="1:8" ht="25.5" customHeight="1" x14ac:dyDescent="0.25">
      <c r="A40" s="17" t="s">
        <v>71</v>
      </c>
      <c r="B40" s="44" t="s">
        <v>106</v>
      </c>
      <c r="C40" s="45" t="s">
        <v>30</v>
      </c>
      <c r="D40" s="45" t="s">
        <v>28</v>
      </c>
      <c r="E40" s="46" t="s">
        <v>6</v>
      </c>
      <c r="F40" s="46">
        <v>2</v>
      </c>
      <c r="G40" s="69">
        <v>0</v>
      </c>
      <c r="H40" s="68">
        <f t="shared" si="2"/>
        <v>0</v>
      </c>
    </row>
    <row r="41" spans="1:8" ht="15" customHeight="1" x14ac:dyDescent="0.25">
      <c r="A41" s="17" t="s">
        <v>72</v>
      </c>
      <c r="B41" s="44" t="s">
        <v>29</v>
      </c>
      <c r="C41" s="45" t="s">
        <v>30</v>
      </c>
      <c r="D41" s="45" t="s">
        <v>31</v>
      </c>
      <c r="E41" s="46" t="s">
        <v>6</v>
      </c>
      <c r="F41" s="46">
        <v>6</v>
      </c>
      <c r="G41" s="69">
        <v>0</v>
      </c>
      <c r="H41" s="68">
        <f t="shared" si="2"/>
        <v>0</v>
      </c>
    </row>
    <row r="42" spans="1:8" ht="27" customHeight="1" x14ac:dyDescent="0.25">
      <c r="A42" s="17" t="s">
        <v>73</v>
      </c>
      <c r="B42" s="44" t="s">
        <v>46</v>
      </c>
      <c r="C42" s="45" t="s">
        <v>30</v>
      </c>
      <c r="D42" s="45" t="s">
        <v>31</v>
      </c>
      <c r="E42" s="46" t="s">
        <v>6</v>
      </c>
      <c r="F42" s="46">
        <v>2</v>
      </c>
      <c r="G42" s="69">
        <v>0</v>
      </c>
      <c r="H42" s="68">
        <f t="shared" si="2"/>
        <v>0</v>
      </c>
    </row>
    <row r="43" spans="1:8" ht="27" customHeight="1" x14ac:dyDescent="0.25">
      <c r="A43" s="17" t="s">
        <v>74</v>
      </c>
      <c r="B43" s="44" t="s">
        <v>32</v>
      </c>
      <c r="C43" s="45" t="s">
        <v>30</v>
      </c>
      <c r="D43" s="45" t="s">
        <v>31</v>
      </c>
      <c r="E43" s="46" t="s">
        <v>6</v>
      </c>
      <c r="F43" s="46">
        <v>14</v>
      </c>
      <c r="G43" s="69">
        <v>0</v>
      </c>
      <c r="H43" s="68">
        <f t="shared" si="2"/>
        <v>0</v>
      </c>
    </row>
    <row r="44" spans="1:8" ht="27" customHeight="1" x14ac:dyDescent="0.25">
      <c r="A44" s="17" t="s">
        <v>75</v>
      </c>
      <c r="B44" s="44" t="s">
        <v>93</v>
      </c>
      <c r="C44" s="45" t="s">
        <v>97</v>
      </c>
      <c r="D44" s="45" t="s">
        <v>33</v>
      </c>
      <c r="E44" s="46" t="s">
        <v>8</v>
      </c>
      <c r="F44" s="46">
        <v>56</v>
      </c>
      <c r="G44" s="69">
        <v>0</v>
      </c>
      <c r="H44" s="68">
        <f t="shared" si="2"/>
        <v>0</v>
      </c>
    </row>
    <row r="45" spans="1:8" ht="27" customHeight="1" x14ac:dyDescent="0.25">
      <c r="A45" s="17" t="s">
        <v>76</v>
      </c>
      <c r="B45" s="44" t="s">
        <v>37</v>
      </c>
      <c r="C45" s="45" t="s">
        <v>35</v>
      </c>
      <c r="D45" s="45" t="s">
        <v>36</v>
      </c>
      <c r="E45" s="46"/>
      <c r="F45" s="46">
        <v>25</v>
      </c>
      <c r="G45" s="69">
        <v>0</v>
      </c>
      <c r="H45" s="68">
        <f t="shared" si="2"/>
        <v>0</v>
      </c>
    </row>
    <row r="46" spans="1:8" ht="15" customHeight="1" x14ac:dyDescent="0.25">
      <c r="A46" s="17" t="s">
        <v>77</v>
      </c>
      <c r="B46" s="44" t="s">
        <v>107</v>
      </c>
      <c r="C46" s="45" t="s">
        <v>35</v>
      </c>
      <c r="D46" s="45" t="s">
        <v>36</v>
      </c>
      <c r="E46" s="46" t="s">
        <v>6</v>
      </c>
      <c r="F46" s="46">
        <v>66</v>
      </c>
      <c r="G46" s="69">
        <v>0</v>
      </c>
      <c r="H46" s="68">
        <f t="shared" si="2"/>
        <v>0</v>
      </c>
    </row>
    <row r="47" spans="1:8" ht="21.6" customHeight="1" x14ac:dyDescent="0.25">
      <c r="A47" s="17" t="s">
        <v>78</v>
      </c>
      <c r="B47" s="44" t="s">
        <v>133</v>
      </c>
      <c r="C47" s="45" t="s">
        <v>35</v>
      </c>
      <c r="D47" s="45" t="s">
        <v>36</v>
      </c>
      <c r="E47" s="46" t="s">
        <v>6</v>
      </c>
      <c r="F47" s="46">
        <v>1</v>
      </c>
      <c r="G47" s="69">
        <v>0</v>
      </c>
      <c r="H47" s="68">
        <f t="shared" si="2"/>
        <v>0</v>
      </c>
    </row>
    <row r="48" spans="1:8" ht="27" customHeight="1" x14ac:dyDescent="0.25">
      <c r="A48" s="17" t="s">
        <v>79</v>
      </c>
      <c r="B48" s="44" t="s">
        <v>134</v>
      </c>
      <c r="C48" s="45" t="s">
        <v>35</v>
      </c>
      <c r="D48" s="45" t="s">
        <v>36</v>
      </c>
      <c r="E48" s="46" t="s">
        <v>6</v>
      </c>
      <c r="F48" s="46">
        <v>1</v>
      </c>
      <c r="G48" s="69">
        <v>0</v>
      </c>
      <c r="H48" s="68">
        <f t="shared" si="2"/>
        <v>0</v>
      </c>
    </row>
    <row r="49" spans="1:8" ht="15" customHeight="1" x14ac:dyDescent="0.25">
      <c r="A49" s="17" t="s">
        <v>82</v>
      </c>
      <c r="B49" s="44" t="s">
        <v>38</v>
      </c>
      <c r="C49" s="45" t="s">
        <v>35</v>
      </c>
      <c r="D49" s="45" t="s">
        <v>36</v>
      </c>
      <c r="E49" s="46" t="s">
        <v>6</v>
      </c>
      <c r="F49" s="46">
        <v>28</v>
      </c>
      <c r="G49" s="69">
        <v>0</v>
      </c>
      <c r="H49" s="68">
        <f t="shared" si="2"/>
        <v>0</v>
      </c>
    </row>
    <row r="50" spans="1:8" ht="15" customHeight="1" thickBot="1" x14ac:dyDescent="0.3">
      <c r="A50" s="17" t="s">
        <v>83</v>
      </c>
      <c r="B50" s="50" t="s">
        <v>43</v>
      </c>
      <c r="C50" s="51" t="s">
        <v>35</v>
      </c>
      <c r="D50" s="51" t="s">
        <v>36</v>
      </c>
      <c r="E50" s="52" t="s">
        <v>6</v>
      </c>
      <c r="F50" s="52">
        <v>8</v>
      </c>
      <c r="G50" s="72">
        <v>0</v>
      </c>
      <c r="H50" s="83">
        <f t="shared" si="2"/>
        <v>0</v>
      </c>
    </row>
    <row r="51" spans="1:8" ht="15.75" thickTop="1" x14ac:dyDescent="0.25">
      <c r="A51" s="102" t="s">
        <v>1</v>
      </c>
      <c r="B51" s="103"/>
      <c r="C51" s="103"/>
      <c r="D51" s="103"/>
      <c r="E51" s="103"/>
      <c r="F51" s="104"/>
      <c r="G51" s="73"/>
      <c r="H51" s="84">
        <f>H7+H8+H9+H10+H11+H12+H13+H14+H15+H16+H17+H18+H24+H25+H26+H27+H28+H29+H30+H31+H32+H35+H36+H37+H38+H39+H40+H41+H42+H43+H44+H45+H46+H47+H48+H49+H50</f>
        <v>0</v>
      </c>
    </row>
    <row r="52" spans="1:8" x14ac:dyDescent="0.25">
      <c r="A52" s="24"/>
      <c r="B52" s="25"/>
      <c r="C52" s="25"/>
      <c r="D52" s="25"/>
      <c r="E52" s="25"/>
      <c r="F52" s="25"/>
      <c r="G52" s="74"/>
      <c r="H52" s="75"/>
    </row>
    <row r="53" spans="1:8" x14ac:dyDescent="0.25">
      <c r="A53" s="85" t="s">
        <v>45</v>
      </c>
      <c r="B53" s="86"/>
      <c r="C53" s="87"/>
      <c r="D53" s="88"/>
      <c r="E53" s="89"/>
      <c r="F53" s="90"/>
      <c r="G53" s="31"/>
      <c r="H53" s="31"/>
    </row>
    <row r="54" spans="1:8" ht="51.75" thickBot="1" x14ac:dyDescent="0.3">
      <c r="A54" s="32" t="s">
        <v>0</v>
      </c>
      <c r="B54" s="32" t="s">
        <v>2</v>
      </c>
      <c r="C54" s="91" t="s">
        <v>17</v>
      </c>
      <c r="D54" s="91" t="s">
        <v>18</v>
      </c>
      <c r="E54" s="32" t="s">
        <v>3</v>
      </c>
      <c r="F54" s="32" t="s">
        <v>4</v>
      </c>
      <c r="G54" s="33" t="s">
        <v>112</v>
      </c>
      <c r="H54" s="33" t="s">
        <v>44</v>
      </c>
    </row>
    <row r="55" spans="1:8" ht="15" customHeight="1" thickTop="1" x14ac:dyDescent="0.25">
      <c r="A55" s="35" t="s">
        <v>85</v>
      </c>
      <c r="B55" s="36" t="s">
        <v>39</v>
      </c>
      <c r="C55" s="35" t="s">
        <v>80</v>
      </c>
      <c r="D55" s="35" t="s">
        <v>48</v>
      </c>
      <c r="E55" s="15" t="s">
        <v>6</v>
      </c>
      <c r="F55" s="15">
        <v>15</v>
      </c>
      <c r="G55" s="76">
        <v>0</v>
      </c>
      <c r="H55" s="77">
        <f>D55*F55*G55</f>
        <v>0</v>
      </c>
    </row>
    <row r="56" spans="1:8" ht="25.5" customHeight="1" x14ac:dyDescent="0.25">
      <c r="A56" s="19" t="s">
        <v>88</v>
      </c>
      <c r="B56" s="18" t="s">
        <v>41</v>
      </c>
      <c r="C56" s="19" t="s">
        <v>80</v>
      </c>
      <c r="D56" s="19" t="s">
        <v>48</v>
      </c>
      <c r="E56" s="20" t="s">
        <v>6</v>
      </c>
      <c r="F56" s="20">
        <v>1</v>
      </c>
      <c r="G56" s="69">
        <v>0</v>
      </c>
      <c r="H56" s="68">
        <f>D56*F56*G56</f>
        <v>0</v>
      </c>
    </row>
    <row r="57" spans="1:8" ht="25.5" customHeight="1" x14ac:dyDescent="0.25">
      <c r="A57" s="19" t="s">
        <v>91</v>
      </c>
      <c r="B57" s="18" t="s">
        <v>81</v>
      </c>
      <c r="C57" s="19" t="s">
        <v>80</v>
      </c>
      <c r="D57" s="19" t="s">
        <v>48</v>
      </c>
      <c r="E57" s="20" t="s">
        <v>6</v>
      </c>
      <c r="F57" s="20">
        <v>41</v>
      </c>
      <c r="G57" s="69">
        <v>0</v>
      </c>
      <c r="H57" s="68">
        <f t="shared" ref="H57:H60" si="3">D57*F57*G57</f>
        <v>0</v>
      </c>
    </row>
    <row r="58" spans="1:8" ht="25.5" customHeight="1" x14ac:dyDescent="0.25">
      <c r="A58" s="19" t="s">
        <v>99</v>
      </c>
      <c r="B58" s="18" t="s">
        <v>84</v>
      </c>
      <c r="C58" s="19" t="s">
        <v>80</v>
      </c>
      <c r="D58" s="19" t="s">
        <v>48</v>
      </c>
      <c r="E58" s="20" t="s">
        <v>6</v>
      </c>
      <c r="F58" s="20">
        <v>10</v>
      </c>
      <c r="G58" s="69">
        <v>0</v>
      </c>
      <c r="H58" s="68">
        <f t="shared" si="3"/>
        <v>0</v>
      </c>
    </row>
    <row r="59" spans="1:8" ht="15" customHeight="1" x14ac:dyDescent="0.25">
      <c r="A59" s="19" t="s">
        <v>110</v>
      </c>
      <c r="B59" s="18" t="s">
        <v>86</v>
      </c>
      <c r="C59" s="19" t="s">
        <v>80</v>
      </c>
      <c r="D59" s="19" t="s">
        <v>48</v>
      </c>
      <c r="E59" s="20" t="s">
        <v>6</v>
      </c>
      <c r="F59" s="20">
        <v>28</v>
      </c>
      <c r="G59" s="69">
        <v>0</v>
      </c>
      <c r="H59" s="68">
        <f t="shared" si="3"/>
        <v>0</v>
      </c>
    </row>
    <row r="60" spans="1:8" ht="15" customHeight="1" thickBot="1" x14ac:dyDescent="0.3">
      <c r="A60" s="37" t="s">
        <v>114</v>
      </c>
      <c r="B60" s="38" t="s">
        <v>92</v>
      </c>
      <c r="C60" s="37" t="s">
        <v>90</v>
      </c>
      <c r="D60" s="37" t="s">
        <v>47</v>
      </c>
      <c r="E60" s="39" t="s">
        <v>6</v>
      </c>
      <c r="F60" s="39">
        <v>30</v>
      </c>
      <c r="G60" s="78">
        <v>0</v>
      </c>
      <c r="H60" s="68">
        <f t="shared" si="3"/>
        <v>0</v>
      </c>
    </row>
    <row r="61" spans="1:8" ht="15.75" thickTop="1" x14ac:dyDescent="0.25">
      <c r="A61" s="102" t="s">
        <v>1</v>
      </c>
      <c r="B61" s="103"/>
      <c r="C61" s="103"/>
      <c r="D61" s="103"/>
      <c r="E61" s="103"/>
      <c r="F61" s="104"/>
      <c r="G61" s="73"/>
      <c r="H61" s="73">
        <f>SUM(H55:H60)</f>
        <v>0</v>
      </c>
    </row>
    <row r="62" spans="1:8" x14ac:dyDescent="0.25">
      <c r="A62" s="79"/>
      <c r="B62" s="79"/>
      <c r="C62" s="79"/>
      <c r="D62" s="79"/>
      <c r="E62" s="79"/>
      <c r="F62" s="79"/>
      <c r="G62" s="79"/>
      <c r="H62" s="79"/>
    </row>
    <row r="63" spans="1:8" x14ac:dyDescent="0.25">
      <c r="A63" s="106" t="s">
        <v>108</v>
      </c>
      <c r="B63" s="107"/>
      <c r="C63" s="107"/>
      <c r="D63" s="107"/>
      <c r="E63" s="107"/>
      <c r="F63" s="107"/>
      <c r="G63" s="108"/>
      <c r="H63" s="80">
        <f>H51+H61</f>
        <v>0</v>
      </c>
    </row>
  </sheetData>
  <sheetProtection sheet="1" objects="1" scenarios="1" selectLockedCells="1"/>
  <protectedRanges>
    <protectedRange algorithmName="SHA-512" hashValue="Ldz8jgRJgPr8Fd97YwPS+v5dYmXdsAWYbc7rga+8OtjLGccNdfWcZAWaHkHNjfOUgHfyzKXOt6FY+6iwfLC/1w==" saltValue="mM2x1Ye/1YRRkyetYi6S0A==" spinCount="100000" sqref="G55:G60" name="Oblast1" securityDescriptor="O:WDG:WDD:(A;;CC;;;WD)"/>
  </protectedRanges>
  <mergeCells count="5">
    <mergeCell ref="A1:H1"/>
    <mergeCell ref="A2:H2"/>
    <mergeCell ref="A51:F51"/>
    <mergeCell ref="A61:F61"/>
    <mergeCell ref="A63:G63"/>
  </mergeCells>
  <pageMargins left="0.7" right="0.7" top="0.78740157499999996" bottom="0.78740157499999996" header="0.3" footer="0.3"/>
  <pageSetup paperSize="9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0"/>
  <sheetViews>
    <sheetView workbookViewId="0">
      <pane ySplit="6" topLeftCell="A16" activePane="bottomLeft" state="frozen"/>
      <selection pane="bottomLeft" activeCell="B38" sqref="B38"/>
    </sheetView>
  </sheetViews>
  <sheetFormatPr defaultRowHeight="15" x14ac:dyDescent="0.25"/>
  <cols>
    <col min="1" max="1" width="3.85546875" style="81" customWidth="1"/>
    <col min="2" max="2" width="51" style="81" customWidth="1"/>
    <col min="3" max="6" width="10.7109375" style="81" customWidth="1"/>
    <col min="7" max="8" width="15.7109375" style="81" customWidth="1"/>
    <col min="9" max="16384" width="9.140625" style="81"/>
  </cols>
  <sheetData>
    <row r="1" spans="1:8" x14ac:dyDescent="0.25">
      <c r="A1" s="105" t="s">
        <v>94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113</v>
      </c>
      <c r="B2" s="105"/>
      <c r="C2" s="105"/>
      <c r="D2" s="105"/>
      <c r="E2" s="105"/>
      <c r="F2" s="105"/>
      <c r="G2" s="105"/>
      <c r="H2" s="105"/>
    </row>
    <row r="3" spans="1:8" x14ac:dyDescent="0.25">
      <c r="A3" s="59"/>
      <c r="B3" s="59"/>
      <c r="C3" s="59"/>
      <c r="D3" s="59"/>
      <c r="E3" s="59"/>
      <c r="F3" s="59"/>
      <c r="G3" s="59"/>
      <c r="H3" s="59"/>
    </row>
    <row r="4" spans="1:8" x14ac:dyDescent="0.25">
      <c r="A4" s="59"/>
      <c r="B4" s="59"/>
      <c r="C4" s="59"/>
      <c r="D4" s="59"/>
      <c r="E4" s="59"/>
      <c r="F4" s="59"/>
      <c r="G4" s="59"/>
      <c r="H4" s="59"/>
    </row>
    <row r="5" spans="1:8" x14ac:dyDescent="0.25">
      <c r="A5" s="26" t="s">
        <v>87</v>
      </c>
      <c r="B5" s="60"/>
      <c r="C5" s="60"/>
      <c r="D5" s="60"/>
      <c r="E5" s="60"/>
      <c r="F5" s="60"/>
      <c r="G5" s="60"/>
      <c r="H5" s="60"/>
    </row>
    <row r="6" spans="1:8" ht="51" customHeight="1" thickBot="1" x14ac:dyDescent="0.3">
      <c r="A6" s="61" t="s">
        <v>0</v>
      </c>
      <c r="B6" s="62" t="s">
        <v>2</v>
      </c>
      <c r="C6" s="63" t="s">
        <v>17</v>
      </c>
      <c r="D6" s="63" t="s">
        <v>18</v>
      </c>
      <c r="E6" s="64" t="s">
        <v>3</v>
      </c>
      <c r="F6" s="62" t="s">
        <v>4</v>
      </c>
      <c r="G6" s="62" t="s">
        <v>138</v>
      </c>
      <c r="H6" s="61" t="s">
        <v>44</v>
      </c>
    </row>
    <row r="7" spans="1:8" ht="15.75" thickTop="1" x14ac:dyDescent="0.25">
      <c r="A7" s="12" t="s">
        <v>47</v>
      </c>
      <c r="B7" s="13" t="s">
        <v>5</v>
      </c>
      <c r="C7" s="14" t="s">
        <v>7</v>
      </c>
      <c r="D7" s="14" t="s">
        <v>19</v>
      </c>
      <c r="E7" s="15" t="s">
        <v>6</v>
      </c>
      <c r="F7" s="16">
        <v>22</v>
      </c>
      <c r="G7" s="82">
        <v>0</v>
      </c>
      <c r="H7" s="66">
        <f>D7*F7*G7</f>
        <v>0</v>
      </c>
    </row>
    <row r="8" spans="1:8" x14ac:dyDescent="0.25">
      <c r="A8" s="17" t="s">
        <v>48</v>
      </c>
      <c r="B8" s="18" t="s">
        <v>9</v>
      </c>
      <c r="C8" s="19" t="s">
        <v>7</v>
      </c>
      <c r="D8" s="19" t="s">
        <v>19</v>
      </c>
      <c r="E8" s="20" t="s">
        <v>8</v>
      </c>
      <c r="F8" s="20">
        <v>317</v>
      </c>
      <c r="G8" s="69">
        <v>0</v>
      </c>
      <c r="H8" s="68">
        <f>D8*F8*G8</f>
        <v>0</v>
      </c>
    </row>
    <row r="9" spans="1:8" x14ac:dyDescent="0.25">
      <c r="A9" s="17" t="s">
        <v>49</v>
      </c>
      <c r="B9" s="18" t="s">
        <v>111</v>
      </c>
      <c r="C9" s="19" t="s">
        <v>7</v>
      </c>
      <c r="D9" s="19" t="s">
        <v>19</v>
      </c>
      <c r="E9" s="20" t="s">
        <v>8</v>
      </c>
      <c r="F9" s="20">
        <v>37.75</v>
      </c>
      <c r="G9" s="69">
        <v>0</v>
      </c>
      <c r="H9" s="68">
        <f t="shared" ref="H9:H17" si="0">D9*F9*G9</f>
        <v>0</v>
      </c>
    </row>
    <row r="10" spans="1:8" x14ac:dyDescent="0.25">
      <c r="A10" s="17" t="s">
        <v>50</v>
      </c>
      <c r="B10" s="18" t="s">
        <v>22</v>
      </c>
      <c r="C10" s="19" t="s">
        <v>7</v>
      </c>
      <c r="D10" s="19" t="s">
        <v>19</v>
      </c>
      <c r="E10" s="20" t="s">
        <v>6</v>
      </c>
      <c r="F10" s="20">
        <v>7</v>
      </c>
      <c r="G10" s="69">
        <v>0</v>
      </c>
      <c r="H10" s="68">
        <f t="shared" si="0"/>
        <v>0</v>
      </c>
    </row>
    <row r="11" spans="1:8" x14ac:dyDescent="0.25">
      <c r="A11" s="17" t="s">
        <v>51</v>
      </c>
      <c r="B11" s="18" t="s">
        <v>10</v>
      </c>
      <c r="C11" s="19" t="s">
        <v>7</v>
      </c>
      <c r="D11" s="19" t="s">
        <v>19</v>
      </c>
      <c r="E11" s="20" t="s">
        <v>8</v>
      </c>
      <c r="F11" s="20">
        <v>23.75</v>
      </c>
      <c r="G11" s="69">
        <v>0</v>
      </c>
      <c r="H11" s="68">
        <f t="shared" si="0"/>
        <v>0</v>
      </c>
    </row>
    <row r="12" spans="1:8" x14ac:dyDescent="0.25">
      <c r="A12" s="17" t="s">
        <v>52</v>
      </c>
      <c r="B12" s="18" t="s">
        <v>12</v>
      </c>
      <c r="C12" s="19" t="s">
        <v>7</v>
      </c>
      <c r="D12" s="19" t="s">
        <v>19</v>
      </c>
      <c r="E12" s="20" t="s">
        <v>6</v>
      </c>
      <c r="F12" s="20">
        <v>6</v>
      </c>
      <c r="G12" s="69">
        <v>0</v>
      </c>
      <c r="H12" s="68">
        <f t="shared" si="0"/>
        <v>0</v>
      </c>
    </row>
    <row r="13" spans="1:8" x14ac:dyDescent="0.25">
      <c r="A13" s="17" t="s">
        <v>53</v>
      </c>
      <c r="B13" s="18" t="s">
        <v>23</v>
      </c>
      <c r="C13" s="19" t="s">
        <v>7</v>
      </c>
      <c r="D13" s="19" t="s">
        <v>19</v>
      </c>
      <c r="E13" s="20" t="s">
        <v>6</v>
      </c>
      <c r="F13" s="20">
        <v>8</v>
      </c>
      <c r="G13" s="69">
        <v>0</v>
      </c>
      <c r="H13" s="68">
        <f t="shared" si="0"/>
        <v>0</v>
      </c>
    </row>
    <row r="14" spans="1:8" x14ac:dyDescent="0.25">
      <c r="A14" s="17" t="s">
        <v>54</v>
      </c>
      <c r="B14" s="18" t="s">
        <v>13</v>
      </c>
      <c r="C14" s="19" t="s">
        <v>7</v>
      </c>
      <c r="D14" s="19" t="s">
        <v>19</v>
      </c>
      <c r="E14" s="20" t="s">
        <v>6</v>
      </c>
      <c r="F14" s="20">
        <v>1</v>
      </c>
      <c r="G14" s="69">
        <v>0</v>
      </c>
      <c r="H14" s="68">
        <f t="shared" si="0"/>
        <v>0</v>
      </c>
    </row>
    <row r="15" spans="1:8" ht="25.5" x14ac:dyDescent="0.25">
      <c r="A15" s="17" t="s">
        <v>55</v>
      </c>
      <c r="B15" s="18" t="s">
        <v>122</v>
      </c>
      <c r="C15" s="19" t="s">
        <v>7</v>
      </c>
      <c r="D15" s="19" t="s">
        <v>19</v>
      </c>
      <c r="E15" s="20" t="s">
        <v>8</v>
      </c>
      <c r="F15" s="20">
        <v>21</v>
      </c>
      <c r="G15" s="69">
        <v>0</v>
      </c>
      <c r="H15" s="68">
        <f t="shared" si="0"/>
        <v>0</v>
      </c>
    </row>
    <row r="16" spans="1:8" ht="25.5" x14ac:dyDescent="0.25">
      <c r="A16" s="17" t="s">
        <v>56</v>
      </c>
      <c r="B16" s="18" t="s">
        <v>123</v>
      </c>
      <c r="C16" s="19" t="s">
        <v>7</v>
      </c>
      <c r="D16" s="19" t="s">
        <v>19</v>
      </c>
      <c r="E16" s="20" t="s">
        <v>8</v>
      </c>
      <c r="F16" s="20">
        <v>6</v>
      </c>
      <c r="G16" s="69">
        <v>0</v>
      </c>
      <c r="H16" s="68">
        <f t="shared" si="0"/>
        <v>0</v>
      </c>
    </row>
    <row r="17" spans="1:8" x14ac:dyDescent="0.25">
      <c r="A17" s="17" t="s">
        <v>57</v>
      </c>
      <c r="B17" s="18" t="s">
        <v>14</v>
      </c>
      <c r="C17" s="19" t="s">
        <v>7</v>
      </c>
      <c r="D17" s="19" t="s">
        <v>19</v>
      </c>
      <c r="E17" s="20" t="s">
        <v>6</v>
      </c>
      <c r="F17" s="20">
        <v>5</v>
      </c>
      <c r="G17" s="69">
        <v>0</v>
      </c>
      <c r="H17" s="68">
        <f t="shared" si="0"/>
        <v>0</v>
      </c>
    </row>
    <row r="18" spans="1:8" ht="24" customHeight="1" x14ac:dyDescent="0.25">
      <c r="A18" s="17" t="s">
        <v>36</v>
      </c>
      <c r="B18" s="18" t="s">
        <v>149</v>
      </c>
      <c r="C18" s="19" t="s">
        <v>7</v>
      </c>
      <c r="D18" s="19" t="s">
        <v>19</v>
      </c>
      <c r="E18" s="20" t="s">
        <v>125</v>
      </c>
      <c r="F18" s="20" t="s">
        <v>125</v>
      </c>
      <c r="G18" s="69" t="s">
        <v>125</v>
      </c>
      <c r="H18" s="68">
        <f>SUM(H19:H22)</f>
        <v>0</v>
      </c>
    </row>
    <row r="19" spans="1:8" x14ac:dyDescent="0.25">
      <c r="A19" s="17"/>
      <c r="B19" s="21" t="s">
        <v>139</v>
      </c>
      <c r="C19" s="19"/>
      <c r="D19" s="22"/>
      <c r="E19" s="23" t="s">
        <v>6</v>
      </c>
      <c r="F19" s="23">
        <v>6</v>
      </c>
      <c r="G19" s="70">
        <v>0</v>
      </c>
      <c r="H19" s="71">
        <v>0</v>
      </c>
    </row>
    <row r="20" spans="1:8" x14ac:dyDescent="0.25">
      <c r="A20" s="17"/>
      <c r="B20" s="21" t="s">
        <v>140</v>
      </c>
      <c r="C20" s="19"/>
      <c r="D20" s="22"/>
      <c r="E20" s="23" t="s">
        <v>6</v>
      </c>
      <c r="F20" s="23">
        <v>4</v>
      </c>
      <c r="G20" s="70">
        <v>0</v>
      </c>
      <c r="H20" s="71">
        <v>0</v>
      </c>
    </row>
    <row r="21" spans="1:8" x14ac:dyDescent="0.25">
      <c r="A21" s="17"/>
      <c r="B21" s="21" t="s">
        <v>141</v>
      </c>
      <c r="C21" s="19"/>
      <c r="D21" s="22"/>
      <c r="E21" s="23" t="s">
        <v>6</v>
      </c>
      <c r="F21" s="23">
        <v>4</v>
      </c>
      <c r="G21" s="70">
        <v>0</v>
      </c>
      <c r="H21" s="71">
        <v>0</v>
      </c>
    </row>
    <row r="22" spans="1:8" x14ac:dyDescent="0.25">
      <c r="A22" s="17"/>
      <c r="B22" s="21" t="s">
        <v>142</v>
      </c>
      <c r="C22" s="19"/>
      <c r="D22" s="22"/>
      <c r="E22" s="23" t="s">
        <v>6</v>
      </c>
      <c r="F22" s="23">
        <v>8</v>
      </c>
      <c r="G22" s="70">
        <v>0</v>
      </c>
      <c r="H22" s="71">
        <v>0</v>
      </c>
    </row>
    <row r="23" spans="1:8" x14ac:dyDescent="0.25">
      <c r="A23" s="17" t="s">
        <v>58</v>
      </c>
      <c r="B23" s="18" t="s">
        <v>15</v>
      </c>
      <c r="C23" s="19" t="s">
        <v>7</v>
      </c>
      <c r="D23" s="19" t="s">
        <v>19</v>
      </c>
      <c r="E23" s="20" t="s">
        <v>6</v>
      </c>
      <c r="F23" s="20">
        <v>2</v>
      </c>
      <c r="G23" s="69">
        <v>0</v>
      </c>
      <c r="H23" s="68">
        <f>D23*F23*G23</f>
        <v>0</v>
      </c>
    </row>
    <row r="24" spans="1:8" x14ac:dyDescent="0.25">
      <c r="A24" s="17" t="s">
        <v>59</v>
      </c>
      <c r="B24" s="18" t="s">
        <v>16</v>
      </c>
      <c r="C24" s="19" t="s">
        <v>7</v>
      </c>
      <c r="D24" s="19" t="s">
        <v>19</v>
      </c>
      <c r="E24" s="20" t="s">
        <v>6</v>
      </c>
      <c r="F24" s="20">
        <v>2</v>
      </c>
      <c r="G24" s="69">
        <v>0</v>
      </c>
      <c r="H24" s="68">
        <f t="shared" ref="H24:H28" si="1">D24*F24*G24</f>
        <v>0</v>
      </c>
    </row>
    <row r="25" spans="1:8" x14ac:dyDescent="0.25">
      <c r="A25" s="17" t="s">
        <v>60</v>
      </c>
      <c r="B25" s="18" t="s">
        <v>126</v>
      </c>
      <c r="C25" s="19" t="s">
        <v>7</v>
      </c>
      <c r="D25" s="19" t="s">
        <v>19</v>
      </c>
      <c r="E25" s="20" t="s">
        <v>6</v>
      </c>
      <c r="F25" s="20">
        <v>2</v>
      </c>
      <c r="G25" s="69">
        <v>0</v>
      </c>
      <c r="H25" s="68">
        <f t="shared" si="1"/>
        <v>0</v>
      </c>
    </row>
    <row r="26" spans="1:8" x14ac:dyDescent="0.25">
      <c r="A26" s="17" t="s">
        <v>61</v>
      </c>
      <c r="B26" s="18" t="s">
        <v>20</v>
      </c>
      <c r="C26" s="19" t="s">
        <v>7</v>
      </c>
      <c r="D26" s="19" t="s">
        <v>19</v>
      </c>
      <c r="E26" s="20" t="s">
        <v>6</v>
      </c>
      <c r="F26" s="20">
        <v>6</v>
      </c>
      <c r="G26" s="69">
        <v>0</v>
      </c>
      <c r="H26" s="68">
        <f t="shared" si="1"/>
        <v>0</v>
      </c>
    </row>
    <row r="27" spans="1:8" x14ac:dyDescent="0.25">
      <c r="A27" s="17" t="s">
        <v>62</v>
      </c>
      <c r="B27" s="18" t="s">
        <v>21</v>
      </c>
      <c r="C27" s="19" t="s">
        <v>7</v>
      </c>
      <c r="D27" s="19" t="s">
        <v>19</v>
      </c>
      <c r="E27" s="20" t="s">
        <v>6</v>
      </c>
      <c r="F27" s="20">
        <v>35</v>
      </c>
      <c r="G27" s="69">
        <v>0</v>
      </c>
      <c r="H27" s="68">
        <f t="shared" si="1"/>
        <v>0</v>
      </c>
    </row>
    <row r="28" spans="1:8" x14ac:dyDescent="0.25">
      <c r="A28" s="17" t="s">
        <v>63</v>
      </c>
      <c r="B28" s="18" t="s">
        <v>24</v>
      </c>
      <c r="C28" s="19" t="s">
        <v>7</v>
      </c>
      <c r="D28" s="19" t="s">
        <v>19</v>
      </c>
      <c r="E28" s="20" t="s">
        <v>6</v>
      </c>
      <c r="F28" s="20">
        <v>7</v>
      </c>
      <c r="G28" s="69">
        <v>0</v>
      </c>
      <c r="H28" s="68">
        <f t="shared" si="1"/>
        <v>0</v>
      </c>
    </row>
    <row r="29" spans="1:8" ht="22.15" customHeight="1" x14ac:dyDescent="0.25">
      <c r="A29" s="17" t="s">
        <v>64</v>
      </c>
      <c r="B29" s="18" t="s">
        <v>148</v>
      </c>
      <c r="C29" s="19" t="s">
        <v>7</v>
      </c>
      <c r="D29" s="19" t="s">
        <v>19</v>
      </c>
      <c r="E29" s="20" t="s">
        <v>6</v>
      </c>
      <c r="F29" s="20">
        <v>22</v>
      </c>
      <c r="G29" s="69" t="s">
        <v>125</v>
      </c>
      <c r="H29" s="68">
        <f>SUM(H30:H32)</f>
        <v>0</v>
      </c>
    </row>
    <row r="30" spans="1:8" x14ac:dyDescent="0.25">
      <c r="A30" s="17"/>
      <c r="B30" s="21" t="s">
        <v>145</v>
      </c>
      <c r="C30" s="19"/>
      <c r="D30" s="19"/>
      <c r="E30" s="23" t="s">
        <v>6</v>
      </c>
      <c r="F30" s="23">
        <v>8</v>
      </c>
      <c r="G30" s="70">
        <v>0</v>
      </c>
      <c r="H30" s="71">
        <v>0</v>
      </c>
    </row>
    <row r="31" spans="1:8" x14ac:dyDescent="0.25">
      <c r="A31" s="17"/>
      <c r="B31" s="21" t="s">
        <v>146</v>
      </c>
      <c r="C31" s="19"/>
      <c r="D31" s="19"/>
      <c r="E31" s="23" t="s">
        <v>6</v>
      </c>
      <c r="F31" s="23">
        <v>14</v>
      </c>
      <c r="G31" s="70">
        <v>0</v>
      </c>
      <c r="H31" s="71">
        <v>0</v>
      </c>
    </row>
    <row r="32" spans="1:8" x14ac:dyDescent="0.25">
      <c r="A32" s="17"/>
      <c r="B32" s="21" t="s">
        <v>147</v>
      </c>
      <c r="C32" s="19"/>
      <c r="D32" s="19"/>
      <c r="E32" s="23" t="s">
        <v>6</v>
      </c>
      <c r="F32" s="23">
        <v>5</v>
      </c>
      <c r="G32" s="70">
        <v>0</v>
      </c>
      <c r="H32" s="71">
        <v>0</v>
      </c>
    </row>
    <row r="33" spans="1:8" x14ac:dyDescent="0.25">
      <c r="A33" s="17" t="s">
        <v>65</v>
      </c>
      <c r="B33" s="18" t="s">
        <v>25</v>
      </c>
      <c r="C33" s="19" t="s">
        <v>7</v>
      </c>
      <c r="D33" s="19" t="s">
        <v>19</v>
      </c>
      <c r="E33" s="20" t="s">
        <v>6</v>
      </c>
      <c r="F33" s="20">
        <v>4</v>
      </c>
      <c r="G33" s="70">
        <v>0</v>
      </c>
      <c r="H33" s="68">
        <f>D33*F33*G33</f>
        <v>0</v>
      </c>
    </row>
    <row r="34" spans="1:8" x14ac:dyDescent="0.25">
      <c r="A34" s="17" t="s">
        <v>66</v>
      </c>
      <c r="B34" s="18" t="s">
        <v>26</v>
      </c>
      <c r="C34" s="19" t="s">
        <v>30</v>
      </c>
      <c r="D34" s="19" t="s">
        <v>28</v>
      </c>
      <c r="E34" s="20" t="s">
        <v>6</v>
      </c>
      <c r="F34" s="20">
        <v>19</v>
      </c>
      <c r="G34" s="69">
        <v>0</v>
      </c>
      <c r="H34" s="68">
        <f t="shared" ref="H34:H47" si="2">D34*F34*G34</f>
        <v>0</v>
      </c>
    </row>
    <row r="35" spans="1:8" x14ac:dyDescent="0.25">
      <c r="A35" s="17" t="s">
        <v>67</v>
      </c>
      <c r="B35" s="18" t="s">
        <v>27</v>
      </c>
      <c r="C35" s="19" t="s">
        <v>30</v>
      </c>
      <c r="D35" s="19" t="s">
        <v>28</v>
      </c>
      <c r="E35" s="20" t="s">
        <v>6</v>
      </c>
      <c r="F35" s="20">
        <v>31</v>
      </c>
      <c r="G35" s="69">
        <v>0</v>
      </c>
      <c r="H35" s="68">
        <f t="shared" si="2"/>
        <v>0</v>
      </c>
    </row>
    <row r="36" spans="1:8" ht="25.5" x14ac:dyDescent="0.25">
      <c r="A36" s="17" t="s">
        <v>68</v>
      </c>
      <c r="B36" s="18" t="s">
        <v>127</v>
      </c>
      <c r="C36" s="19" t="s">
        <v>30</v>
      </c>
      <c r="D36" s="19" t="s">
        <v>28</v>
      </c>
      <c r="E36" s="20" t="s">
        <v>6</v>
      </c>
      <c r="F36" s="20">
        <v>1</v>
      </c>
      <c r="G36" s="69">
        <v>0</v>
      </c>
      <c r="H36" s="68">
        <f t="shared" si="2"/>
        <v>0</v>
      </c>
    </row>
    <row r="37" spans="1:8" x14ac:dyDescent="0.25">
      <c r="A37" s="17" t="s">
        <v>69</v>
      </c>
      <c r="B37" s="18" t="s">
        <v>171</v>
      </c>
      <c r="C37" s="19" t="s">
        <v>30</v>
      </c>
      <c r="D37" s="19" t="s">
        <v>28</v>
      </c>
      <c r="E37" s="20" t="s">
        <v>6</v>
      </c>
      <c r="F37" s="20">
        <v>2</v>
      </c>
      <c r="G37" s="69">
        <v>0</v>
      </c>
      <c r="H37" s="68">
        <f t="shared" si="2"/>
        <v>0</v>
      </c>
    </row>
    <row r="38" spans="1:8" x14ac:dyDescent="0.25">
      <c r="A38" s="17" t="s">
        <v>70</v>
      </c>
      <c r="B38" s="18" t="s">
        <v>115</v>
      </c>
      <c r="C38" s="19" t="s">
        <v>30</v>
      </c>
      <c r="D38" s="19" t="s">
        <v>28</v>
      </c>
      <c r="E38" s="20" t="s">
        <v>6</v>
      </c>
      <c r="F38" s="20">
        <v>2</v>
      </c>
      <c r="G38" s="69">
        <v>0</v>
      </c>
      <c r="H38" s="68">
        <f t="shared" si="2"/>
        <v>0</v>
      </c>
    </row>
    <row r="39" spans="1:8" x14ac:dyDescent="0.25">
      <c r="A39" s="17" t="s">
        <v>33</v>
      </c>
      <c r="B39" s="44" t="s">
        <v>116</v>
      </c>
      <c r="C39" s="45" t="s">
        <v>30</v>
      </c>
      <c r="D39" s="45" t="s">
        <v>28</v>
      </c>
      <c r="E39" s="46" t="s">
        <v>6</v>
      </c>
      <c r="F39" s="46">
        <v>2</v>
      </c>
      <c r="G39" s="69">
        <v>0</v>
      </c>
      <c r="H39" s="68">
        <f t="shared" si="2"/>
        <v>0</v>
      </c>
    </row>
    <row r="40" spans="1:8" x14ac:dyDescent="0.25">
      <c r="A40" s="17" t="s">
        <v>71</v>
      </c>
      <c r="B40" s="44" t="s">
        <v>29</v>
      </c>
      <c r="C40" s="45" t="s">
        <v>30</v>
      </c>
      <c r="D40" s="45" t="s">
        <v>31</v>
      </c>
      <c r="E40" s="46" t="s">
        <v>6</v>
      </c>
      <c r="F40" s="46">
        <v>4</v>
      </c>
      <c r="G40" s="69">
        <v>0</v>
      </c>
      <c r="H40" s="68">
        <f t="shared" si="2"/>
        <v>0</v>
      </c>
    </row>
    <row r="41" spans="1:8" ht="25.5" x14ac:dyDescent="0.25">
      <c r="A41" s="17" t="s">
        <v>72</v>
      </c>
      <c r="B41" s="44" t="s">
        <v>32</v>
      </c>
      <c r="C41" s="45" t="s">
        <v>30</v>
      </c>
      <c r="D41" s="45" t="s">
        <v>31</v>
      </c>
      <c r="E41" s="46" t="s">
        <v>6</v>
      </c>
      <c r="F41" s="46">
        <v>5</v>
      </c>
      <c r="G41" s="69">
        <v>0</v>
      </c>
      <c r="H41" s="68">
        <f t="shared" si="2"/>
        <v>0</v>
      </c>
    </row>
    <row r="42" spans="1:8" ht="25.5" x14ac:dyDescent="0.25">
      <c r="A42" s="17" t="s">
        <v>73</v>
      </c>
      <c r="B42" s="44" t="s">
        <v>93</v>
      </c>
      <c r="C42" s="45" t="s">
        <v>97</v>
      </c>
      <c r="D42" s="45" t="s">
        <v>33</v>
      </c>
      <c r="E42" s="46" t="s">
        <v>8</v>
      </c>
      <c r="F42" s="46">
        <v>37</v>
      </c>
      <c r="G42" s="69">
        <v>0</v>
      </c>
      <c r="H42" s="68">
        <f t="shared" si="2"/>
        <v>0</v>
      </c>
    </row>
    <row r="43" spans="1:8" ht="25.5" x14ac:dyDescent="0.25">
      <c r="A43" s="17" t="s">
        <v>74</v>
      </c>
      <c r="B43" s="44" t="s">
        <v>37</v>
      </c>
      <c r="C43" s="45" t="s">
        <v>35</v>
      </c>
      <c r="D43" s="45" t="s">
        <v>36</v>
      </c>
      <c r="E43" s="46" t="s">
        <v>6</v>
      </c>
      <c r="F43" s="46">
        <v>9</v>
      </c>
      <c r="G43" s="69">
        <v>0</v>
      </c>
      <c r="H43" s="68">
        <f t="shared" si="2"/>
        <v>0</v>
      </c>
    </row>
    <row r="44" spans="1:8" x14ac:dyDescent="0.25">
      <c r="A44" s="17" t="s">
        <v>75</v>
      </c>
      <c r="B44" s="44" t="s">
        <v>107</v>
      </c>
      <c r="C44" s="45" t="s">
        <v>35</v>
      </c>
      <c r="D44" s="45" t="s">
        <v>36</v>
      </c>
      <c r="E44" s="46" t="s">
        <v>6</v>
      </c>
      <c r="F44" s="46">
        <v>48</v>
      </c>
      <c r="G44" s="69">
        <v>0</v>
      </c>
      <c r="H44" s="68">
        <f t="shared" si="2"/>
        <v>0</v>
      </c>
    </row>
    <row r="45" spans="1:8" ht="25.15" customHeight="1" x14ac:dyDescent="0.25">
      <c r="A45" s="17" t="s">
        <v>76</v>
      </c>
      <c r="B45" s="44" t="s">
        <v>128</v>
      </c>
      <c r="C45" s="45" t="s">
        <v>35</v>
      </c>
      <c r="D45" s="45" t="s">
        <v>36</v>
      </c>
      <c r="E45" s="46" t="s">
        <v>6</v>
      </c>
      <c r="F45" s="46">
        <v>1</v>
      </c>
      <c r="G45" s="69">
        <v>0</v>
      </c>
      <c r="H45" s="68">
        <f t="shared" si="2"/>
        <v>0</v>
      </c>
    </row>
    <row r="46" spans="1:8" x14ac:dyDescent="0.25">
      <c r="A46" s="17" t="s">
        <v>77</v>
      </c>
      <c r="B46" s="44" t="s">
        <v>38</v>
      </c>
      <c r="C46" s="45" t="s">
        <v>35</v>
      </c>
      <c r="D46" s="45" t="s">
        <v>36</v>
      </c>
      <c r="E46" s="46" t="s">
        <v>6</v>
      </c>
      <c r="F46" s="46">
        <v>10</v>
      </c>
      <c r="G46" s="69">
        <v>0</v>
      </c>
      <c r="H46" s="68">
        <f t="shared" si="2"/>
        <v>0</v>
      </c>
    </row>
    <row r="47" spans="1:8" ht="15.75" thickBot="1" x14ac:dyDescent="0.3">
      <c r="A47" s="17" t="s">
        <v>78</v>
      </c>
      <c r="B47" s="50" t="s">
        <v>43</v>
      </c>
      <c r="C47" s="51" t="s">
        <v>35</v>
      </c>
      <c r="D47" s="51" t="s">
        <v>36</v>
      </c>
      <c r="E47" s="52" t="s">
        <v>6</v>
      </c>
      <c r="F47" s="52">
        <v>5</v>
      </c>
      <c r="G47" s="72">
        <v>0</v>
      </c>
      <c r="H47" s="83">
        <f t="shared" si="2"/>
        <v>0</v>
      </c>
    </row>
    <row r="48" spans="1:8" ht="15.75" thickTop="1" x14ac:dyDescent="0.25">
      <c r="A48" s="102" t="s">
        <v>1</v>
      </c>
      <c r="B48" s="103"/>
      <c r="C48" s="103"/>
      <c r="D48" s="103"/>
      <c r="E48" s="103"/>
      <c r="F48" s="104"/>
      <c r="G48" s="73"/>
      <c r="H48" s="73">
        <f>H7+H8+H9+H10+H11+H12+H13+H14+H15+H16+H17+H23+H18+H24+H25+H26+H27+H28+H29+H33+H34+H35+H36+H37+H38+H39+H40+H41+H42+H43+H44+H45+H46+H47</f>
        <v>0</v>
      </c>
    </row>
    <row r="49" spans="1:8" x14ac:dyDescent="0.25">
      <c r="A49" s="24"/>
      <c r="B49" s="25"/>
      <c r="C49" s="25"/>
      <c r="D49" s="25"/>
      <c r="E49" s="25"/>
      <c r="F49" s="25"/>
      <c r="G49" s="74"/>
      <c r="H49" s="75"/>
    </row>
    <row r="50" spans="1:8" x14ac:dyDescent="0.25">
      <c r="A50" s="85" t="s">
        <v>45</v>
      </c>
      <c r="B50" s="86"/>
      <c r="C50" s="87"/>
      <c r="D50" s="88"/>
      <c r="E50" s="89"/>
      <c r="F50" s="90"/>
      <c r="G50" s="90"/>
      <c r="H50" s="90"/>
    </row>
    <row r="51" spans="1:8" ht="51.75" thickBot="1" x14ac:dyDescent="0.3">
      <c r="A51" s="32" t="s">
        <v>0</v>
      </c>
      <c r="B51" s="32" t="s">
        <v>2</v>
      </c>
      <c r="C51" s="91" t="s">
        <v>17</v>
      </c>
      <c r="D51" s="91" t="s">
        <v>18</v>
      </c>
      <c r="E51" s="32" t="s">
        <v>3</v>
      </c>
      <c r="F51" s="32" t="s">
        <v>4</v>
      </c>
      <c r="G51" s="32" t="s">
        <v>112</v>
      </c>
      <c r="H51" s="33" t="s">
        <v>44</v>
      </c>
    </row>
    <row r="52" spans="1:8" ht="15.75" thickTop="1" x14ac:dyDescent="0.25">
      <c r="A52" s="35" t="s">
        <v>79</v>
      </c>
      <c r="B52" s="54" t="s">
        <v>39</v>
      </c>
      <c r="C52" s="53" t="s">
        <v>80</v>
      </c>
      <c r="D52" s="53" t="s">
        <v>48</v>
      </c>
      <c r="E52" s="42" t="s">
        <v>6</v>
      </c>
      <c r="F52" s="42">
        <v>18</v>
      </c>
      <c r="G52" s="76">
        <v>0</v>
      </c>
      <c r="H52" s="77">
        <f>D52*F52*G52</f>
        <v>0</v>
      </c>
    </row>
    <row r="53" spans="1:8" ht="25.5" x14ac:dyDescent="0.25">
      <c r="A53" s="19" t="s">
        <v>82</v>
      </c>
      <c r="B53" s="44" t="s">
        <v>41</v>
      </c>
      <c r="C53" s="45" t="s">
        <v>80</v>
      </c>
      <c r="D53" s="45" t="s">
        <v>48</v>
      </c>
      <c r="E53" s="46" t="s">
        <v>6</v>
      </c>
      <c r="F53" s="46">
        <v>1</v>
      </c>
      <c r="G53" s="69">
        <v>0</v>
      </c>
      <c r="H53" s="68">
        <f>D53*F53*G53</f>
        <v>0</v>
      </c>
    </row>
    <row r="54" spans="1:8" ht="25.5" x14ac:dyDescent="0.25">
      <c r="A54" s="19" t="s">
        <v>83</v>
      </c>
      <c r="B54" s="44" t="s">
        <v>81</v>
      </c>
      <c r="C54" s="45" t="s">
        <v>80</v>
      </c>
      <c r="D54" s="45" t="s">
        <v>48</v>
      </c>
      <c r="E54" s="46" t="s">
        <v>6</v>
      </c>
      <c r="F54" s="46">
        <v>5</v>
      </c>
      <c r="G54" s="69">
        <v>0</v>
      </c>
      <c r="H54" s="68">
        <f t="shared" ref="H54:H57" si="3">D54*F54*G54</f>
        <v>0</v>
      </c>
    </row>
    <row r="55" spans="1:8" ht="25.5" x14ac:dyDescent="0.25">
      <c r="A55" s="19" t="s">
        <v>85</v>
      </c>
      <c r="B55" s="44" t="s">
        <v>84</v>
      </c>
      <c r="C55" s="45" t="s">
        <v>80</v>
      </c>
      <c r="D55" s="45" t="s">
        <v>48</v>
      </c>
      <c r="E55" s="46" t="s">
        <v>6</v>
      </c>
      <c r="F55" s="46">
        <v>2</v>
      </c>
      <c r="G55" s="69">
        <v>0</v>
      </c>
      <c r="H55" s="68">
        <f t="shared" si="3"/>
        <v>0</v>
      </c>
    </row>
    <row r="56" spans="1:8" x14ac:dyDescent="0.25">
      <c r="A56" s="19" t="s">
        <v>88</v>
      </c>
      <c r="B56" s="44" t="s">
        <v>86</v>
      </c>
      <c r="C56" s="45" t="s">
        <v>80</v>
      </c>
      <c r="D56" s="45" t="s">
        <v>48</v>
      </c>
      <c r="E56" s="46" t="s">
        <v>6</v>
      </c>
      <c r="F56" s="46">
        <v>3</v>
      </c>
      <c r="G56" s="69">
        <v>0</v>
      </c>
      <c r="H56" s="68">
        <f t="shared" si="3"/>
        <v>0</v>
      </c>
    </row>
    <row r="57" spans="1:8" ht="15.75" thickBot="1" x14ac:dyDescent="0.3">
      <c r="A57" s="37" t="s">
        <v>91</v>
      </c>
      <c r="B57" s="56" t="s">
        <v>92</v>
      </c>
      <c r="C57" s="55" t="s">
        <v>90</v>
      </c>
      <c r="D57" s="55" t="s">
        <v>47</v>
      </c>
      <c r="E57" s="57" t="s">
        <v>6</v>
      </c>
      <c r="F57" s="57">
        <v>26</v>
      </c>
      <c r="G57" s="78">
        <v>0</v>
      </c>
      <c r="H57" s="83">
        <f t="shared" si="3"/>
        <v>0</v>
      </c>
    </row>
    <row r="58" spans="1:8" ht="15.75" thickTop="1" x14ac:dyDescent="0.25">
      <c r="A58" s="102" t="s">
        <v>1</v>
      </c>
      <c r="B58" s="103"/>
      <c r="C58" s="103"/>
      <c r="D58" s="103"/>
      <c r="E58" s="103"/>
      <c r="F58" s="104"/>
      <c r="G58" s="73"/>
      <c r="H58" s="73">
        <f>SUM(H52:H57)</f>
        <v>0</v>
      </c>
    </row>
    <row r="59" spans="1:8" x14ac:dyDescent="0.25">
      <c r="A59" s="79"/>
      <c r="B59" s="79"/>
      <c r="C59" s="79"/>
      <c r="D59" s="79"/>
      <c r="E59" s="79"/>
      <c r="F59" s="79"/>
      <c r="G59" s="79"/>
      <c r="H59" s="79"/>
    </row>
    <row r="60" spans="1:8" x14ac:dyDescent="0.25">
      <c r="A60" s="106" t="s">
        <v>117</v>
      </c>
      <c r="B60" s="107"/>
      <c r="C60" s="107"/>
      <c r="D60" s="107"/>
      <c r="E60" s="107"/>
      <c r="F60" s="107"/>
      <c r="G60" s="108"/>
      <c r="H60" s="80">
        <f>H58+H48</f>
        <v>0</v>
      </c>
    </row>
  </sheetData>
  <sheetProtection sheet="1" objects="1" scenarios="1" selectLockedCells="1"/>
  <protectedRanges>
    <protectedRange algorithmName="SHA-512" hashValue="bs3eu2xkhEeVKzfT5S8U/fimv0Sg+SFAwuEjzsQ3jy2D24bdWQe7XOOxylLuAQ0ictksFVnQkqzA209IxRlvQQ==" saltValue="CTN7t7HBwBMu9R8i7PfeIw==" spinCount="100000" sqref="G52:G57" name="Oblast1" securityDescriptor="O:WDG:WDD:(A;;CC;;;WD)"/>
  </protectedRanges>
  <mergeCells count="5">
    <mergeCell ref="A1:H1"/>
    <mergeCell ref="A2:H2"/>
    <mergeCell ref="A48:F48"/>
    <mergeCell ref="A58:F58"/>
    <mergeCell ref="A60:G60"/>
  </mergeCells>
  <pageMargins left="0.7" right="0.7" top="0.78740157499999996" bottom="0.78740157499999996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2"/>
  <sheetViews>
    <sheetView workbookViewId="0">
      <selection activeCell="G9" sqref="G9"/>
    </sheetView>
  </sheetViews>
  <sheetFormatPr defaultRowHeight="15" x14ac:dyDescent="0.25"/>
  <cols>
    <col min="1" max="1" width="3.85546875" style="81" customWidth="1"/>
    <col min="2" max="2" width="51.140625" style="81" customWidth="1"/>
    <col min="3" max="6" width="10.7109375" style="81" customWidth="1"/>
    <col min="7" max="8" width="15.7109375" style="81" customWidth="1"/>
    <col min="9" max="16384" width="9.140625" style="81"/>
  </cols>
  <sheetData>
    <row r="1" spans="1:8" x14ac:dyDescent="0.25">
      <c r="A1" s="105" t="s">
        <v>94</v>
      </c>
      <c r="B1" s="105"/>
      <c r="C1" s="105"/>
      <c r="D1" s="105"/>
      <c r="E1" s="105"/>
      <c r="F1" s="105"/>
      <c r="G1" s="105"/>
      <c r="H1" s="105"/>
    </row>
    <row r="2" spans="1:8" x14ac:dyDescent="0.25">
      <c r="A2" s="105" t="s">
        <v>118</v>
      </c>
      <c r="B2" s="105"/>
      <c r="C2" s="105"/>
      <c r="D2" s="105"/>
      <c r="E2" s="105"/>
      <c r="F2" s="105"/>
      <c r="G2" s="105"/>
      <c r="H2" s="105"/>
    </row>
    <row r="3" spans="1:8" x14ac:dyDescent="0.25">
      <c r="A3" s="59"/>
      <c r="B3" s="59"/>
      <c r="C3" s="59"/>
      <c r="D3" s="59"/>
      <c r="E3" s="59"/>
      <c r="F3" s="59"/>
      <c r="G3" s="59"/>
      <c r="H3" s="59"/>
    </row>
    <row r="4" spans="1:8" x14ac:dyDescent="0.25">
      <c r="A4" s="24"/>
      <c r="B4" s="25"/>
      <c r="C4" s="25"/>
      <c r="D4" s="25"/>
      <c r="E4" s="25"/>
      <c r="F4" s="25"/>
      <c r="G4" s="74"/>
      <c r="H4" s="75"/>
    </row>
    <row r="5" spans="1:8" x14ac:dyDescent="0.25">
      <c r="A5" s="26" t="s">
        <v>45</v>
      </c>
      <c r="B5" s="27"/>
      <c r="C5" s="28"/>
      <c r="D5" s="29"/>
      <c r="E5" s="30"/>
      <c r="F5" s="31"/>
      <c r="G5" s="31"/>
      <c r="H5" s="31"/>
    </row>
    <row r="6" spans="1:8" ht="51" customHeight="1" thickBot="1" x14ac:dyDescent="0.3">
      <c r="A6" s="32" t="s">
        <v>0</v>
      </c>
      <c r="B6" s="33" t="s">
        <v>2</v>
      </c>
      <c r="C6" s="34" t="s">
        <v>17</v>
      </c>
      <c r="D6" s="34" t="s">
        <v>18</v>
      </c>
      <c r="E6" s="33" t="s">
        <v>3</v>
      </c>
      <c r="F6" s="33" t="s">
        <v>4</v>
      </c>
      <c r="G6" s="33" t="s">
        <v>112</v>
      </c>
      <c r="H6" s="33" t="s">
        <v>44</v>
      </c>
    </row>
    <row r="7" spans="1:8" ht="26.25" thickTop="1" x14ac:dyDescent="0.25">
      <c r="A7" s="19" t="s">
        <v>47</v>
      </c>
      <c r="B7" s="44" t="s">
        <v>81</v>
      </c>
      <c r="C7" s="45" t="s">
        <v>80</v>
      </c>
      <c r="D7" s="45" t="s">
        <v>48</v>
      </c>
      <c r="E7" s="46" t="s">
        <v>6</v>
      </c>
      <c r="F7" s="46">
        <v>1</v>
      </c>
      <c r="G7" s="69">
        <v>0</v>
      </c>
      <c r="H7" s="68">
        <f>D7*F7*G7</f>
        <v>0</v>
      </c>
    </row>
    <row r="8" spans="1:8" ht="25.5" x14ac:dyDescent="0.25">
      <c r="A8" s="19" t="s">
        <v>48</v>
      </c>
      <c r="B8" s="44" t="s">
        <v>84</v>
      </c>
      <c r="C8" s="45" t="s">
        <v>80</v>
      </c>
      <c r="D8" s="45" t="s">
        <v>48</v>
      </c>
      <c r="E8" s="46" t="s">
        <v>6</v>
      </c>
      <c r="F8" s="46">
        <v>2</v>
      </c>
      <c r="G8" s="69">
        <v>0</v>
      </c>
      <c r="H8" s="68">
        <f>D8*F8*G8</f>
        <v>0</v>
      </c>
    </row>
    <row r="9" spans="1:8" ht="15.75" thickBot="1" x14ac:dyDescent="0.3">
      <c r="A9" s="19" t="s">
        <v>49</v>
      </c>
      <c r="B9" s="44" t="s">
        <v>86</v>
      </c>
      <c r="C9" s="45" t="s">
        <v>80</v>
      </c>
      <c r="D9" s="45" t="s">
        <v>48</v>
      </c>
      <c r="E9" s="46" t="s">
        <v>6</v>
      </c>
      <c r="F9" s="46">
        <v>2</v>
      </c>
      <c r="G9" s="69">
        <v>0</v>
      </c>
      <c r="H9" s="68">
        <f>D9*F9*G9</f>
        <v>0</v>
      </c>
    </row>
    <row r="10" spans="1:8" ht="15.75" thickTop="1" x14ac:dyDescent="0.25">
      <c r="A10" s="102" t="s">
        <v>1</v>
      </c>
      <c r="B10" s="103"/>
      <c r="C10" s="103"/>
      <c r="D10" s="103"/>
      <c r="E10" s="103"/>
      <c r="F10" s="104"/>
      <c r="G10" s="73">
        <v>0</v>
      </c>
      <c r="H10" s="73">
        <f>SUM(H7:H9)</f>
        <v>0</v>
      </c>
    </row>
    <row r="11" spans="1:8" x14ac:dyDescent="0.25">
      <c r="A11" s="79"/>
      <c r="B11" s="79"/>
      <c r="C11" s="79"/>
      <c r="D11" s="79"/>
      <c r="E11" s="79"/>
      <c r="F11" s="79"/>
      <c r="G11" s="79"/>
      <c r="H11" s="79"/>
    </row>
    <row r="12" spans="1:8" x14ac:dyDescent="0.25">
      <c r="A12" s="106" t="s">
        <v>119</v>
      </c>
      <c r="B12" s="107"/>
      <c r="C12" s="107"/>
      <c r="D12" s="107"/>
      <c r="E12" s="107"/>
      <c r="F12" s="107"/>
      <c r="G12" s="108"/>
      <c r="H12" s="80">
        <f>H10</f>
        <v>0</v>
      </c>
    </row>
  </sheetData>
  <sheetProtection sheet="1" objects="1" scenarios="1" selectLockedCells="1"/>
  <protectedRanges>
    <protectedRange algorithmName="SHA-512" hashValue="hZohV2tLlREXOFrgc4ADhV9ONzAsldiyxDqNbvjx/3XI3cIqRmOQK5+OAHLo36XcI2ZXYfuzEcwDOv0oGp3jkw==" saltValue="dw1so4aF4e4APPIzFW7OXQ==" spinCount="100000" sqref="G7:G9" name="Oblast1" securityDescriptor="O:WDG:WDD:(A;;CC;;;WD)"/>
  </protectedRanges>
  <mergeCells count="4">
    <mergeCell ref="A1:H1"/>
    <mergeCell ref="A2:H2"/>
    <mergeCell ref="A10:F10"/>
    <mergeCell ref="A12:G12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N17"/>
  <sheetViews>
    <sheetView workbookViewId="0">
      <selection activeCell="I7" sqref="I7"/>
    </sheetView>
  </sheetViews>
  <sheetFormatPr defaultRowHeight="15" x14ac:dyDescent="0.25"/>
  <cols>
    <col min="1" max="5" width="9.140625" style="81"/>
    <col min="6" max="6" width="26.7109375" style="81" customWidth="1"/>
    <col min="7" max="7" width="9.140625" style="81" customWidth="1"/>
    <col min="8" max="8" width="9.140625" style="81"/>
    <col min="9" max="9" width="12.42578125" style="81" customWidth="1"/>
    <col min="10" max="16384" width="9.140625" style="81"/>
  </cols>
  <sheetData>
    <row r="1" spans="1:14" x14ac:dyDescent="0.25">
      <c r="A1" s="105" t="s">
        <v>94</v>
      </c>
      <c r="B1" s="105"/>
      <c r="C1" s="105"/>
      <c r="D1" s="105"/>
      <c r="E1" s="105"/>
      <c r="F1" s="105"/>
      <c r="G1" s="105"/>
      <c r="H1" s="105"/>
    </row>
    <row r="2" spans="1:14" x14ac:dyDescent="0.25">
      <c r="A2" s="105" t="s">
        <v>152</v>
      </c>
      <c r="B2" s="105"/>
      <c r="C2" s="105"/>
      <c r="D2" s="105"/>
      <c r="E2" s="105"/>
      <c r="F2" s="105"/>
      <c r="G2" s="105"/>
      <c r="H2" s="105"/>
    </row>
    <row r="3" spans="1:14" x14ac:dyDescent="0.25">
      <c r="A3" s="59"/>
      <c r="B3" s="59"/>
      <c r="C3" s="59"/>
      <c r="D3" s="59"/>
      <c r="E3" s="59"/>
      <c r="F3" s="59"/>
      <c r="G3" s="59"/>
      <c r="H3" s="59"/>
    </row>
    <row r="4" spans="1:14" x14ac:dyDescent="0.25">
      <c r="A4" s="59"/>
      <c r="B4" s="59"/>
      <c r="C4" s="59"/>
      <c r="D4" s="59"/>
      <c r="E4" s="59"/>
      <c r="F4" s="59"/>
      <c r="G4" s="59"/>
      <c r="H4" s="59"/>
    </row>
    <row r="5" spans="1:14" ht="39" thickBot="1" x14ac:dyDescent="0.3">
      <c r="A5" s="92"/>
      <c r="B5" s="115" t="s">
        <v>155</v>
      </c>
      <c r="C5" s="116"/>
      <c r="D5" s="116"/>
      <c r="E5" s="116"/>
      <c r="F5" s="117"/>
      <c r="G5" s="32" t="s">
        <v>3</v>
      </c>
      <c r="H5" s="32" t="s">
        <v>4</v>
      </c>
      <c r="I5" s="33" t="s">
        <v>44</v>
      </c>
      <c r="N5" s="58"/>
    </row>
    <row r="6" spans="1:14" ht="15" customHeight="1" thickTop="1" x14ac:dyDescent="0.25">
      <c r="A6" s="12" t="s">
        <v>47</v>
      </c>
      <c r="B6" s="118" t="s">
        <v>156</v>
      </c>
      <c r="C6" s="118"/>
      <c r="D6" s="118"/>
      <c r="E6" s="118"/>
      <c r="F6" s="118"/>
      <c r="G6" s="97" t="s">
        <v>165</v>
      </c>
      <c r="H6" s="93">
        <v>50</v>
      </c>
      <c r="I6" s="69">
        <v>0</v>
      </c>
      <c r="N6" s="58"/>
    </row>
    <row r="7" spans="1:14" ht="15" customHeight="1" x14ac:dyDescent="0.25">
      <c r="A7" s="17" t="s">
        <v>48</v>
      </c>
      <c r="B7" s="98" t="s">
        <v>157</v>
      </c>
      <c r="C7" s="99"/>
      <c r="D7" s="99"/>
      <c r="E7" s="99"/>
      <c r="F7" s="99"/>
      <c r="G7" s="100" t="s">
        <v>166</v>
      </c>
      <c r="H7" s="94">
        <v>25</v>
      </c>
      <c r="I7" s="69">
        <v>0</v>
      </c>
      <c r="N7" s="58"/>
    </row>
    <row r="8" spans="1:14" ht="15" customHeight="1" x14ac:dyDescent="0.25">
      <c r="A8" s="17" t="s">
        <v>49</v>
      </c>
      <c r="B8" s="119" t="s">
        <v>158</v>
      </c>
      <c r="C8" s="120"/>
      <c r="D8" s="120"/>
      <c r="E8" s="120"/>
      <c r="F8" s="121"/>
      <c r="G8" s="100" t="s">
        <v>167</v>
      </c>
      <c r="H8" s="94">
        <v>100</v>
      </c>
      <c r="I8" s="69">
        <v>0</v>
      </c>
      <c r="N8" s="58"/>
    </row>
    <row r="9" spans="1:14" ht="15" customHeight="1" x14ac:dyDescent="0.25">
      <c r="A9" s="17" t="s">
        <v>50</v>
      </c>
      <c r="B9" s="98" t="s">
        <v>159</v>
      </c>
      <c r="C9" s="99"/>
      <c r="D9" s="99"/>
      <c r="E9" s="99"/>
      <c r="F9" s="99"/>
      <c r="G9" s="100" t="s">
        <v>167</v>
      </c>
      <c r="H9" s="94">
        <v>75</v>
      </c>
      <c r="I9" s="69">
        <v>0</v>
      </c>
      <c r="N9" s="95"/>
    </row>
    <row r="10" spans="1:14" ht="15" customHeight="1" x14ac:dyDescent="0.25">
      <c r="A10" s="17" t="s">
        <v>51</v>
      </c>
      <c r="B10" s="101" t="s">
        <v>160</v>
      </c>
      <c r="C10" s="99"/>
      <c r="D10" s="99"/>
      <c r="E10" s="99"/>
      <c r="F10" s="99"/>
      <c r="G10" s="100" t="s">
        <v>167</v>
      </c>
      <c r="H10" s="94">
        <v>50</v>
      </c>
      <c r="I10" s="69">
        <v>0</v>
      </c>
      <c r="N10" s="95"/>
    </row>
    <row r="11" spans="1:14" ht="15" customHeight="1" x14ac:dyDescent="0.25">
      <c r="A11" s="17" t="s">
        <v>52</v>
      </c>
      <c r="B11" s="122" t="s">
        <v>161</v>
      </c>
      <c r="C11" s="123"/>
      <c r="D11" s="123"/>
      <c r="E11" s="123"/>
      <c r="F11" s="124"/>
      <c r="G11" s="100" t="s">
        <v>168</v>
      </c>
      <c r="H11" s="94">
        <v>50</v>
      </c>
      <c r="I11" s="69">
        <v>0</v>
      </c>
      <c r="N11" s="95"/>
    </row>
    <row r="12" spans="1:14" ht="15" customHeight="1" x14ac:dyDescent="0.25">
      <c r="A12" s="17" t="s">
        <v>53</v>
      </c>
      <c r="B12" s="101" t="s">
        <v>162</v>
      </c>
      <c r="C12" s="99"/>
      <c r="D12" s="99"/>
      <c r="E12" s="99"/>
      <c r="F12" s="99"/>
      <c r="G12" s="100" t="s">
        <v>167</v>
      </c>
      <c r="H12" s="94">
        <v>30</v>
      </c>
      <c r="I12" s="69">
        <v>0</v>
      </c>
      <c r="N12" s="58"/>
    </row>
    <row r="13" spans="1:14" ht="15" customHeight="1" x14ac:dyDescent="0.25">
      <c r="A13" s="17" t="s">
        <v>54</v>
      </c>
      <c r="B13" s="119" t="s">
        <v>163</v>
      </c>
      <c r="C13" s="120"/>
      <c r="D13" s="120"/>
      <c r="E13" s="120"/>
      <c r="F13" s="121"/>
      <c r="G13" s="100" t="s">
        <v>165</v>
      </c>
      <c r="H13" s="94">
        <v>15</v>
      </c>
      <c r="I13" s="69">
        <v>0</v>
      </c>
      <c r="N13" s="95"/>
    </row>
    <row r="14" spans="1:14" ht="15" customHeight="1" x14ac:dyDescent="0.25">
      <c r="A14" s="17" t="s">
        <v>55</v>
      </c>
      <c r="B14" s="101" t="s">
        <v>164</v>
      </c>
      <c r="C14" s="99"/>
      <c r="D14" s="99"/>
      <c r="E14" s="99"/>
      <c r="F14" s="99"/>
      <c r="G14" s="100" t="s">
        <v>167</v>
      </c>
      <c r="H14" s="94">
        <v>20</v>
      </c>
      <c r="I14" s="69">
        <v>0</v>
      </c>
      <c r="N14" s="95"/>
    </row>
    <row r="15" spans="1:14" ht="15" customHeight="1" x14ac:dyDescent="0.25">
      <c r="A15" s="17" t="s">
        <v>56</v>
      </c>
      <c r="B15" s="101" t="s">
        <v>169</v>
      </c>
      <c r="C15" s="99"/>
      <c r="D15" s="99"/>
      <c r="E15" s="99"/>
      <c r="F15" s="99"/>
      <c r="G15" s="100" t="s">
        <v>6</v>
      </c>
      <c r="H15" s="94">
        <v>200</v>
      </c>
      <c r="I15" s="69">
        <v>0</v>
      </c>
      <c r="N15" s="58"/>
    </row>
    <row r="16" spans="1:14" ht="5.45" customHeight="1" x14ac:dyDescent="0.25">
      <c r="A16" s="112"/>
      <c r="B16" s="113"/>
      <c r="C16" s="113"/>
      <c r="D16" s="113"/>
      <c r="E16" s="113"/>
      <c r="F16" s="113"/>
      <c r="G16" s="113"/>
      <c r="H16" s="113"/>
      <c r="I16" s="114"/>
    </row>
    <row r="17" spans="1:9" ht="15" customHeight="1" x14ac:dyDescent="0.25">
      <c r="A17" s="109" t="s">
        <v>1</v>
      </c>
      <c r="B17" s="110"/>
      <c r="C17" s="110"/>
      <c r="D17" s="110"/>
      <c r="E17" s="110"/>
      <c r="F17" s="110"/>
      <c r="G17" s="110"/>
      <c r="H17" s="111"/>
      <c r="I17" s="96">
        <f>I6+I7+I8+I9+I10+I11+I12+I13+I14+I15</f>
        <v>0</v>
      </c>
    </row>
  </sheetData>
  <sheetProtection sheet="1" objects="1" scenarios="1" selectLockedCells="1"/>
  <protectedRanges>
    <protectedRange algorithmName="SHA-512" hashValue="oBfXCni/hDcWnc9EdQOlu4hGLugqukWzk7fNBWqUUa6CYlEsHcX9btkQoqMNg+pgygdhhpQoKSyclffxJ9WH4w==" saltValue="gKPxrucnbBIbnMPgna7bnA==" spinCount="100000" sqref="H6:I15" name="Oblast1" securityDescriptor="O:WDG:WDD:(A;;CC;;;WD)"/>
  </protectedRanges>
  <mergeCells count="9">
    <mergeCell ref="A1:H1"/>
    <mergeCell ref="A2:H2"/>
    <mergeCell ref="A17:H17"/>
    <mergeCell ref="A16:I16"/>
    <mergeCell ref="B5:F5"/>
    <mergeCell ref="B6:F6"/>
    <mergeCell ref="B8:F8"/>
    <mergeCell ref="B11:F11"/>
    <mergeCell ref="B13:F13"/>
  </mergeCell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7"/>
  <sheetViews>
    <sheetView workbookViewId="0">
      <selection activeCell="F18" sqref="F18"/>
    </sheetView>
  </sheetViews>
  <sheetFormatPr defaultRowHeight="15" x14ac:dyDescent="0.25"/>
  <cols>
    <col min="7" max="7" width="49.5703125" customWidth="1"/>
    <col min="8" max="8" width="18.85546875" customWidth="1"/>
  </cols>
  <sheetData>
    <row r="1" spans="1:14" x14ac:dyDescent="0.25">
      <c r="A1" s="2" t="s">
        <v>170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4" spans="1:14" x14ac:dyDescent="0.25">
      <c r="A4" s="3" t="s">
        <v>96</v>
      </c>
      <c r="B4" s="4"/>
      <c r="C4" s="4"/>
      <c r="D4" s="4"/>
      <c r="E4" s="4"/>
      <c r="F4" s="4"/>
      <c r="G4" s="5"/>
      <c r="H4" s="6">
        <f>'01_Budova C'!H63</f>
        <v>0</v>
      </c>
    </row>
    <row r="5" spans="1:14" ht="6" customHeight="1" x14ac:dyDescent="0.25"/>
    <row r="6" spans="1:14" x14ac:dyDescent="0.25">
      <c r="A6" s="119" t="s">
        <v>108</v>
      </c>
      <c r="B6" s="120"/>
      <c r="C6" s="120"/>
      <c r="D6" s="120"/>
      <c r="E6" s="120"/>
      <c r="F6" s="120"/>
      <c r="G6" s="121"/>
      <c r="H6" s="6">
        <f>'02_budova E'!H63</f>
        <v>0</v>
      </c>
    </row>
    <row r="7" spans="1:14" ht="6" customHeight="1" x14ac:dyDescent="0.25"/>
    <row r="8" spans="1:14" x14ac:dyDescent="0.25">
      <c r="A8" s="119" t="s">
        <v>117</v>
      </c>
      <c r="B8" s="120"/>
      <c r="C8" s="120"/>
      <c r="D8" s="120"/>
      <c r="E8" s="120"/>
      <c r="F8" s="120"/>
      <c r="G8" s="121"/>
      <c r="H8" s="6">
        <f>'03_budova G'!H60</f>
        <v>0</v>
      </c>
    </row>
    <row r="9" spans="1:14" ht="6" customHeight="1" x14ac:dyDescent="0.25"/>
    <row r="10" spans="1:14" x14ac:dyDescent="0.25">
      <c r="A10" s="119" t="s">
        <v>119</v>
      </c>
      <c r="B10" s="120"/>
      <c r="C10" s="120"/>
      <c r="D10" s="120"/>
      <c r="E10" s="120"/>
      <c r="F10" s="120"/>
      <c r="G10" s="121"/>
      <c r="H10" s="6">
        <f>'04_budova A'!H12</f>
        <v>0</v>
      </c>
    </row>
    <row r="11" spans="1:14" x14ac:dyDescent="0.25">
      <c r="A11" s="7"/>
      <c r="B11" s="7"/>
      <c r="C11" s="7"/>
      <c r="D11" s="7"/>
      <c r="E11" s="7"/>
      <c r="F11" s="7"/>
      <c r="G11" s="7"/>
      <c r="H11" s="8"/>
    </row>
    <row r="12" spans="1:14" x14ac:dyDescent="0.25">
      <c r="A12" s="119" t="s">
        <v>153</v>
      </c>
      <c r="B12" s="120"/>
      <c r="C12" s="120"/>
      <c r="D12" s="120"/>
      <c r="E12" s="120"/>
      <c r="F12" s="120"/>
      <c r="G12" s="121"/>
      <c r="H12" s="6">
        <f>'05_spotřební materiál'!I17</f>
        <v>0</v>
      </c>
    </row>
    <row r="13" spans="1:14" x14ac:dyDescent="0.25">
      <c r="A13" s="7"/>
      <c r="B13" s="7"/>
      <c r="C13" s="7"/>
      <c r="D13" s="7"/>
      <c r="E13" s="7"/>
      <c r="F13" s="7"/>
      <c r="G13" s="7"/>
      <c r="H13" s="8"/>
    </row>
    <row r="15" spans="1:14" ht="30.75" customHeight="1" x14ac:dyDescent="0.25">
      <c r="A15" s="125" t="s">
        <v>154</v>
      </c>
      <c r="B15" s="126"/>
      <c r="C15" s="126"/>
      <c r="D15" s="126"/>
      <c r="E15" s="126"/>
      <c r="F15" s="126"/>
      <c r="G15" s="127"/>
      <c r="H15" s="1">
        <f>H4+H6+H8+H10+H12</f>
        <v>0</v>
      </c>
    </row>
    <row r="23" spans="1:7" x14ac:dyDescent="0.25">
      <c r="A23" s="9"/>
      <c r="B23" s="9"/>
      <c r="C23" s="9"/>
      <c r="D23" s="9"/>
      <c r="E23" s="9"/>
      <c r="F23" s="9"/>
      <c r="G23" s="9"/>
    </row>
    <row r="24" spans="1:7" x14ac:dyDescent="0.25">
      <c r="A24" s="9"/>
      <c r="B24" s="9"/>
      <c r="C24" s="9"/>
      <c r="D24" s="9"/>
      <c r="E24" s="9"/>
      <c r="F24" s="9"/>
      <c r="G24" s="9"/>
    </row>
    <row r="25" spans="1:7" x14ac:dyDescent="0.25">
      <c r="A25" s="10" t="s">
        <v>120</v>
      </c>
      <c r="B25" s="9"/>
      <c r="C25" s="9"/>
      <c r="D25" s="9"/>
      <c r="E25" s="9"/>
      <c r="F25" s="9"/>
      <c r="G25" s="11"/>
    </row>
    <row r="26" spans="1:7" x14ac:dyDescent="0.25">
      <c r="A26" s="9"/>
      <c r="B26" s="9"/>
      <c r="C26" s="9"/>
      <c r="D26" s="9"/>
      <c r="E26" s="9"/>
      <c r="F26" s="9"/>
      <c r="G26" s="9"/>
    </row>
    <row r="27" spans="1:7" ht="60" x14ac:dyDescent="0.25">
      <c r="A27" s="9"/>
      <c r="B27" s="9"/>
      <c r="C27" s="9"/>
      <c r="D27" s="9"/>
      <c r="E27" s="9"/>
      <c r="F27" s="9"/>
      <c r="G27" s="11" t="s">
        <v>121</v>
      </c>
    </row>
  </sheetData>
  <protectedRanges>
    <protectedRange algorithmName="SHA-512" hashValue="dbvllcDekIxyx3SK/djYPEUKJISYK7R2erLkF66WD+H0rct3/0gh4XeS/jpDAy6xhpcY2kVmzn/pL+x8t8rCLQ==" saltValue="V/wxDre+Dzv51g5tsnFa5g==" spinCount="100000" sqref="A23:G27" name="Oblast1" securityDescriptor="O:WDG:WDD:(A;;CC;;;WD)"/>
  </protectedRanges>
  <mergeCells count="5">
    <mergeCell ref="A6:G6"/>
    <mergeCell ref="A8:G8"/>
    <mergeCell ref="A10:G10"/>
    <mergeCell ref="A15:G15"/>
    <mergeCell ref="A12:G12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01_Budova C</vt:lpstr>
      <vt:lpstr>02_budova E</vt:lpstr>
      <vt:lpstr>03_budova G</vt:lpstr>
      <vt:lpstr>04_budova A</vt:lpstr>
      <vt:lpstr>05_spotřební materiál</vt:lpstr>
      <vt:lpstr>rekapitulace</vt:lpstr>
      <vt:lpstr>'01_Budova C'!Oblast_tisku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havrda</dc:creator>
  <cp:lastModifiedBy>Radka Schejbalová</cp:lastModifiedBy>
  <cp:lastPrinted>2022-08-03T12:06:07Z</cp:lastPrinted>
  <dcterms:created xsi:type="dcterms:W3CDTF">2018-12-13T08:41:06Z</dcterms:created>
  <dcterms:modified xsi:type="dcterms:W3CDTF">2025-11-18T13:02:56Z</dcterms:modified>
</cp:coreProperties>
</file>