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192.168.88.117\aponte\01_inovace_vyzva_ix\05_vr\00_vr_1_frezka\01_k_vyhlaseni\"/>
    </mc:Choice>
  </mc:AlternateContent>
  <xr:revisionPtr revIDLastSave="0" documentId="13_ncr:1_{081A2FD7-073D-4291-801B-14434E763B13}" xr6:coauthVersionLast="47" xr6:coauthVersionMax="47" xr10:uidLastSave="{00000000-0000-0000-0000-000000000000}"/>
  <bookViews>
    <workbookView xWindow="-96" yWindow="-96" windowWidth="19392" windowHeight="10392" activeTab="3" xr2:uid="{00000000-000D-0000-FFFF-FFFF00000000}"/>
  </bookViews>
  <sheets>
    <sheet name="Hodnoceni" sheetId="1" r:id="rId1"/>
    <sheet name="Cena" sheetId="2" r:id="rId2"/>
    <sheet name="Tech.specifikace" sheetId="6" r:id="rId3"/>
    <sheet name="Servisní podmínky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" i="6" l="1"/>
  <c r="F58" i="6"/>
  <c r="F57" i="6"/>
  <c r="F53" i="6"/>
  <c r="F52" i="6"/>
  <c r="F51" i="6"/>
  <c r="F35" i="6"/>
  <c r="F34" i="6"/>
  <c r="F33" i="6"/>
  <c r="F28" i="6"/>
  <c r="F27" i="6"/>
  <c r="F26" i="6"/>
  <c r="F10" i="6" l="1"/>
  <c r="F9" i="6"/>
  <c r="F8" i="6"/>
  <c r="F45" i="6"/>
  <c r="F41" i="6"/>
  <c r="F40" i="6"/>
  <c r="F39" i="6"/>
  <c r="F47" i="6"/>
  <c r="F46" i="6"/>
  <c r="F7" i="4"/>
  <c r="F13" i="4" s="1"/>
  <c r="F6" i="4"/>
  <c r="F12" i="4" s="1"/>
  <c r="F5" i="4"/>
  <c r="F11" i="4" s="1"/>
  <c r="D7" i="2"/>
  <c r="B12" i="2" s="1"/>
  <c r="C8" i="1" s="1"/>
  <c r="D6" i="2"/>
  <c r="B11" i="2" s="1"/>
  <c r="C7" i="1" s="1"/>
  <c r="D5" i="2"/>
  <c r="B10" i="2" s="1"/>
  <c r="C6" i="1" s="1"/>
  <c r="F20" i="6"/>
  <c r="F14" i="6"/>
  <c r="F21" i="6"/>
  <c r="F22" i="6"/>
  <c r="F15" i="6"/>
  <c r="F16" i="6"/>
  <c r="F63" i="6" l="1"/>
  <c r="C11" i="1" s="1"/>
  <c r="F64" i="6"/>
  <c r="C12" i="1" s="1"/>
  <c r="F65" i="6"/>
  <c r="C13" i="1" s="1"/>
  <c r="C16" i="1"/>
  <c r="C17" i="1"/>
  <c r="C18" i="1"/>
  <c r="C23" i="1" l="1"/>
  <c r="C24" i="1"/>
  <c r="C22" i="1"/>
</calcChain>
</file>

<file path=xl/sharedStrings.xml><?xml version="1.0" encoding="utf-8"?>
<sst xmlns="http://schemas.openxmlformats.org/spreadsheetml/2006/main" count="203" uniqueCount="64">
  <si>
    <t>Hodnotící kritéria</t>
  </si>
  <si>
    <t>Váha</t>
  </si>
  <si>
    <t>Body</t>
  </si>
  <si>
    <t>Firma A</t>
  </si>
  <si>
    <t>Firma B</t>
  </si>
  <si>
    <t>Firma C</t>
  </si>
  <si>
    <t>Servisní podmínky</t>
  </si>
  <si>
    <t>Celkový počet bodů</t>
  </si>
  <si>
    <t>Max. 100</t>
  </si>
  <si>
    <r>
      <t>Nejvíce bodů získala nabídka</t>
    </r>
    <r>
      <rPr>
        <b/>
        <sz val="11"/>
        <color indexed="8"/>
        <rFont val="Times New Roman"/>
        <family val="1"/>
        <charset val="238"/>
      </rPr>
      <t xml:space="preserve"> Firmy X</t>
    </r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</si>
  <si>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</si>
  <si>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</si>
  <si>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</si>
  <si>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</si>
  <si>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</si>
  <si>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</si>
  <si>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</si>
  <si>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</si>
  <si>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Vzorec pro výpočet bodového hodnocení je uveden v Zadávací dokumentaci:</t>
  </si>
  <si>
    <t>MINIMALIZAČNÍ KRITÉRIUM:</t>
  </si>
  <si>
    <t>Parametry VOLNÉ</t>
  </si>
  <si>
    <t>Hodnota</t>
  </si>
  <si>
    <t>Jednotka</t>
  </si>
  <si>
    <t>Přepočet bodů</t>
  </si>
  <si>
    <t>Nejlepší parametr:</t>
  </si>
  <si>
    <t>Každý technický parametr má stanoven vlastní váhu, která je uvedena ve sloupci váha kritéria.</t>
  </si>
  <si>
    <t xml:space="preserve">Maximální počet bodů získala nabídka s nejlepšími parametry. Hodnocen byl každý parametr zvlášť. </t>
  </si>
  <si>
    <t>Následně byl proveden součet všech bodů, kdy nabídka s největším celkovým počtem bodů získala</t>
  </si>
  <si>
    <t>max. počet bodu.</t>
  </si>
  <si>
    <t>Vzorec pro výpočet bodového hodnocení je uveden v Zadávací dokumentaci.</t>
  </si>
  <si>
    <t>1/</t>
  </si>
  <si>
    <t xml:space="preserve">Hodnota </t>
  </si>
  <si>
    <t xml:space="preserve">Jednotka </t>
  </si>
  <si>
    <t>Váha kritéria</t>
  </si>
  <si>
    <t>Nejnižší hodnota</t>
  </si>
  <si>
    <t>hod</t>
  </si>
  <si>
    <t>Každá položka v rámci servisních podmínek má stanovenu vlastní váhu, která je uveden ve sloupci váha kritéria.</t>
  </si>
  <si>
    <t>Následně byl proveden součet všech bodů, kdy nabídka s největším celkovým počtem bodů získala maximální počet bodů.</t>
  </si>
  <si>
    <t>Technická specifikace (příloha č.2)</t>
  </si>
  <si>
    <t>Celková cena bez DPH za pořízení</t>
  </si>
  <si>
    <t>MAXIMALIZAČNÍ KRITÉRIUM:</t>
  </si>
  <si>
    <t>kg</t>
  </si>
  <si>
    <t>mm</t>
  </si>
  <si>
    <t>Čas příjezdu servisního technika od nahlášení závady stroje v hodinách</t>
  </si>
  <si>
    <t>Maximální počet bodů za servisní podmínky byl dle Zadávací dokumentace stanoven na  10 ze 100.</t>
  </si>
  <si>
    <t xml:space="preserve">Maximální počet bodů získala nabídka s nejlepšími parametry.  </t>
  </si>
  <si>
    <t>Hodnota kritéria = (nejnižší hodnota/hodnota hodnoceného účastníka)*10</t>
  </si>
  <si>
    <t>kW</t>
  </si>
  <si>
    <t xml:space="preserve">Maximální počet bodů za technickou specifikaci byl dle Zadávací dokumentace stanoven na 30 ze 100 . </t>
  </si>
  <si>
    <t>Výběrové řízení na dodávku vertikálního 5osého obráběcího centra s příslušenstvím pro společnost Aponte s.r.o.</t>
  </si>
  <si>
    <t>Celková cena za pořízení technologie (v požadovaném počtu kusů, bez DPH)</t>
  </si>
  <si>
    <t xml:space="preserve">Maximální počet bodů byl dle Zadávací dokumentace stanoven na 60 z 100 </t>
  </si>
  <si>
    <t>Hodnota kritéria = (nejnižší cena/cena hodnoceného účastníka)*60</t>
  </si>
  <si>
    <t>Maximální otáčky vřetena [ot/min]</t>
  </si>
  <si>
    <t>Výkon motoru vřetene [kW]</t>
  </si>
  <si>
    <t>ot/min</t>
  </si>
  <si>
    <t>Hmotnost stroje [kg]</t>
  </si>
  <si>
    <t>Maximální pojezd osy X (5 os) [mm]</t>
  </si>
  <si>
    <t>Maximální pojezd osy Y (5 os) [mm]</t>
  </si>
  <si>
    <t>Maximální pojezd osy Z (5 os) [mm]</t>
  </si>
  <si>
    <t>m/min</t>
  </si>
  <si>
    <t>Rychloposuv osy X [m/min]</t>
  </si>
  <si>
    <t>Rychloposuv osy Y [m/min]</t>
  </si>
  <si>
    <t>Rychloposuv osy Z [m/min]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</si>
</sst>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Verdana"/>
      <family val="2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0"/>
      <name val="Calibri"/>
      <family val="2"/>
      <charset val="238"/>
    </font>
    <font>
      <b/>
      <u/>
      <sz val="12"/>
      <color indexed="8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12" fillId="0" borderId="0"/>
    <xf numFmtId="0" fontId="1" fillId="0" borderId="0"/>
    <xf numFmtId="0" fontId="1" fillId="2" borderId="0"/>
  </cellStyleXfs>
  <cellXfs count="123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2" fillId="3" borderId="1" xfId="2" applyFont="1" applyFill="1" applyBorder="1"/>
    <xf numFmtId="0" fontId="2" fillId="3" borderId="1" xfId="2" applyFont="1" applyFill="1" applyBorder="1" applyAlignment="1">
      <alignment horizontal="center"/>
    </xf>
    <xf numFmtId="0" fontId="3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2" fillId="4" borderId="1" xfId="2" applyFont="1" applyFill="1" applyBorder="1"/>
    <xf numFmtId="0" fontId="1" fillId="4" borderId="1" xfId="2" applyFill="1" applyBorder="1" applyAlignment="1">
      <alignment horizontal="center"/>
    </xf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0" fontId="7" fillId="0" borderId="0" xfId="2" applyFont="1"/>
    <xf numFmtId="2" fontId="1" fillId="0" borderId="0" xfId="2" applyNumberFormat="1" applyFill="1" applyAlignment="1">
      <alignment horizontal="center"/>
    </xf>
    <xf numFmtId="2" fontId="5" fillId="0" borderId="0" xfId="2" applyNumberFormat="1" applyFont="1" applyAlignment="1">
      <alignment horizontal="center"/>
    </xf>
    <xf numFmtId="0" fontId="2" fillId="4" borderId="0" xfId="2" applyFont="1" applyFill="1"/>
    <xf numFmtId="0" fontId="2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2" fillId="3" borderId="1" xfId="2" applyFont="1" applyFill="1" applyBorder="1" applyAlignment="1"/>
    <xf numFmtId="0" fontId="2" fillId="0" borderId="0" xfId="2" applyFont="1"/>
    <xf numFmtId="0" fontId="2" fillId="0" borderId="0" xfId="2" applyFont="1" applyAlignment="1">
      <alignment horizontal="center"/>
    </xf>
    <xf numFmtId="0" fontId="3" fillId="5" borderId="2" xfId="2" applyFont="1" applyFill="1" applyBorder="1" applyAlignment="1">
      <alignment horizontal="right"/>
    </xf>
    <xf numFmtId="0" fontId="3" fillId="0" borderId="2" xfId="2" applyFont="1" applyBorder="1"/>
    <xf numFmtId="3" fontId="3" fillId="0" borderId="2" xfId="2" applyNumberFormat="1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4" xfId="2" applyFont="1" applyBorder="1"/>
    <xf numFmtId="0" fontId="4" fillId="0" borderId="5" xfId="2" applyFont="1" applyBorder="1"/>
    <xf numFmtId="0" fontId="2" fillId="0" borderId="6" xfId="2" applyFont="1" applyFill="1" applyBorder="1" applyAlignment="1">
      <alignment horizontal="center"/>
    </xf>
    <xf numFmtId="0" fontId="2" fillId="0" borderId="6" xfId="2" applyFont="1" applyBorder="1"/>
    <xf numFmtId="0" fontId="5" fillId="0" borderId="0" xfId="1" applyFont="1" applyFill="1" applyBorder="1"/>
    <xf numFmtId="0" fontId="5" fillId="0" borderId="0" xfId="1" applyFont="1" applyAlignment="1">
      <alignment vertical="center"/>
    </xf>
    <xf numFmtId="0" fontId="5" fillId="0" borderId="0" xfId="1" applyFont="1"/>
    <xf numFmtId="0" fontId="12" fillId="0" borderId="0" xfId="1"/>
    <xf numFmtId="0" fontId="8" fillId="3" borderId="1" xfId="2" applyFont="1" applyFill="1" applyBorder="1" applyAlignment="1"/>
    <xf numFmtId="0" fontId="9" fillId="0" borderId="0" xfId="1" applyFont="1" applyAlignment="1">
      <alignment horizontal="right"/>
    </xf>
    <xf numFmtId="0" fontId="10" fillId="0" borderId="6" xfId="1" applyFont="1" applyBorder="1" applyAlignment="1">
      <alignment horizontal="center"/>
    </xf>
    <xf numFmtId="0" fontId="3" fillId="0" borderId="0" xfId="2" applyFont="1" applyFill="1" applyBorder="1"/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3" fillId="0" borderId="0" xfId="2" applyFont="1" applyBorder="1" applyAlignment="1">
      <alignment horizontal="left"/>
    </xf>
    <xf numFmtId="0" fontId="3" fillId="0" borderId="0" xfId="2" applyFont="1" applyBorder="1" applyAlignment="1">
      <alignment horizontal="center"/>
    </xf>
    <xf numFmtId="3" fontId="3" fillId="0" borderId="0" xfId="2" applyNumberFormat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3" fillId="0" borderId="0" xfId="2" applyFont="1" applyBorder="1"/>
    <xf numFmtId="0" fontId="3" fillId="0" borderId="0" xfId="2" applyFont="1" applyBorder="1" applyAlignment="1">
      <alignment horizontal="right"/>
    </xf>
    <xf numFmtId="0" fontId="11" fillId="0" borderId="0" xfId="1" applyFont="1" applyAlignment="1">
      <alignment horizontal="right"/>
    </xf>
    <xf numFmtId="164" fontId="2" fillId="0" borderId="3" xfId="2" applyNumberFormat="1" applyFont="1" applyBorder="1" applyAlignment="1">
      <alignment horizontal="center"/>
    </xf>
    <xf numFmtId="0" fontId="1" fillId="0" borderId="2" xfId="2" applyBorder="1"/>
    <xf numFmtId="164" fontId="2" fillId="0" borderId="2" xfId="2" applyNumberFormat="1" applyFont="1" applyBorder="1"/>
    <xf numFmtId="0" fontId="2" fillId="0" borderId="0" xfId="2" applyFont="1" applyBorder="1"/>
    <xf numFmtId="0" fontId="13" fillId="0" borderId="0" xfId="2" applyFont="1" applyAlignment="1">
      <alignment horizontal="center"/>
    </xf>
    <xf numFmtId="0" fontId="14" fillId="3" borderId="1" xfId="2" applyFont="1" applyFill="1" applyBorder="1" applyAlignment="1"/>
    <xf numFmtId="0" fontId="15" fillId="3" borderId="1" xfId="2" applyFont="1" applyFill="1" applyBorder="1"/>
    <xf numFmtId="0" fontId="15" fillId="0" borderId="0" xfId="2" applyFont="1"/>
    <xf numFmtId="0" fontId="14" fillId="0" borderId="1" xfId="2" applyFont="1" applyFill="1" applyBorder="1" applyAlignment="1"/>
    <xf numFmtId="0" fontId="15" fillId="0" borderId="1" xfId="2" applyFont="1" applyFill="1" applyBorder="1"/>
    <xf numFmtId="0" fontId="16" fillId="0" borderId="0" xfId="2" applyFont="1"/>
    <xf numFmtId="0" fontId="14" fillId="0" borderId="6" xfId="2" applyFont="1" applyFill="1" applyBorder="1" applyAlignment="1">
      <alignment horizontal="center"/>
    </xf>
    <xf numFmtId="0" fontId="17" fillId="0" borderId="0" xfId="2" applyFont="1"/>
    <xf numFmtId="0" fontId="14" fillId="0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8" fillId="0" borderId="0" xfId="2" applyFont="1"/>
    <xf numFmtId="0" fontId="19" fillId="0" borderId="0" xfId="2" applyFont="1"/>
    <xf numFmtId="164" fontId="18" fillId="0" borderId="0" xfId="2" applyNumberFormat="1" applyFont="1" applyAlignment="1">
      <alignment horizontal="center"/>
    </xf>
    <xf numFmtId="0" fontId="18" fillId="0" borderId="0" xfId="2" applyFont="1" applyFill="1" applyAlignment="1">
      <alignment horizontal="center"/>
    </xf>
    <xf numFmtId="0" fontId="15" fillId="7" borderId="0" xfId="2" applyFont="1" applyFill="1" applyAlignment="1">
      <alignment horizontal="center"/>
    </xf>
    <xf numFmtId="0" fontId="14" fillId="0" borderId="0" xfId="2" applyFont="1" applyFill="1"/>
    <xf numFmtId="0" fontId="15" fillId="0" borderId="0" xfId="2" applyFont="1" applyFill="1" applyAlignment="1">
      <alignment horizontal="center"/>
    </xf>
    <xf numFmtId="0" fontId="18" fillId="5" borderId="0" xfId="2" applyFont="1" applyFill="1" applyAlignment="1">
      <alignment horizontal="center"/>
    </xf>
    <xf numFmtId="0" fontId="14" fillId="0" borderId="6" xfId="2" applyFont="1" applyBorder="1"/>
    <xf numFmtId="164" fontId="19" fillId="6" borderId="6" xfId="2" applyNumberFormat="1" applyFont="1" applyFill="1" applyBorder="1" applyAlignment="1">
      <alignment horizontal="center"/>
    </xf>
    <xf numFmtId="0" fontId="15" fillId="0" borderId="6" xfId="2" applyFont="1" applyFill="1" applyBorder="1" applyAlignment="1">
      <alignment horizontal="center"/>
    </xf>
    <xf numFmtId="0" fontId="15" fillId="0" borderId="6" xfId="2" applyFont="1" applyBorder="1" applyAlignment="1">
      <alignment horizontal="center"/>
    </xf>
    <xf numFmtId="164" fontId="19" fillId="0" borderId="0" xfId="2" applyNumberFormat="1" applyFont="1" applyBorder="1" applyAlignment="1">
      <alignment horizontal="center"/>
    </xf>
    <xf numFmtId="0" fontId="19" fillId="0" borderId="0" xfId="2" applyFont="1" applyAlignment="1">
      <alignment horizontal="center"/>
    </xf>
    <xf numFmtId="164" fontId="19" fillId="0" borderId="0" xfId="2" applyNumberFormat="1" applyFont="1" applyAlignment="1">
      <alignment horizontal="center"/>
    </xf>
    <xf numFmtId="164" fontId="13" fillId="0" borderId="0" xfId="2" applyNumberFormat="1" applyFont="1" applyFill="1" applyAlignment="1">
      <alignment horizontal="center"/>
    </xf>
    <xf numFmtId="164" fontId="15" fillId="0" borderId="0" xfId="2" applyNumberFormat="1" applyFont="1" applyFill="1" applyAlignment="1">
      <alignment horizontal="center"/>
    </xf>
    <xf numFmtId="0" fontId="17" fillId="0" borderId="0" xfId="1" applyFont="1" applyFill="1" applyBorder="1"/>
    <xf numFmtId="0" fontId="19" fillId="0" borderId="0" xfId="1" applyFont="1" applyFill="1" applyBorder="1"/>
    <xf numFmtId="0" fontId="15" fillId="0" borderId="0" xfId="1" applyFont="1" applyFill="1" applyBorder="1"/>
    <xf numFmtId="0" fontId="19" fillId="0" borderId="0" xfId="1" applyFont="1" applyAlignment="1">
      <alignment vertical="center"/>
    </xf>
    <xf numFmtId="0" fontId="19" fillId="0" borderId="0" xfId="1" applyFont="1"/>
    <xf numFmtId="0" fontId="3" fillId="5" borderId="5" xfId="2" applyFont="1" applyFill="1" applyBorder="1"/>
    <xf numFmtId="0" fontId="3" fillId="0" borderId="7" xfId="2" applyFont="1" applyBorder="1"/>
    <xf numFmtId="3" fontId="3" fillId="0" borderId="7" xfId="2" applyNumberFormat="1" applyFont="1" applyBorder="1" applyAlignment="1">
      <alignment horizontal="center"/>
    </xf>
    <xf numFmtId="3" fontId="3" fillId="8" borderId="8" xfId="2" applyNumberFormat="1" applyFont="1" applyFill="1" applyBorder="1" applyAlignment="1">
      <alignment horizontal="center"/>
    </xf>
    <xf numFmtId="0" fontId="3" fillId="5" borderId="9" xfId="2" applyFont="1" applyFill="1" applyBorder="1" applyAlignment="1">
      <alignment horizontal="right"/>
    </xf>
    <xf numFmtId="0" fontId="6" fillId="0" borderId="10" xfId="1" applyFont="1" applyFill="1" applyBorder="1"/>
    <xf numFmtId="0" fontId="5" fillId="0" borderId="10" xfId="1" applyFont="1" applyFill="1" applyBorder="1"/>
    <xf numFmtId="3" fontId="2" fillId="0" borderId="0" xfId="2" applyNumberFormat="1" applyFont="1" applyFill="1" applyBorder="1" applyAlignment="1">
      <alignment horizontal="center"/>
    </xf>
    <xf numFmtId="0" fontId="3" fillId="0" borderId="11" xfId="2" applyFont="1" applyFill="1" applyBorder="1"/>
    <xf numFmtId="0" fontId="3" fillId="8" borderId="12" xfId="2" applyFont="1" applyFill="1" applyBorder="1" applyAlignment="1">
      <alignment horizontal="right"/>
    </xf>
    <xf numFmtId="0" fontId="15" fillId="7" borderId="0" xfId="2" applyFont="1" applyFill="1" applyAlignment="1">
      <alignment horizontal="left"/>
    </xf>
    <xf numFmtId="0" fontId="17" fillId="7" borderId="0" xfId="2" applyFont="1" applyFill="1" applyAlignment="1">
      <alignment horizontal="left"/>
    </xf>
    <xf numFmtId="0" fontId="13" fillId="7" borderId="0" xfId="2" applyFont="1" applyFill="1" applyAlignment="1">
      <alignment horizontal="left"/>
    </xf>
    <xf numFmtId="0" fontId="13" fillId="9" borderId="0" xfId="2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2" fillId="7" borderId="0" xfId="2" applyFont="1" applyFill="1"/>
    <xf numFmtId="0" fontId="17" fillId="9" borderId="0" xfId="2" applyFont="1" applyFill="1" applyAlignment="1">
      <alignment horizontal="left"/>
    </xf>
    <xf numFmtId="0" fontId="2" fillId="0" borderId="6" xfId="2" applyFont="1" applyFill="1" applyBorder="1" applyAlignment="1">
      <alignment horizontal="left"/>
    </xf>
    <xf numFmtId="0" fontId="2" fillId="0" borderId="0" xfId="2" applyFont="1" applyFill="1" applyAlignment="1">
      <alignment horizontal="center"/>
    </xf>
    <xf numFmtId="0" fontId="15" fillId="10" borderId="0" xfId="2" applyFont="1" applyFill="1"/>
    <xf numFmtId="0" fontId="17" fillId="0" borderId="0" xfId="2" applyFont="1" applyFill="1"/>
    <xf numFmtId="0" fontId="18" fillId="0" borderId="0" xfId="2" applyFont="1" applyFill="1"/>
    <xf numFmtId="0" fontId="19" fillId="0" borderId="0" xfId="2" applyFont="1" applyFill="1"/>
    <xf numFmtId="164" fontId="18" fillId="0" borderId="0" xfId="2" applyNumberFormat="1" applyFont="1" applyFill="1" applyAlignment="1">
      <alignment horizontal="center"/>
    </xf>
    <xf numFmtId="0" fontId="20" fillId="0" borderId="6" xfId="2" applyFont="1" applyBorder="1" applyAlignment="1">
      <alignment horizontal="center"/>
    </xf>
    <xf numFmtId="0" fontId="20" fillId="0" borderId="0" xfId="2" applyFont="1" applyAlignment="1">
      <alignment horizontal="center"/>
    </xf>
    <xf numFmtId="0" fontId="2" fillId="0" borderId="6" xfId="2" applyFont="1" applyFill="1" applyBorder="1" applyAlignment="1">
      <alignment horizontal="left" wrapText="1"/>
    </xf>
    <xf numFmtId="0" fontId="2" fillId="0" borderId="3" xfId="2" applyFont="1" applyFill="1" applyBorder="1"/>
    <xf numFmtId="0" fontId="21" fillId="0" borderId="0" xfId="2" applyFont="1" applyFill="1" applyBorder="1" applyAlignment="1">
      <alignment horizontal="center" vertical="center" wrapText="1"/>
    </xf>
    <xf numFmtId="0" fontId="1" fillId="0" borderId="0" xfId="2" applyAlignment="1">
      <alignment horizontal="center" wrapText="1"/>
    </xf>
    <xf numFmtId="0" fontId="1" fillId="0" borderId="13" xfId="2" applyBorder="1" applyAlignment="1">
      <alignment horizont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zoomScale="115" zoomScaleNormal="115" workbookViewId="0">
      <selection activeCell="G6" sqref="G6"/>
    </sheetView>
  </sheetViews>
  <sheetFormatPr defaultColWidth="8.5" defaultRowHeight="14.4" x14ac:dyDescent="0.55000000000000004"/>
  <cols>
    <col min="1" max="1" width="48" style="1" customWidth="1"/>
    <col min="2" max="2" width="13.6640625" style="1" customWidth="1"/>
    <col min="3" max="3" width="11.1640625" style="1" customWidth="1"/>
    <col min="4" max="16384" width="8.5" style="1"/>
  </cols>
  <sheetData>
    <row r="1" spans="1:3" ht="71.05" customHeight="1" x14ac:dyDescent="0.55000000000000004">
      <c r="A1" s="120" t="s">
        <v>49</v>
      </c>
      <c r="B1" s="120"/>
      <c r="C1" s="120"/>
    </row>
    <row r="2" spans="1:3" x14ac:dyDescent="0.55000000000000004">
      <c r="A2" s="121"/>
      <c r="B2" s="121"/>
      <c r="C2" s="121"/>
    </row>
    <row r="3" spans="1:3" s="5" customFormat="1" ht="14.5" customHeight="1" thickBot="1" x14ac:dyDescent="0.55000000000000004">
      <c r="A3" s="3" t="s">
        <v>0</v>
      </c>
      <c r="B3" s="4" t="s">
        <v>1</v>
      </c>
      <c r="C3" s="4" t="s">
        <v>2</v>
      </c>
    </row>
    <row r="4" spans="1:3" ht="14.7" thickTop="1" x14ac:dyDescent="0.55000000000000004">
      <c r="A4" s="6"/>
      <c r="B4" s="7"/>
      <c r="C4" s="7"/>
    </row>
    <row r="5" spans="1:3" x14ac:dyDescent="0.55000000000000004">
      <c r="A5" s="8" t="s">
        <v>39</v>
      </c>
      <c r="B5" s="9"/>
      <c r="C5" s="9"/>
    </row>
    <row r="6" spans="1:3" x14ac:dyDescent="0.55000000000000004">
      <c r="A6" s="10" t="s">
        <v>3</v>
      </c>
      <c r="B6" s="11">
        <v>60</v>
      </c>
      <c r="C6" s="12" t="e">
        <f>Cena!B10</f>
        <v>#DIV/0!</v>
      </c>
    </row>
    <row r="7" spans="1:3" x14ac:dyDescent="0.55000000000000004">
      <c r="A7" s="10" t="s">
        <v>4</v>
      </c>
      <c r="B7" s="11">
        <v>60</v>
      </c>
      <c r="C7" s="12" t="e">
        <f>Cena!B11</f>
        <v>#DIV/0!</v>
      </c>
    </row>
    <row r="8" spans="1:3" x14ac:dyDescent="0.55000000000000004">
      <c r="A8" s="10" t="s">
        <v>5</v>
      </c>
      <c r="B8" s="11">
        <v>60</v>
      </c>
      <c r="C8" s="12" t="e">
        <f>Cena!B12</f>
        <v>#DIV/0!</v>
      </c>
    </row>
    <row r="9" spans="1:3" x14ac:dyDescent="0.55000000000000004">
      <c r="B9" s="13"/>
      <c r="C9" s="14"/>
    </row>
    <row r="10" spans="1:3" x14ac:dyDescent="0.55000000000000004">
      <c r="A10" s="8" t="s">
        <v>38</v>
      </c>
      <c r="B10" s="9"/>
      <c r="C10" s="15"/>
    </row>
    <row r="11" spans="1:3" x14ac:dyDescent="0.55000000000000004">
      <c r="A11" s="10" t="s">
        <v>3</v>
      </c>
      <c r="B11" s="11">
        <v>30</v>
      </c>
      <c r="C11" s="12" t="e">
        <f>Tech.specifikace!F63</f>
        <v>#DIV/0!</v>
      </c>
    </row>
    <row r="12" spans="1:3" x14ac:dyDescent="0.55000000000000004">
      <c r="A12" s="10" t="s">
        <v>4</v>
      </c>
      <c r="B12" s="11">
        <v>30</v>
      </c>
      <c r="C12" s="12" t="e">
        <f>Tech.specifikace!F64</f>
        <v>#DIV/0!</v>
      </c>
    </row>
    <row r="13" spans="1:3" x14ac:dyDescent="0.55000000000000004">
      <c r="A13" s="10" t="s">
        <v>5</v>
      </c>
      <c r="B13" s="11">
        <v>30</v>
      </c>
      <c r="C13" s="12" t="e">
        <f>Tech.specifikace!F65</f>
        <v>#DIV/0!</v>
      </c>
    </row>
    <row r="14" spans="1:3" x14ac:dyDescent="0.55000000000000004">
      <c r="A14" s="16"/>
      <c r="B14" s="13"/>
      <c r="C14" s="17"/>
    </row>
    <row r="15" spans="1:3" x14ac:dyDescent="0.55000000000000004">
      <c r="A15" s="8" t="s">
        <v>6</v>
      </c>
      <c r="B15" s="9"/>
      <c r="C15" s="15"/>
    </row>
    <row r="16" spans="1:3" x14ac:dyDescent="0.55000000000000004">
      <c r="A16" s="10" t="s">
        <v>3</v>
      </c>
      <c r="B16" s="11">
        <v>10</v>
      </c>
      <c r="C16" s="12" t="e">
        <f>'Servisní podmínky'!F11</f>
        <v>#DIV/0!</v>
      </c>
    </row>
    <row r="17" spans="1:4" x14ac:dyDescent="0.55000000000000004">
      <c r="A17" s="10" t="s">
        <v>4</v>
      </c>
      <c r="B17" s="11">
        <v>10</v>
      </c>
      <c r="C17" s="12" t="e">
        <f>'Servisní podmínky'!F12</f>
        <v>#DIV/0!</v>
      </c>
    </row>
    <row r="18" spans="1:4" x14ac:dyDescent="0.55000000000000004">
      <c r="A18" s="10" t="s">
        <v>5</v>
      </c>
      <c r="B18" s="11">
        <v>10</v>
      </c>
      <c r="C18" s="12" t="e">
        <f>'Servisní podmínky'!F13</f>
        <v>#DIV/0!</v>
      </c>
    </row>
    <row r="19" spans="1:4" x14ac:dyDescent="0.55000000000000004">
      <c r="A19" s="16"/>
      <c r="B19" s="13"/>
      <c r="C19" s="18"/>
    </row>
    <row r="20" spans="1:4" x14ac:dyDescent="0.55000000000000004">
      <c r="B20" s="13"/>
      <c r="C20" s="17"/>
    </row>
    <row r="21" spans="1:4" x14ac:dyDescent="0.55000000000000004">
      <c r="A21" s="19" t="s">
        <v>7</v>
      </c>
      <c r="B21" s="19"/>
      <c r="C21" s="20" t="s">
        <v>2</v>
      </c>
      <c r="D21" s="13"/>
    </row>
    <row r="22" spans="1:4" x14ac:dyDescent="0.55000000000000004">
      <c r="A22" s="21" t="s">
        <v>3</v>
      </c>
      <c r="B22" s="22" t="s">
        <v>8</v>
      </c>
      <c r="C22" s="23" t="e">
        <f>C6+C11+C16</f>
        <v>#DIV/0!</v>
      </c>
    </row>
    <row r="23" spans="1:4" x14ac:dyDescent="0.55000000000000004">
      <c r="A23" s="21" t="s">
        <v>4</v>
      </c>
      <c r="B23" s="22" t="s">
        <v>8</v>
      </c>
      <c r="C23" s="23" t="e">
        <f>C7+C12+C17</f>
        <v>#DIV/0!</v>
      </c>
    </row>
    <row r="24" spans="1:4" x14ac:dyDescent="0.55000000000000004">
      <c r="A24" s="21" t="s">
        <v>5</v>
      </c>
      <c r="B24" s="22" t="s">
        <v>8</v>
      </c>
      <c r="C24" s="23" t="e">
        <f>C8+C13+C18</f>
        <v>#DIV/0!</v>
      </c>
    </row>
    <row r="25" spans="1:4" x14ac:dyDescent="0.55000000000000004">
      <c r="B25" s="13"/>
      <c r="C25" s="13"/>
    </row>
    <row r="26" spans="1:4" x14ac:dyDescent="0.55000000000000004">
      <c r="A26" s="5" t="s">
        <v>9</v>
      </c>
      <c r="B26" s="10"/>
      <c r="C26" s="10"/>
    </row>
    <row r="27" spans="1:4" x14ac:dyDescent="0.55000000000000004">
      <c r="A27" s="10" t="s">
        <v>10</v>
      </c>
    </row>
    <row r="28" spans="1:4" x14ac:dyDescent="0.55000000000000004">
      <c r="A28" s="10" t="s">
        <v>11</v>
      </c>
    </row>
    <row r="32" spans="1:4" x14ac:dyDescent="0.55000000000000004">
      <c r="A32" s="2"/>
    </row>
  </sheetData>
  <sheetProtection selectLockedCells="1" selectUnlockedCells="1"/>
  <mergeCells count="2">
    <mergeCell ref="A1:C1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D13" sqref="D13"/>
    </sheetView>
  </sheetViews>
  <sheetFormatPr defaultColWidth="8.5" defaultRowHeight="14.4" x14ac:dyDescent="0.55000000000000004"/>
  <cols>
    <col min="1" max="1" width="35.6640625" style="1" customWidth="1"/>
    <col min="2" max="2" width="19.5" style="1" customWidth="1"/>
    <col min="3" max="3" width="6.83203125" style="1" customWidth="1"/>
    <col min="4" max="4" width="27.5" style="1" customWidth="1"/>
    <col min="5" max="5" width="8.5" style="1"/>
    <col min="6" max="6" width="11.5" style="1" customWidth="1"/>
    <col min="7" max="7" width="16.1640625" style="1" customWidth="1"/>
    <col min="8" max="16384" width="8.5" style="1"/>
  </cols>
  <sheetData>
    <row r="1" spans="1:4" ht="14.7" thickBot="1" x14ac:dyDescent="0.6">
      <c r="A1" s="24" t="s">
        <v>50</v>
      </c>
      <c r="B1" s="24"/>
      <c r="C1" s="24"/>
      <c r="D1" s="24"/>
    </row>
    <row r="2" spans="1:4" ht="14.7" thickTop="1" x14ac:dyDescent="0.55000000000000004">
      <c r="A2" s="122"/>
      <c r="B2" s="122"/>
      <c r="C2" s="122"/>
      <c r="D2" s="122"/>
    </row>
    <row r="3" spans="1:4" ht="14.7" thickBot="1" x14ac:dyDescent="0.6">
      <c r="A3" s="25" t="s">
        <v>12</v>
      </c>
      <c r="B3" s="26" t="s">
        <v>13</v>
      </c>
      <c r="C3" s="6"/>
      <c r="D3" s="6"/>
    </row>
    <row r="4" spans="1:4" ht="14.7" thickBot="1" x14ac:dyDescent="0.6">
      <c r="A4" s="96" t="s">
        <v>14</v>
      </c>
      <c r="B4" s="95"/>
      <c r="C4" s="92"/>
      <c r="D4" s="27"/>
    </row>
    <row r="5" spans="1:4" x14ac:dyDescent="0.55000000000000004">
      <c r="A5" s="93" t="s">
        <v>3</v>
      </c>
      <c r="B5" s="94"/>
      <c r="C5" s="30">
        <v>60</v>
      </c>
      <c r="D5" s="31" t="e">
        <f>(B4/B5)*C5</f>
        <v>#DIV/0!</v>
      </c>
    </row>
    <row r="6" spans="1:4" x14ac:dyDescent="0.55000000000000004">
      <c r="A6" s="28" t="s">
        <v>4</v>
      </c>
      <c r="B6" s="29"/>
      <c r="C6" s="30">
        <v>60</v>
      </c>
      <c r="D6" s="31" t="e">
        <f>(B4/B6)*C6</f>
        <v>#DIV/0!</v>
      </c>
    </row>
    <row r="7" spans="1:4" x14ac:dyDescent="0.55000000000000004">
      <c r="A7" s="28" t="s">
        <v>5</v>
      </c>
      <c r="B7" s="29"/>
      <c r="C7" s="30">
        <v>60</v>
      </c>
      <c r="D7" s="31" t="e">
        <f>(B4/B7)*C7</f>
        <v>#DIV/0!</v>
      </c>
    </row>
    <row r="8" spans="1:4" x14ac:dyDescent="0.55000000000000004">
      <c r="A8" s="16"/>
      <c r="B8" s="13"/>
    </row>
    <row r="9" spans="1:4" x14ac:dyDescent="0.55000000000000004">
      <c r="A9" s="25" t="s">
        <v>15</v>
      </c>
      <c r="B9" s="13"/>
    </row>
    <row r="10" spans="1:4" x14ac:dyDescent="0.55000000000000004">
      <c r="A10" s="28" t="s">
        <v>3</v>
      </c>
      <c r="B10" s="32" t="e">
        <f>D5</f>
        <v>#DIV/0!</v>
      </c>
      <c r="D10" s="6"/>
    </row>
    <row r="11" spans="1:4" x14ac:dyDescent="0.55000000000000004">
      <c r="A11" s="28" t="s">
        <v>4</v>
      </c>
      <c r="B11" s="32" t="e">
        <f>D6</f>
        <v>#DIV/0!</v>
      </c>
      <c r="D11" s="6"/>
    </row>
    <row r="12" spans="1:4" x14ac:dyDescent="0.55000000000000004">
      <c r="A12" s="28" t="s">
        <v>5</v>
      </c>
      <c r="B12" s="32" t="e">
        <f>D7</f>
        <v>#DIV/0!</v>
      </c>
      <c r="D12" s="6"/>
    </row>
    <row r="13" spans="1:4" x14ac:dyDescent="0.55000000000000004">
      <c r="A13" s="5"/>
      <c r="B13" s="25"/>
      <c r="D13" s="6"/>
    </row>
    <row r="14" spans="1:4" x14ac:dyDescent="0.55000000000000004">
      <c r="A14" s="28" t="s">
        <v>11</v>
      </c>
    </row>
    <row r="16" spans="1:4" x14ac:dyDescent="0.55000000000000004">
      <c r="A16" s="33" t="s">
        <v>16</v>
      </c>
      <c r="B16" s="33"/>
      <c r="C16" s="33"/>
    </row>
    <row r="17" spans="1:6" x14ac:dyDescent="0.55000000000000004">
      <c r="A17" s="33" t="s">
        <v>51</v>
      </c>
      <c r="B17" s="33"/>
      <c r="C17" s="33"/>
    </row>
    <row r="18" spans="1:6" x14ac:dyDescent="0.55000000000000004">
      <c r="A18" s="33" t="s">
        <v>17</v>
      </c>
      <c r="B18" s="33"/>
      <c r="C18" s="33"/>
    </row>
    <row r="19" spans="1:6" x14ac:dyDescent="0.55000000000000004">
      <c r="A19" s="33" t="s">
        <v>18</v>
      </c>
      <c r="B19" s="33"/>
      <c r="C19" s="33"/>
    </row>
    <row r="20" spans="1:6" x14ac:dyDescent="0.55000000000000004">
      <c r="A20" s="10" t="s">
        <v>19</v>
      </c>
    </row>
    <row r="21" spans="1:6" x14ac:dyDescent="0.55000000000000004">
      <c r="A21" s="119" t="s">
        <v>52</v>
      </c>
      <c r="B21" s="34"/>
      <c r="C21" s="35"/>
      <c r="F21" s="5"/>
    </row>
  </sheetData>
  <sheetProtection selectLockedCells="1" selectUnlockedCells="1"/>
  <mergeCells count="1">
    <mergeCell ref="A2:D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9"/>
  <sheetViews>
    <sheetView topLeftCell="A40" zoomScale="81" zoomScaleNormal="81" workbookViewId="0">
      <selection activeCell="B59" sqref="B59"/>
    </sheetView>
  </sheetViews>
  <sheetFormatPr defaultColWidth="8.5" defaultRowHeight="14.4" x14ac:dyDescent="0.55000000000000004"/>
  <cols>
    <col min="1" max="1" width="3.1640625" style="104" customWidth="1"/>
    <col min="2" max="2" width="99.5" style="62" bestFit="1" customWidth="1"/>
    <col min="3" max="3" width="14" style="62" customWidth="1"/>
    <col min="4" max="4" width="9" style="62" customWidth="1"/>
    <col min="5" max="5" width="10.5" style="62" customWidth="1"/>
    <col min="6" max="6" width="15.5" style="62" customWidth="1"/>
    <col min="7" max="16384" width="8.5" style="62"/>
  </cols>
  <sheetData>
    <row r="1" spans="1:7" ht="14.7" thickBot="1" x14ac:dyDescent="0.6">
      <c r="A1" s="106"/>
      <c r="B1" s="60" t="s">
        <v>38</v>
      </c>
      <c r="C1" s="60"/>
      <c r="D1" s="60"/>
      <c r="E1" s="60"/>
      <c r="F1" s="61"/>
    </row>
    <row r="2" spans="1:7" ht="15" thickTop="1" thickBot="1" x14ac:dyDescent="0.6">
      <c r="A2" s="106"/>
      <c r="B2" s="63" t="s">
        <v>20</v>
      </c>
      <c r="C2" s="63"/>
      <c r="D2" s="63"/>
      <c r="E2" s="63"/>
      <c r="F2" s="64"/>
      <c r="G2" s="59"/>
    </row>
    <row r="3" spans="1:7" ht="14.7" thickTop="1" x14ac:dyDescent="0.55000000000000004">
      <c r="A3" s="106"/>
      <c r="B3" s="65"/>
      <c r="C3" s="59"/>
      <c r="D3" s="59"/>
      <c r="E3" s="117">
        <v>128</v>
      </c>
    </row>
    <row r="4" spans="1:7" x14ac:dyDescent="0.55000000000000004">
      <c r="A4" s="102"/>
      <c r="B4" s="107" t="s">
        <v>40</v>
      </c>
      <c r="C4" s="74"/>
      <c r="D4" s="74"/>
      <c r="E4" s="74"/>
      <c r="F4" s="74"/>
    </row>
    <row r="5" spans="1:7" x14ac:dyDescent="0.55000000000000004">
      <c r="A5" s="102"/>
      <c r="B5" s="75"/>
      <c r="C5" s="76"/>
      <c r="D5" s="76"/>
      <c r="E5" s="76"/>
      <c r="F5" s="76"/>
    </row>
    <row r="6" spans="1:7" ht="14.7" thickBot="1" x14ac:dyDescent="0.6">
      <c r="A6" s="103">
        <v>1</v>
      </c>
      <c r="B6" s="109" t="s">
        <v>57</v>
      </c>
      <c r="C6" s="66" t="s">
        <v>21</v>
      </c>
      <c r="D6" s="66" t="s">
        <v>22</v>
      </c>
      <c r="E6" s="66" t="s">
        <v>1</v>
      </c>
      <c r="F6" s="66" t="s">
        <v>23</v>
      </c>
      <c r="G6" s="111"/>
    </row>
    <row r="7" spans="1:7" x14ac:dyDescent="0.55000000000000004">
      <c r="B7" s="67" t="s">
        <v>24</v>
      </c>
      <c r="C7" s="77"/>
      <c r="D7" s="110" t="s">
        <v>42</v>
      </c>
      <c r="E7" s="69"/>
      <c r="F7" s="70"/>
      <c r="G7" s="111"/>
    </row>
    <row r="8" spans="1:7" x14ac:dyDescent="0.55000000000000004">
      <c r="B8" s="71" t="s">
        <v>3</v>
      </c>
      <c r="C8" s="69"/>
      <c r="D8" s="110" t="s">
        <v>42</v>
      </c>
      <c r="E8" s="69">
        <v>3</v>
      </c>
      <c r="F8" s="72" t="e">
        <f>(C8/$C$7)*E8</f>
        <v>#DIV/0!</v>
      </c>
      <c r="G8" s="111"/>
    </row>
    <row r="9" spans="1:7" x14ac:dyDescent="0.55000000000000004">
      <c r="B9" s="71" t="s">
        <v>4</v>
      </c>
      <c r="C9" s="69"/>
      <c r="D9" s="110" t="s">
        <v>42</v>
      </c>
      <c r="E9" s="69">
        <v>3</v>
      </c>
      <c r="F9" s="72" t="e">
        <f>(C9/$C$7)*E9</f>
        <v>#DIV/0!</v>
      </c>
      <c r="G9" s="111"/>
    </row>
    <row r="10" spans="1:7" x14ac:dyDescent="0.55000000000000004">
      <c r="B10" s="71" t="s">
        <v>5</v>
      </c>
      <c r="C10" s="69"/>
      <c r="D10" s="110" t="s">
        <v>42</v>
      </c>
      <c r="E10" s="69">
        <v>3</v>
      </c>
      <c r="F10" s="72" t="e">
        <f>(C10/$C$7)*E10</f>
        <v>#DIV/0!</v>
      </c>
      <c r="G10" s="111"/>
    </row>
    <row r="11" spans="1:7" x14ac:dyDescent="0.55000000000000004">
      <c r="B11" s="71"/>
      <c r="C11" s="69"/>
      <c r="D11" s="73"/>
      <c r="E11" s="69"/>
      <c r="F11" s="72"/>
      <c r="G11" s="111"/>
    </row>
    <row r="12" spans="1:7" ht="14.7" thickBot="1" x14ac:dyDescent="0.6">
      <c r="A12" s="103">
        <v>2</v>
      </c>
      <c r="B12" s="109" t="s">
        <v>58</v>
      </c>
      <c r="C12" s="66" t="s">
        <v>21</v>
      </c>
      <c r="D12" s="66" t="s">
        <v>22</v>
      </c>
      <c r="E12" s="66" t="s">
        <v>1</v>
      </c>
      <c r="F12" s="66" t="s">
        <v>23</v>
      </c>
      <c r="G12" s="111"/>
    </row>
    <row r="13" spans="1:7" x14ac:dyDescent="0.55000000000000004">
      <c r="B13" s="67" t="s">
        <v>24</v>
      </c>
      <c r="C13" s="77"/>
      <c r="D13" s="110" t="s">
        <v>42</v>
      </c>
      <c r="E13" s="69"/>
      <c r="F13" s="70"/>
      <c r="G13" s="111"/>
    </row>
    <row r="14" spans="1:7" x14ac:dyDescent="0.55000000000000004">
      <c r="B14" s="71" t="s">
        <v>3</v>
      </c>
      <c r="C14" s="69"/>
      <c r="D14" s="110" t="s">
        <v>42</v>
      </c>
      <c r="E14" s="69">
        <v>3</v>
      </c>
      <c r="F14" s="72" t="e">
        <f>(C14/$C$13)*E14</f>
        <v>#DIV/0!</v>
      </c>
      <c r="G14" s="111"/>
    </row>
    <row r="15" spans="1:7" x14ac:dyDescent="0.55000000000000004">
      <c r="B15" s="71" t="s">
        <v>4</v>
      </c>
      <c r="C15" s="69"/>
      <c r="D15" s="110" t="s">
        <v>42</v>
      </c>
      <c r="E15" s="69">
        <v>3</v>
      </c>
      <c r="F15" s="72" t="e">
        <f>(C15/$C$13)*E15</f>
        <v>#DIV/0!</v>
      </c>
      <c r="G15" s="111"/>
    </row>
    <row r="16" spans="1:7" x14ac:dyDescent="0.55000000000000004">
      <c r="B16" s="71" t="s">
        <v>5</v>
      </c>
      <c r="C16" s="69"/>
      <c r="D16" s="110" t="s">
        <v>42</v>
      </c>
      <c r="E16" s="69">
        <v>3</v>
      </c>
      <c r="F16" s="72" t="e">
        <f>(C16/$C$13)*E16</f>
        <v>#DIV/0!</v>
      </c>
      <c r="G16" s="111"/>
    </row>
    <row r="17" spans="1:7" x14ac:dyDescent="0.55000000000000004">
      <c r="G17" s="111"/>
    </row>
    <row r="18" spans="1:7" ht="14.7" thickBot="1" x14ac:dyDescent="0.6">
      <c r="A18" s="103">
        <v>3</v>
      </c>
      <c r="B18" s="109" t="s">
        <v>59</v>
      </c>
      <c r="C18" s="66" t="s">
        <v>21</v>
      </c>
      <c r="D18" s="66" t="s">
        <v>22</v>
      </c>
      <c r="E18" s="66" t="s">
        <v>1</v>
      </c>
      <c r="F18" s="66" t="s">
        <v>23</v>
      </c>
      <c r="G18" s="111"/>
    </row>
    <row r="19" spans="1:7" x14ac:dyDescent="0.55000000000000004">
      <c r="B19" s="67" t="s">
        <v>24</v>
      </c>
      <c r="C19" s="77"/>
      <c r="D19" s="110" t="s">
        <v>42</v>
      </c>
      <c r="E19" s="69"/>
      <c r="F19" s="70"/>
      <c r="G19" s="111"/>
    </row>
    <row r="20" spans="1:7" x14ac:dyDescent="0.55000000000000004">
      <c r="B20" s="71" t="s">
        <v>3</v>
      </c>
      <c r="C20" s="69"/>
      <c r="D20" s="110" t="s">
        <v>42</v>
      </c>
      <c r="E20" s="69">
        <v>3</v>
      </c>
      <c r="F20" s="72" t="e">
        <f>(C20/$C$19)*E20</f>
        <v>#DIV/0!</v>
      </c>
      <c r="G20" s="111"/>
    </row>
    <row r="21" spans="1:7" x14ac:dyDescent="0.55000000000000004">
      <c r="B21" s="71" t="s">
        <v>4</v>
      </c>
      <c r="C21" s="69"/>
      <c r="D21" s="110" t="s">
        <v>42</v>
      </c>
      <c r="E21" s="69">
        <v>3</v>
      </c>
      <c r="F21" s="72" t="e">
        <f>(C21/$C$19)*E21</f>
        <v>#DIV/0!</v>
      </c>
      <c r="G21" s="111"/>
    </row>
    <row r="22" spans="1:7" x14ac:dyDescent="0.55000000000000004">
      <c r="B22" s="71" t="s">
        <v>5</v>
      </c>
      <c r="C22" s="69"/>
      <c r="D22" s="110" t="s">
        <v>42</v>
      </c>
      <c r="E22" s="69">
        <v>3</v>
      </c>
      <c r="F22" s="72" t="e">
        <f>(C22/$C$19)*E22</f>
        <v>#DIV/0!</v>
      </c>
      <c r="G22" s="111"/>
    </row>
    <row r="23" spans="1:7" x14ac:dyDescent="0.55000000000000004">
      <c r="B23" s="67"/>
      <c r="C23" s="73"/>
      <c r="D23" s="68"/>
      <c r="E23" s="69"/>
      <c r="F23" s="70"/>
      <c r="G23" s="111"/>
    </row>
    <row r="24" spans="1:7" ht="14.7" thickBot="1" x14ac:dyDescent="0.6">
      <c r="A24" s="103">
        <v>4</v>
      </c>
      <c r="B24" s="109" t="s">
        <v>53</v>
      </c>
      <c r="C24" s="66" t="s">
        <v>21</v>
      </c>
      <c r="D24" s="66" t="s">
        <v>22</v>
      </c>
      <c r="E24" s="66" t="s">
        <v>1</v>
      </c>
      <c r="F24" s="66" t="s">
        <v>23</v>
      </c>
      <c r="G24" s="111"/>
    </row>
    <row r="25" spans="1:7" x14ac:dyDescent="0.55000000000000004">
      <c r="A25" s="103"/>
      <c r="B25" s="112" t="s">
        <v>24</v>
      </c>
      <c r="C25" s="77"/>
      <c r="D25" s="110" t="s">
        <v>55</v>
      </c>
      <c r="E25" s="73"/>
      <c r="F25" s="113"/>
      <c r="G25" s="111"/>
    </row>
    <row r="26" spans="1:7" x14ac:dyDescent="0.55000000000000004">
      <c r="A26" s="103"/>
      <c r="B26" s="114" t="s">
        <v>3</v>
      </c>
      <c r="C26" s="69"/>
      <c r="D26" s="110" t="s">
        <v>55</v>
      </c>
      <c r="E26" s="69">
        <v>4</v>
      </c>
      <c r="F26" s="115" t="e">
        <f>(C26/$C$25)*E26</f>
        <v>#DIV/0!</v>
      </c>
      <c r="G26" s="111"/>
    </row>
    <row r="27" spans="1:7" x14ac:dyDescent="0.55000000000000004">
      <c r="A27" s="103"/>
      <c r="B27" s="114" t="s">
        <v>4</v>
      </c>
      <c r="C27" s="69"/>
      <c r="D27" s="110" t="s">
        <v>55</v>
      </c>
      <c r="E27" s="69">
        <v>4</v>
      </c>
      <c r="F27" s="115" t="e">
        <f>(C27/$C$25)*E27</f>
        <v>#DIV/0!</v>
      </c>
      <c r="G27" s="111"/>
    </row>
    <row r="28" spans="1:7" x14ac:dyDescent="0.55000000000000004">
      <c r="A28" s="103"/>
      <c r="B28" s="114" t="s">
        <v>5</v>
      </c>
      <c r="C28" s="69"/>
      <c r="D28" s="110" t="s">
        <v>55</v>
      </c>
      <c r="E28" s="69">
        <v>4</v>
      </c>
      <c r="F28" s="115" t="e">
        <f>(C28/$C$25)*E28</f>
        <v>#DIV/0!</v>
      </c>
      <c r="G28" s="111"/>
    </row>
    <row r="29" spans="1:7" x14ac:dyDescent="0.55000000000000004">
      <c r="A29" s="103"/>
      <c r="B29" s="71"/>
      <c r="C29" s="69"/>
      <c r="D29" s="73"/>
      <c r="E29" s="69"/>
      <c r="F29" s="72"/>
      <c r="G29" s="111"/>
    </row>
    <row r="30" spans="1:7" x14ac:dyDescent="0.55000000000000004">
      <c r="A30" s="103"/>
      <c r="B30" s="71"/>
      <c r="C30" s="69"/>
      <c r="D30" s="73"/>
      <c r="E30" s="69"/>
      <c r="F30" s="72"/>
      <c r="G30" s="111"/>
    </row>
    <row r="31" spans="1:7" ht="14.7" thickBot="1" x14ac:dyDescent="0.6">
      <c r="A31" s="103">
        <v>5</v>
      </c>
      <c r="B31" s="109" t="s">
        <v>54</v>
      </c>
      <c r="C31" s="66" t="s">
        <v>21</v>
      </c>
      <c r="D31" s="66" t="s">
        <v>22</v>
      </c>
      <c r="E31" s="66" t="s">
        <v>1</v>
      </c>
      <c r="F31" s="66" t="s">
        <v>23</v>
      </c>
      <c r="G31" s="111"/>
    </row>
    <row r="32" spans="1:7" x14ac:dyDescent="0.55000000000000004">
      <c r="A32" s="103"/>
      <c r="B32" s="67" t="s">
        <v>24</v>
      </c>
      <c r="C32" s="77"/>
      <c r="D32" s="110" t="s">
        <v>47</v>
      </c>
      <c r="E32" s="69"/>
      <c r="F32" s="70"/>
      <c r="G32" s="111"/>
    </row>
    <row r="33" spans="1:7" x14ac:dyDescent="0.55000000000000004">
      <c r="A33" s="103"/>
      <c r="B33" s="71" t="s">
        <v>3</v>
      </c>
      <c r="C33" s="69"/>
      <c r="D33" s="110" t="s">
        <v>47</v>
      </c>
      <c r="E33" s="69">
        <v>4</v>
      </c>
      <c r="F33" s="72" t="e">
        <f>(C33/$C$32)*E33</f>
        <v>#DIV/0!</v>
      </c>
      <c r="G33" s="111"/>
    </row>
    <row r="34" spans="1:7" x14ac:dyDescent="0.55000000000000004">
      <c r="A34" s="103"/>
      <c r="B34" s="71" t="s">
        <v>4</v>
      </c>
      <c r="C34" s="69"/>
      <c r="D34" s="110" t="s">
        <v>47</v>
      </c>
      <c r="E34" s="69">
        <v>4</v>
      </c>
      <c r="F34" s="72" t="e">
        <f>(C34/$C$32)*E34</f>
        <v>#DIV/0!</v>
      </c>
      <c r="G34" s="111"/>
    </row>
    <row r="35" spans="1:7" x14ac:dyDescent="0.55000000000000004">
      <c r="A35" s="103"/>
      <c r="B35" s="71" t="s">
        <v>5</v>
      </c>
      <c r="C35" s="69"/>
      <c r="D35" s="110" t="s">
        <v>47</v>
      </c>
      <c r="E35" s="69">
        <v>4</v>
      </c>
      <c r="F35" s="72" t="e">
        <f>(C35/$C$32)*E35</f>
        <v>#DIV/0!</v>
      </c>
      <c r="G35" s="111"/>
    </row>
    <row r="36" spans="1:7" x14ac:dyDescent="0.55000000000000004">
      <c r="A36" s="103"/>
      <c r="B36" s="71"/>
      <c r="C36" s="69"/>
      <c r="D36" s="73"/>
      <c r="E36" s="69"/>
      <c r="F36" s="72"/>
      <c r="G36" s="111"/>
    </row>
    <row r="37" spans="1:7" ht="14.7" thickBot="1" x14ac:dyDescent="0.6">
      <c r="A37" s="103">
        <v>6</v>
      </c>
      <c r="B37" s="109" t="s">
        <v>56</v>
      </c>
      <c r="C37" s="66" t="s">
        <v>21</v>
      </c>
      <c r="D37" s="66" t="s">
        <v>22</v>
      </c>
      <c r="E37" s="66" t="s">
        <v>1</v>
      </c>
      <c r="F37" s="66" t="s">
        <v>23</v>
      </c>
      <c r="G37" s="111"/>
    </row>
    <row r="38" spans="1:7" x14ac:dyDescent="0.55000000000000004">
      <c r="B38" s="67" t="s">
        <v>24</v>
      </c>
      <c r="C38" s="77"/>
      <c r="D38" s="110" t="s">
        <v>41</v>
      </c>
      <c r="E38" s="69"/>
      <c r="F38" s="70"/>
      <c r="G38" s="111"/>
    </row>
    <row r="39" spans="1:7" x14ac:dyDescent="0.55000000000000004">
      <c r="B39" s="71" t="s">
        <v>3</v>
      </c>
      <c r="C39" s="69"/>
      <c r="D39" s="110" t="s">
        <v>41</v>
      </c>
      <c r="E39" s="69">
        <v>4</v>
      </c>
      <c r="F39" s="72" t="e">
        <f>(C39/$C$38)*E39</f>
        <v>#DIV/0!</v>
      </c>
      <c r="G39" s="111"/>
    </row>
    <row r="40" spans="1:7" x14ac:dyDescent="0.55000000000000004">
      <c r="B40" s="71" t="s">
        <v>4</v>
      </c>
      <c r="C40" s="69"/>
      <c r="D40" s="110" t="s">
        <v>41</v>
      </c>
      <c r="E40" s="69">
        <v>4</v>
      </c>
      <c r="F40" s="72" t="e">
        <f>(C40/$C$38)*E40</f>
        <v>#DIV/0!</v>
      </c>
      <c r="G40" s="111"/>
    </row>
    <row r="41" spans="1:7" x14ac:dyDescent="0.55000000000000004">
      <c r="B41" s="71" t="s">
        <v>5</v>
      </c>
      <c r="C41" s="69"/>
      <c r="D41" s="110" t="s">
        <v>41</v>
      </c>
      <c r="E41" s="69">
        <v>4</v>
      </c>
      <c r="F41" s="72" t="e">
        <f>(C41/$C$38)*E41</f>
        <v>#DIV/0!</v>
      </c>
      <c r="G41" s="111"/>
    </row>
    <row r="42" spans="1:7" x14ac:dyDescent="0.55000000000000004">
      <c r="B42" s="71"/>
      <c r="C42" s="69"/>
      <c r="D42" s="110"/>
      <c r="E42" s="69"/>
      <c r="F42" s="72"/>
      <c r="G42" s="111"/>
    </row>
    <row r="43" spans="1:7" ht="14.7" thickBot="1" x14ac:dyDescent="0.6">
      <c r="A43" s="103">
        <v>7</v>
      </c>
      <c r="B43" s="109" t="s">
        <v>61</v>
      </c>
      <c r="C43" s="66" t="s">
        <v>21</v>
      </c>
      <c r="D43" s="66" t="s">
        <v>22</v>
      </c>
      <c r="E43" s="66" t="s">
        <v>1</v>
      </c>
      <c r="F43" s="66" t="s">
        <v>23</v>
      </c>
      <c r="G43" s="111"/>
    </row>
    <row r="44" spans="1:7" x14ac:dyDescent="0.55000000000000004">
      <c r="B44" s="67" t="s">
        <v>24</v>
      </c>
      <c r="C44" s="77"/>
      <c r="D44" s="110" t="s">
        <v>60</v>
      </c>
      <c r="E44" s="69"/>
      <c r="F44" s="70"/>
      <c r="G44" s="111"/>
    </row>
    <row r="45" spans="1:7" x14ac:dyDescent="0.55000000000000004">
      <c r="B45" s="71" t="s">
        <v>3</v>
      </c>
      <c r="C45" s="69"/>
      <c r="D45" s="110" t="s">
        <v>60</v>
      </c>
      <c r="E45" s="69">
        <v>3</v>
      </c>
      <c r="F45" s="72" t="e">
        <f>(C45/$C$44)*E45</f>
        <v>#DIV/0!</v>
      </c>
      <c r="G45" s="111"/>
    </row>
    <row r="46" spans="1:7" x14ac:dyDescent="0.55000000000000004">
      <c r="B46" s="71" t="s">
        <v>4</v>
      </c>
      <c r="C46" s="69"/>
      <c r="D46" s="110" t="s">
        <v>60</v>
      </c>
      <c r="E46" s="69">
        <v>3</v>
      </c>
      <c r="F46" s="72" t="e">
        <f>(C46/$C$44)*E46</f>
        <v>#DIV/0!</v>
      </c>
      <c r="G46" s="111"/>
    </row>
    <row r="47" spans="1:7" x14ac:dyDescent="0.55000000000000004">
      <c r="B47" s="71" t="s">
        <v>5</v>
      </c>
      <c r="C47" s="69"/>
      <c r="D47" s="110" t="s">
        <v>60</v>
      </c>
      <c r="E47" s="69">
        <v>3</v>
      </c>
      <c r="F47" s="72" t="e">
        <f>(C47/$C$44)*E47</f>
        <v>#DIV/0!</v>
      </c>
      <c r="G47" s="111"/>
    </row>
    <row r="48" spans="1:7" x14ac:dyDescent="0.55000000000000004">
      <c r="B48" s="71"/>
      <c r="C48" s="69"/>
      <c r="D48" s="110"/>
      <c r="E48" s="69"/>
      <c r="F48" s="72"/>
      <c r="G48" s="111"/>
    </row>
    <row r="49" spans="1:7" ht="14.7" thickBot="1" x14ac:dyDescent="0.6">
      <c r="A49" s="103">
        <v>8</v>
      </c>
      <c r="B49" s="118" t="s">
        <v>62</v>
      </c>
      <c r="C49" s="66" t="s">
        <v>21</v>
      </c>
      <c r="D49" s="66" t="s">
        <v>22</v>
      </c>
      <c r="E49" s="66" t="s">
        <v>1</v>
      </c>
      <c r="F49" s="66" t="s">
        <v>23</v>
      </c>
      <c r="G49" s="111"/>
    </row>
    <row r="50" spans="1:7" x14ac:dyDescent="0.55000000000000004">
      <c r="B50" s="67" t="s">
        <v>24</v>
      </c>
      <c r="C50" s="77"/>
      <c r="D50" s="110" t="s">
        <v>60</v>
      </c>
      <c r="E50" s="69"/>
      <c r="F50" s="70"/>
      <c r="G50" s="111"/>
    </row>
    <row r="51" spans="1:7" x14ac:dyDescent="0.55000000000000004">
      <c r="B51" s="71" t="s">
        <v>3</v>
      </c>
      <c r="C51" s="69"/>
      <c r="D51" s="110" t="s">
        <v>60</v>
      </c>
      <c r="E51" s="69">
        <v>3</v>
      </c>
      <c r="F51" s="72" t="e">
        <f>(C51/$C$50)*E51</f>
        <v>#DIV/0!</v>
      </c>
      <c r="G51" s="111"/>
    </row>
    <row r="52" spans="1:7" x14ac:dyDescent="0.55000000000000004">
      <c r="B52" s="71" t="s">
        <v>4</v>
      </c>
      <c r="C52" s="69"/>
      <c r="D52" s="110" t="s">
        <v>60</v>
      </c>
      <c r="E52" s="69">
        <v>3</v>
      </c>
      <c r="F52" s="72" t="e">
        <f>(C52/$C$50)*E52</f>
        <v>#DIV/0!</v>
      </c>
      <c r="G52" s="111"/>
    </row>
    <row r="53" spans="1:7" x14ac:dyDescent="0.55000000000000004">
      <c r="B53" s="71" t="s">
        <v>5</v>
      </c>
      <c r="C53" s="69"/>
      <c r="D53" s="110" t="s">
        <v>60</v>
      </c>
      <c r="E53" s="69">
        <v>3</v>
      </c>
      <c r="F53" s="72" t="e">
        <f>(C53/$C$50)*E53</f>
        <v>#DIV/0!</v>
      </c>
      <c r="G53" s="111"/>
    </row>
    <row r="54" spans="1:7" x14ac:dyDescent="0.55000000000000004">
      <c r="B54" s="71"/>
      <c r="C54" s="69"/>
      <c r="D54" s="110"/>
      <c r="E54" s="69"/>
      <c r="F54" s="72"/>
      <c r="G54" s="111"/>
    </row>
    <row r="55" spans="1:7" ht="14.7" thickBot="1" x14ac:dyDescent="0.6">
      <c r="A55" s="103">
        <v>9</v>
      </c>
      <c r="B55" s="118" t="s">
        <v>63</v>
      </c>
      <c r="C55" s="66" t="s">
        <v>21</v>
      </c>
      <c r="D55" s="66" t="s">
        <v>22</v>
      </c>
      <c r="E55" s="66" t="s">
        <v>1</v>
      </c>
      <c r="F55" s="66" t="s">
        <v>23</v>
      </c>
      <c r="G55" s="111"/>
    </row>
    <row r="56" spans="1:7" x14ac:dyDescent="0.55000000000000004">
      <c r="B56" s="67" t="s">
        <v>24</v>
      </c>
      <c r="C56" s="77"/>
      <c r="D56" s="110" t="s">
        <v>60</v>
      </c>
      <c r="E56" s="69"/>
      <c r="F56" s="70"/>
      <c r="G56" s="111"/>
    </row>
    <row r="57" spans="1:7" x14ac:dyDescent="0.55000000000000004">
      <c r="B57" s="71" t="s">
        <v>3</v>
      </c>
      <c r="C57" s="69"/>
      <c r="D57" s="110" t="s">
        <v>60</v>
      </c>
      <c r="E57" s="69">
        <v>3</v>
      </c>
      <c r="F57" s="72" t="e">
        <f>(C57/$C$56)*E57</f>
        <v>#DIV/0!</v>
      </c>
      <c r="G57" s="111"/>
    </row>
    <row r="58" spans="1:7" x14ac:dyDescent="0.55000000000000004">
      <c r="B58" s="71" t="s">
        <v>4</v>
      </c>
      <c r="C58" s="69"/>
      <c r="D58" s="110" t="s">
        <v>60</v>
      </c>
      <c r="E58" s="69">
        <v>3</v>
      </c>
      <c r="F58" s="72" t="e">
        <f>(C58/$C$56)*E58</f>
        <v>#DIV/0!</v>
      </c>
      <c r="G58" s="111"/>
    </row>
    <row r="59" spans="1:7" x14ac:dyDescent="0.55000000000000004">
      <c r="B59" s="71" t="s">
        <v>5</v>
      </c>
      <c r="C59" s="69"/>
      <c r="D59" s="110" t="s">
        <v>60</v>
      </c>
      <c r="E59" s="69">
        <v>3</v>
      </c>
      <c r="F59" s="72" t="e">
        <f>(C59/$C$56)*E59</f>
        <v>#DIV/0!</v>
      </c>
      <c r="G59" s="111"/>
    </row>
    <row r="60" spans="1:7" x14ac:dyDescent="0.55000000000000004">
      <c r="B60" s="71"/>
      <c r="C60" s="69"/>
      <c r="D60" s="110"/>
      <c r="E60" s="69"/>
      <c r="F60" s="72"/>
      <c r="G60" s="111"/>
    </row>
    <row r="61" spans="1:7" x14ac:dyDescent="0.55000000000000004">
      <c r="A61" s="105"/>
      <c r="B61" s="71"/>
      <c r="C61" s="69"/>
      <c r="D61" s="110"/>
      <c r="E61" s="69"/>
      <c r="F61" s="72"/>
      <c r="G61" s="111"/>
    </row>
    <row r="62" spans="1:7" ht="14.7" thickBot="1" x14ac:dyDescent="0.6">
      <c r="A62" s="105"/>
      <c r="B62" s="78" t="s">
        <v>15</v>
      </c>
      <c r="C62" s="79"/>
      <c r="D62" s="80"/>
      <c r="E62" s="116"/>
      <c r="F62" s="81"/>
    </row>
    <row r="63" spans="1:7" x14ac:dyDescent="0.55000000000000004">
      <c r="A63" s="105"/>
      <c r="B63" s="71" t="s">
        <v>3</v>
      </c>
      <c r="C63" s="82"/>
      <c r="D63" s="83"/>
      <c r="E63" s="83"/>
      <c r="F63" s="12" t="e">
        <f>F8+F14+F20+F26+F33+F39+F45+F51+F57</f>
        <v>#DIV/0!</v>
      </c>
    </row>
    <row r="64" spans="1:7" x14ac:dyDescent="0.55000000000000004">
      <c r="A64" s="105"/>
      <c r="B64" s="71" t="s">
        <v>4</v>
      </c>
      <c r="C64" s="84"/>
      <c r="D64" s="83"/>
      <c r="E64" s="83"/>
      <c r="F64" s="12" t="e">
        <f>F9+F15+F21+F27+F34+F40+F46+F52+F58</f>
        <v>#DIV/0!</v>
      </c>
    </row>
    <row r="65" spans="1:6" x14ac:dyDescent="0.55000000000000004">
      <c r="A65" s="105"/>
      <c r="B65" s="71" t="s">
        <v>5</v>
      </c>
      <c r="C65" s="84"/>
      <c r="D65" s="83"/>
      <c r="E65" s="83"/>
      <c r="F65" s="12" t="e">
        <f>F10+F16+F22+F28+F35+F41+F47+F53+F59</f>
        <v>#DIV/0!</v>
      </c>
    </row>
    <row r="66" spans="1:6" x14ac:dyDescent="0.55000000000000004">
      <c r="A66" s="105"/>
      <c r="B66" s="65"/>
      <c r="C66" s="85"/>
      <c r="D66" s="85"/>
      <c r="E66" s="76"/>
      <c r="F66" s="86"/>
    </row>
    <row r="67" spans="1:6" x14ac:dyDescent="0.55000000000000004">
      <c r="A67" s="108"/>
      <c r="B67" s="71" t="s">
        <v>11</v>
      </c>
      <c r="C67" s="71"/>
      <c r="D67" s="71"/>
      <c r="E67" s="71"/>
    </row>
    <row r="68" spans="1:6" x14ac:dyDescent="0.55000000000000004">
      <c r="A68" s="105"/>
      <c r="B68" s="71"/>
      <c r="C68" s="71"/>
      <c r="D68" s="71"/>
      <c r="E68" s="71"/>
    </row>
    <row r="69" spans="1:6" x14ac:dyDescent="0.55000000000000004">
      <c r="A69" s="105"/>
      <c r="B69" s="87" t="s">
        <v>16</v>
      </c>
      <c r="C69" s="88"/>
      <c r="D69" s="88"/>
      <c r="E69" s="88"/>
      <c r="F69" s="89"/>
    </row>
    <row r="70" spans="1:6" x14ac:dyDescent="0.55000000000000004">
      <c r="A70" s="105"/>
      <c r="B70" s="90" t="s">
        <v>25</v>
      </c>
      <c r="C70" s="88"/>
      <c r="D70" s="88"/>
      <c r="E70" s="88"/>
      <c r="F70" s="89"/>
    </row>
    <row r="71" spans="1:6" x14ac:dyDescent="0.55000000000000004">
      <c r="A71" s="105"/>
      <c r="B71" s="39" t="s">
        <v>48</v>
      </c>
      <c r="C71" s="88"/>
      <c r="D71" s="88"/>
      <c r="E71" s="88"/>
      <c r="F71" s="89"/>
    </row>
    <row r="72" spans="1:6" x14ac:dyDescent="0.55000000000000004">
      <c r="A72" s="105"/>
      <c r="B72" s="90" t="s">
        <v>26</v>
      </c>
      <c r="C72" s="88"/>
      <c r="D72" s="88"/>
      <c r="E72" s="88"/>
      <c r="F72" s="89"/>
    </row>
    <row r="73" spans="1:6" x14ac:dyDescent="0.55000000000000004">
      <c r="A73" s="108"/>
      <c r="B73" s="90" t="s">
        <v>27</v>
      </c>
      <c r="C73" s="88"/>
      <c r="D73" s="88"/>
      <c r="E73" s="88"/>
      <c r="F73" s="89"/>
    </row>
    <row r="74" spans="1:6" x14ac:dyDescent="0.55000000000000004">
      <c r="A74" s="105"/>
      <c r="B74" s="90" t="s">
        <v>28</v>
      </c>
      <c r="C74" s="88"/>
      <c r="D74" s="88"/>
      <c r="E74" s="88"/>
      <c r="F74" s="89"/>
    </row>
    <row r="75" spans="1:6" x14ac:dyDescent="0.55000000000000004">
      <c r="A75" s="105"/>
      <c r="B75" s="91" t="s">
        <v>29</v>
      </c>
    </row>
    <row r="76" spans="1:6" x14ac:dyDescent="0.55000000000000004">
      <c r="A76" s="105"/>
    </row>
    <row r="77" spans="1:6" x14ac:dyDescent="0.55000000000000004">
      <c r="A77" s="105"/>
    </row>
    <row r="78" spans="1:6" x14ac:dyDescent="0.55000000000000004">
      <c r="A78" s="105"/>
    </row>
    <row r="79" spans="1:6" x14ac:dyDescent="0.55000000000000004">
      <c r="A79" s="102"/>
    </row>
    <row r="80" spans="1:6" x14ac:dyDescent="0.55000000000000004">
      <c r="A80" s="103">
        <v>1</v>
      </c>
    </row>
    <row r="86" spans="1:1" x14ac:dyDescent="0.55000000000000004">
      <c r="A86" s="59"/>
    </row>
    <row r="87" spans="1:1" x14ac:dyDescent="0.55000000000000004">
      <c r="A87" s="59"/>
    </row>
    <row r="88" spans="1:1" x14ac:dyDescent="0.55000000000000004">
      <c r="A88" s="59"/>
    </row>
    <row r="89" spans="1:1" x14ac:dyDescent="0.55000000000000004">
      <c r="A89" s="59"/>
    </row>
    <row r="90" spans="1:1" x14ac:dyDescent="0.55000000000000004">
      <c r="A90" s="59"/>
    </row>
    <row r="91" spans="1:1" x14ac:dyDescent="0.55000000000000004">
      <c r="A91" s="59"/>
    </row>
    <row r="92" spans="1:1" x14ac:dyDescent="0.55000000000000004">
      <c r="A92" s="59"/>
    </row>
    <row r="93" spans="1:1" x14ac:dyDescent="0.55000000000000004">
      <c r="A93" s="59"/>
    </row>
    <row r="94" spans="1:1" x14ac:dyDescent="0.55000000000000004">
      <c r="A94" s="59"/>
    </row>
    <row r="95" spans="1:1" x14ac:dyDescent="0.55000000000000004">
      <c r="A95" s="59"/>
    </row>
    <row r="96" spans="1:1" x14ac:dyDescent="0.55000000000000004">
      <c r="A96" s="59"/>
    </row>
    <row r="97" spans="1:1" x14ac:dyDescent="0.55000000000000004">
      <c r="A97" s="59"/>
    </row>
    <row r="98" spans="1:1" x14ac:dyDescent="0.55000000000000004">
      <c r="A98" s="59"/>
    </row>
    <row r="99" spans="1:1" x14ac:dyDescent="0.55000000000000004">
      <c r="A99" s="59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tabSelected="1" workbookViewId="0">
      <selection activeCell="D16" sqref="D16"/>
    </sheetView>
  </sheetViews>
  <sheetFormatPr defaultColWidth="8.5" defaultRowHeight="12.3" x14ac:dyDescent="0.4"/>
  <cols>
    <col min="1" max="1" width="4.33203125" style="41" customWidth="1"/>
    <col min="2" max="2" width="89.6640625" style="41" bestFit="1" customWidth="1"/>
    <col min="3" max="3" width="16" style="41" customWidth="1"/>
    <col min="4" max="4" width="12.5" style="41" customWidth="1"/>
    <col min="5" max="5" width="12.6640625" style="41" customWidth="1"/>
    <col min="6" max="6" width="14.33203125" style="41" customWidth="1"/>
    <col min="7" max="16384" width="8.5" style="41"/>
  </cols>
  <sheetData>
    <row r="1" spans="1:6" ht="15.3" thickBot="1" x14ac:dyDescent="0.55000000000000004">
      <c r="B1" s="42" t="s">
        <v>6</v>
      </c>
      <c r="C1" s="42"/>
      <c r="D1" s="24"/>
      <c r="E1" s="24"/>
      <c r="F1" s="24"/>
    </row>
    <row r="2" spans="1:6" ht="14.7" thickTop="1" x14ac:dyDescent="0.55000000000000004">
      <c r="B2" s="122"/>
      <c r="C2" s="122"/>
      <c r="D2" s="122"/>
      <c r="E2" s="122"/>
      <c r="F2" s="122"/>
    </row>
    <row r="3" spans="1:6" ht="15.3" thickBot="1" x14ac:dyDescent="0.55000000000000004">
      <c r="A3" s="43" t="s">
        <v>30</v>
      </c>
      <c r="B3" s="58" t="s">
        <v>43</v>
      </c>
      <c r="C3" s="99" t="s">
        <v>31</v>
      </c>
      <c r="D3" s="44" t="s">
        <v>32</v>
      </c>
      <c r="E3" s="36" t="s">
        <v>33</v>
      </c>
      <c r="F3" s="36" t="s">
        <v>2</v>
      </c>
    </row>
    <row r="4" spans="1:6" ht="14.4" thickBot="1" x14ac:dyDescent="0.55000000000000004">
      <c r="B4" s="100" t="s">
        <v>34</v>
      </c>
      <c r="C4" s="101"/>
      <c r="D4" s="46"/>
      <c r="E4" s="45"/>
      <c r="F4" s="47"/>
    </row>
    <row r="5" spans="1:6" ht="14.1" x14ac:dyDescent="0.5">
      <c r="B5" s="48" t="s">
        <v>3</v>
      </c>
      <c r="C5" s="49"/>
      <c r="D5" s="50" t="s">
        <v>35</v>
      </c>
      <c r="E5" s="49">
        <v>10</v>
      </c>
      <c r="F5" s="51" t="e">
        <f>(C4/C5)*E5</f>
        <v>#DIV/0!</v>
      </c>
    </row>
    <row r="6" spans="1:6" ht="14.1" x14ac:dyDescent="0.5">
      <c r="B6" s="48" t="s">
        <v>4</v>
      </c>
      <c r="C6" s="49"/>
      <c r="D6" s="50" t="s">
        <v>35</v>
      </c>
      <c r="E6" s="49">
        <v>10</v>
      </c>
      <c r="F6" s="51" t="e">
        <f>(C4/C6)*E6</f>
        <v>#DIV/0!</v>
      </c>
    </row>
    <row r="7" spans="1:6" ht="14.1" x14ac:dyDescent="0.5">
      <c r="B7" s="48" t="s">
        <v>5</v>
      </c>
      <c r="C7" s="49"/>
      <c r="D7" s="50" t="s">
        <v>35</v>
      </c>
      <c r="E7" s="49">
        <v>10</v>
      </c>
      <c r="F7" s="51" t="e">
        <f>(C4/C7)*E7</f>
        <v>#DIV/0!</v>
      </c>
    </row>
    <row r="8" spans="1:6" ht="14.1" x14ac:dyDescent="0.5">
      <c r="B8" s="52"/>
      <c r="C8" s="53"/>
      <c r="D8" s="50"/>
      <c r="E8" s="49"/>
      <c r="F8" s="51"/>
    </row>
    <row r="9" spans="1:6" ht="14.4" x14ac:dyDescent="0.55000000000000004">
      <c r="A9" s="54"/>
      <c r="B9" s="16"/>
      <c r="C9" s="16"/>
      <c r="D9" s="13"/>
      <c r="E9" s="1"/>
      <c r="F9" s="1"/>
    </row>
    <row r="10" spans="1:6" ht="14.4" x14ac:dyDescent="0.55000000000000004">
      <c r="B10" s="37" t="s">
        <v>15</v>
      </c>
      <c r="C10" s="6"/>
      <c r="D10" s="14"/>
      <c r="E10" s="1"/>
      <c r="F10" s="1"/>
    </row>
    <row r="11" spans="1:6" ht="14.4" x14ac:dyDescent="0.55000000000000004">
      <c r="B11" s="28" t="s">
        <v>3</v>
      </c>
      <c r="C11" s="28"/>
      <c r="D11" s="55"/>
      <c r="E11" s="56"/>
      <c r="F11" s="57" t="e">
        <f>F5</f>
        <v>#DIV/0!</v>
      </c>
    </row>
    <row r="12" spans="1:6" ht="14.4" x14ac:dyDescent="0.55000000000000004">
      <c r="B12" s="28" t="s">
        <v>4</v>
      </c>
      <c r="C12" s="28"/>
      <c r="D12" s="55"/>
      <c r="E12" s="56"/>
      <c r="F12" s="57" t="e">
        <f>F6</f>
        <v>#DIV/0!</v>
      </c>
    </row>
    <row r="13" spans="1:6" ht="14.4" x14ac:dyDescent="0.55000000000000004">
      <c r="B13" s="28" t="s">
        <v>5</v>
      </c>
      <c r="C13" s="28"/>
      <c r="D13" s="55"/>
      <c r="E13" s="56"/>
      <c r="F13" s="57" t="e">
        <f>F7</f>
        <v>#DIV/0!</v>
      </c>
    </row>
    <row r="14" spans="1:6" ht="14.4" x14ac:dyDescent="0.55000000000000004">
      <c r="B14" s="5"/>
      <c r="C14" s="5"/>
      <c r="D14" s="25"/>
      <c r="E14" s="1"/>
      <c r="F14" s="6"/>
    </row>
    <row r="15" spans="1:6" ht="14.4" x14ac:dyDescent="0.55000000000000004">
      <c r="A15" s="54"/>
      <c r="B15" s="28" t="s">
        <v>11</v>
      </c>
      <c r="C15" s="28"/>
      <c r="D15" s="1"/>
      <c r="E15" s="1"/>
      <c r="F15" s="1"/>
    </row>
    <row r="17" spans="2:7" ht="12.6" x14ac:dyDescent="0.45">
      <c r="B17" s="38" t="s">
        <v>16</v>
      </c>
      <c r="C17" s="38"/>
      <c r="D17" s="38"/>
      <c r="E17" s="38"/>
      <c r="F17" s="38"/>
      <c r="G17" s="38"/>
    </row>
    <row r="18" spans="2:7" ht="12.6" x14ac:dyDescent="0.45">
      <c r="B18" s="39" t="s">
        <v>36</v>
      </c>
      <c r="C18" s="38"/>
      <c r="D18" s="38"/>
      <c r="E18" s="38"/>
      <c r="F18" s="38"/>
      <c r="G18" s="38"/>
    </row>
    <row r="19" spans="2:7" ht="12.6" x14ac:dyDescent="0.45">
      <c r="B19" s="39" t="s">
        <v>44</v>
      </c>
      <c r="C19" s="38"/>
      <c r="D19" s="38"/>
      <c r="E19" s="38"/>
      <c r="F19" s="38"/>
      <c r="G19" s="38"/>
    </row>
    <row r="20" spans="2:7" ht="12.6" x14ac:dyDescent="0.45">
      <c r="B20" s="39" t="s">
        <v>45</v>
      </c>
      <c r="C20" s="38"/>
      <c r="D20" s="38"/>
      <c r="E20" s="38"/>
      <c r="F20" s="38"/>
      <c r="G20" s="38"/>
    </row>
    <row r="21" spans="2:7" ht="12.6" x14ac:dyDescent="0.45">
      <c r="B21" s="39" t="s">
        <v>37</v>
      </c>
      <c r="C21" s="38"/>
      <c r="D21" s="38"/>
      <c r="E21" s="38"/>
      <c r="F21" s="38"/>
      <c r="G21" s="38"/>
    </row>
    <row r="22" spans="2:7" ht="12.6" x14ac:dyDescent="0.45">
      <c r="B22" s="40" t="s">
        <v>29</v>
      </c>
      <c r="C22" s="38"/>
      <c r="D22" s="38"/>
      <c r="E22" s="38"/>
      <c r="F22" s="38"/>
      <c r="G22" s="38"/>
    </row>
    <row r="23" spans="2:7" ht="12.6" x14ac:dyDescent="0.45">
      <c r="B23" s="40"/>
      <c r="C23" s="38"/>
      <c r="D23" s="38"/>
      <c r="E23" s="38"/>
      <c r="F23" s="38"/>
      <c r="G23" s="38"/>
    </row>
    <row r="24" spans="2:7" ht="12.6" x14ac:dyDescent="0.45">
      <c r="B24" s="97" t="s">
        <v>46</v>
      </c>
      <c r="C24" s="97"/>
      <c r="D24" s="97"/>
      <c r="E24" s="98"/>
      <c r="F24" s="38"/>
      <c r="G24" s="38"/>
    </row>
  </sheetData>
  <sheetProtection selectLockedCells="1" selectUnlockedCells="1"/>
  <mergeCells count="1">
    <mergeCell ref="B2:F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Hodnoceni</vt:lpstr>
      <vt:lpstr>Cena</vt:lpstr>
      <vt:lpstr>Tech.specifikace</vt:lpstr>
      <vt:lpstr>Servisní podmínky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Kotulánová</cp:lastModifiedBy>
  <cp:lastPrinted>2018-09-17T16:48:36Z</cp:lastPrinted>
  <dcterms:created xsi:type="dcterms:W3CDTF">2018-06-21T21:35:24Z</dcterms:created>
  <dcterms:modified xsi:type="dcterms:W3CDTF">2021-12-10T15:18:53Z</dcterms:modified>
</cp:coreProperties>
</file>