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110" activeTab="0"/>
  </bookViews>
  <sheets>
    <sheet name="SO 104" sheetId="1" r:id="rId1"/>
  </sheets>
  <definedNames/>
  <calcPr fullCalcOnLoad="1"/>
</workbook>
</file>

<file path=xl/sharedStrings.xml><?xml version="1.0" encoding="utf-8"?>
<sst xmlns="http://schemas.openxmlformats.org/spreadsheetml/2006/main" count="187" uniqueCount="130">
  <si>
    <t>Pol.</t>
  </si>
  <si>
    <t>Popis</t>
  </si>
  <si>
    <t>M.J.</t>
  </si>
  <si>
    <t>Výměra</t>
  </si>
  <si>
    <t>Cena bez DPH</t>
  </si>
  <si>
    <t>Jedn.</t>
  </si>
  <si>
    <t>Celkem</t>
  </si>
  <si>
    <t>Číslo</t>
  </si>
  <si>
    <t>položky</t>
  </si>
  <si>
    <t xml:space="preserve">Základní cena </t>
  </si>
  <si>
    <t>m3</t>
  </si>
  <si>
    <t>hm</t>
  </si>
  <si>
    <t>Kč</t>
  </si>
  <si>
    <t>Oddíl 11 Přípravné práce</t>
  </si>
  <si>
    <t>m2</t>
  </si>
  <si>
    <t>ks</t>
  </si>
  <si>
    <t>m´</t>
  </si>
  <si>
    <t>Oddíl 11 Přípravné práce celkem</t>
  </si>
  <si>
    <t>Oddíl 12 Odkopávky a prokopávky</t>
  </si>
  <si>
    <t>Oddíl 12 Odkopávky a prokopávky celkem</t>
  </si>
  <si>
    <t>Oddíl 18 Povrchové úpravy terénu</t>
  </si>
  <si>
    <t xml:space="preserve">182 41 </t>
  </si>
  <si>
    <t>Oddíl 18 Povrchové úpravy terénu celkem</t>
  </si>
  <si>
    <t>Oddíl 21 Úprava podloží</t>
  </si>
  <si>
    <t>Oddíl 21 Úprava podloží celkem</t>
  </si>
  <si>
    <t>t</t>
  </si>
  <si>
    <t>Oddíl 56-58 Vozovkové vrstvy</t>
  </si>
  <si>
    <t>Oddíl 56-58 Vozovkové vrstvy celkem</t>
  </si>
  <si>
    <t>Oddíl 89 Konstrukce na trubním vedení</t>
  </si>
  <si>
    <t>Oddíl 91 Doplňkové konstrukce a práce na PK celkem</t>
  </si>
  <si>
    <t>Oddíl 01 Smluvní požadavky</t>
  </si>
  <si>
    <t>Oddíl 02 Požadavky objednatele</t>
  </si>
  <si>
    <t>Oddíl 01 Smluvní požadavky celkem</t>
  </si>
  <si>
    <t>Oddíl 02 Požadavky objednatele celkem</t>
  </si>
  <si>
    <t>Poplatky za skládku - zemina, štěrk do 100 mm</t>
  </si>
  <si>
    <t>Rozprostření ornice v rovině tl.do 0,10 m</t>
  </si>
  <si>
    <t>Ostatní požadavky - vypracování realizační dokumentace  stavby</t>
  </si>
  <si>
    <t>182 31</t>
  </si>
  <si>
    <t>899 23</t>
  </si>
  <si>
    <t>Oddíl 89 Konstrukce na trubním vedení celkem</t>
  </si>
  <si>
    <t>Oddíl 93 Dokončovací konstrukce a práce</t>
  </si>
  <si>
    <t>Oddíl 93 Dokončovací konstrukce a práce celkem</t>
  </si>
  <si>
    <t xml:space="preserve">DPH 21 % </t>
  </si>
  <si>
    <t>Založení trávníku ručním výsevem včetně dodání travního semene, zalévání, první kosení</t>
  </si>
  <si>
    <t>Chemické odplevelení celoplošné</t>
  </si>
  <si>
    <t>m</t>
  </si>
  <si>
    <t>563 30</t>
  </si>
  <si>
    <t xml:space="preserve">Řezání asf.krytu vozovek tl. do 100 mm </t>
  </si>
  <si>
    <t>separační geotextilie 400gr/m2</t>
  </si>
  <si>
    <t>Ostatní požadavky - gedetické zaměření stavby k předání a kolaudaci stavby</t>
  </si>
  <si>
    <t>zaměření pro vyhotovení dokumentace skutečného provedení stavby</t>
  </si>
  <si>
    <t xml:space="preserve">Ostatní požadavky - vypracování  dokumentace skutečného provedení stavby </t>
  </si>
  <si>
    <t xml:space="preserve">Sejmutí ornice nebo lesní půdy, odvoz do 1 km včetně uložení na skládku investora pro </t>
  </si>
  <si>
    <t>další použití</t>
  </si>
  <si>
    <t>Odkop pro spodní stavbu silnic  a železnic tř.I , odvoz do 12 km  včetně uložení</t>
  </si>
  <si>
    <t>Oddíl 13 Hloubené vykopávky</t>
  </si>
  <si>
    <t>131 73</t>
  </si>
  <si>
    <t>Hloubení jam zapaž. i nezap. tř. I</t>
  </si>
  <si>
    <t xml:space="preserve">kopání sond  a zpětné zasypání včetně zhutnění po vrstvách 20 cm </t>
  </si>
  <si>
    <t>Oddíl 13 Hloubené vykopávky celkem</t>
  </si>
  <si>
    <t>Oddíl 17 Konstrukce ze zemin</t>
  </si>
  <si>
    <t>Zhutnění dodat.násypu</t>
  </si>
  <si>
    <t>Oddíl 17 Konstrukce ze zemin celkem</t>
  </si>
  <si>
    <t>213 61</t>
  </si>
  <si>
    <t xml:space="preserve">odvozu materiálu a skládkovného </t>
  </si>
  <si>
    <t>Drenážní vrstvyz geotextilie</t>
  </si>
  <si>
    <t xml:space="preserve">Výšková úprava krycích hrnců </t>
  </si>
  <si>
    <t>Oddíl 91 Doplňkové konstrukce a práce na PK</t>
  </si>
  <si>
    <t>Odkop pro spodní stavbu silnic a železnic tř.I,odvoz do 1 km  včetně uložení pro další použití</t>
  </si>
  <si>
    <t>Pomocné práce zřízení nebo zajištění ochrany inž.sítí</t>
  </si>
  <si>
    <t>Pomocné práce zříz.nebo zajištění regulace a ochrany dopravy - DIO</t>
  </si>
  <si>
    <t>Uložení sypaniny do násypů se zhutněním do 100% PS - viz pol. : 123 731</t>
  </si>
  <si>
    <t xml:space="preserve">Vozovkové vrstvy z penetračního makadamu hrubého tl. 100 mm </t>
  </si>
  <si>
    <t>Dopravní značka zákl. velikosti ocel.folie tř.2 - dodávka a montáž včetně pozink.sloupku s</t>
  </si>
  <si>
    <t>z pol. 113326 : 59,6 m3</t>
  </si>
  <si>
    <t>z pol. 123736 : 104,95 - 9,2 = 95,75 m3</t>
  </si>
  <si>
    <t xml:space="preserve">  Celkem : 115,35m3 x 1,80 t/m3 = 279,63 t</t>
  </si>
  <si>
    <t>v místě frézování vozovky : 22,0 m2 x 0,20 = 4,40 m3</t>
  </si>
  <si>
    <t>v místě stáv.vozovky : 276,0 x 0,20 = 55,20 m3</t>
  </si>
  <si>
    <t>Odstranění podkladu zpevněných ploch z kameniva nestmel.,odvoz do 12 km včetně uložení</t>
  </si>
  <si>
    <t>Frézování vozovek asfaltových, odvoz do 1 km (deponie investora) včetně uložení</t>
  </si>
  <si>
    <t>stáv.vozovka u krajské silnice : 22,0 m2x 0,10 = 2,20 m3</t>
  </si>
  <si>
    <t xml:space="preserve">v místě budoucí vozovky : 31+26 = 57,0 m2 </t>
  </si>
  <si>
    <t xml:space="preserve">v místě budoucí zeleně : 26+31 = 57,0 m2 </t>
  </si>
  <si>
    <t>Celkem : 1140 m2 x 0,15 = 17,10 m3</t>
  </si>
  <si>
    <t>zemina pro dodatečný násyp : 9,2 m3</t>
  </si>
  <si>
    <t xml:space="preserve">v místě frézování stáv.vozovky : 22 x 0,10 = 2,2 m3 </t>
  </si>
  <si>
    <t xml:space="preserve">v  místě budoucí vozovky  včetně krajnic: (31+26) x 0,35 = 19,95 m3 </t>
  </si>
  <si>
    <t xml:space="preserve">Celkem : 104,95m3  </t>
  </si>
  <si>
    <t>odpočet z položky 123 731 :    104,95 m3 - 9,2 m3 = 95,75 m3</t>
  </si>
  <si>
    <t xml:space="preserve">polohy sond viz objekt SO 104 -příl. č.2 Situace 1 : 250 </t>
  </si>
  <si>
    <t xml:space="preserve">v místě plné konstrukce vozovky : 300,0m2 </t>
  </si>
  <si>
    <t>v místě krajnic  : 49,0 m2</t>
  </si>
  <si>
    <t>Celkem : 349,0 m2 + 349,0 x 0,10 = 383,90 m2</t>
  </si>
  <si>
    <t>12+8+3+3+7+13+11 = 57,0 m2</t>
  </si>
  <si>
    <t>v místě bývalé vozovky : 4,0 m2</t>
  </si>
  <si>
    <t>Celkem : 61,0 m2</t>
  </si>
  <si>
    <t>viz pol. 182 31: 61,0 m2</t>
  </si>
  <si>
    <t>délka = 90,0 m´</t>
  </si>
  <si>
    <t xml:space="preserve">v místě nové vozovky včetně krajnice : 300 + 49,0 = 349,0 m2 </t>
  </si>
  <si>
    <t xml:space="preserve"> Celkem :  349,0 + 349 x 0,10 = 383,90 m2</t>
  </si>
  <si>
    <t>vozovka a krajnice  :  300 + 49 = 349,0m2 x( 0,16 + 0,20) =  125,64 m3</t>
  </si>
  <si>
    <t>vozovka a krajnice  :  300 + 49 = 349,0m2</t>
  </si>
  <si>
    <t>14,0 + 17,0 = 31,0 m´</t>
  </si>
  <si>
    <t>Trativody kompl.z trub plas.DN 150 mm, rýha tř.I  viz příl.č.4 Vzorový příčný řez objektu SO104</t>
  </si>
  <si>
    <t>Vozovkové vrstvy ze štěrkodrti - viz příl.č.4 Vzorový příčný řez objektu SO 104</t>
  </si>
  <si>
    <t>penetrační makadam hrubý PMH 100- fce 32/63-viz příl.č.4 Vzorový příčný řez objektu SO 104</t>
  </si>
  <si>
    <t>Dvouvrstvý nátěr asfaltový do 2,5 kg/m2 -  viz příl.č.4 Vzorový příčný řez objektu SO 104</t>
  </si>
  <si>
    <t xml:space="preserve">v místě  stáv. vozovky : 276 x 0,30 = 82,8 m3 </t>
  </si>
  <si>
    <t>(1,0 m x 1,0 m x 1,0 m) x 8 ks = 8 m3</t>
  </si>
  <si>
    <t>Úprava pláně se zhutněním v hor. tř.I - viz vzorový příčný řez</t>
  </si>
  <si>
    <t xml:space="preserve">Ostatní požadavky  geodetické, délkové - geod. zaměření nebo vytyčení stáv. inž. sítí </t>
  </si>
  <si>
    <t>položka platí pro komplet. konstrukce trativodů včetně včech prací a materiálů s tím spojených</t>
  </si>
  <si>
    <t>Těsnění dilat.spar asf. zálivkou průř.do 100 mm2 - spára na styku se stávající vozovkou</t>
  </si>
  <si>
    <t>jeho osazením: dopravní značka - P2 se sloupkem ; dodatkové tabulky - E13 - 2 ks bez slouků</t>
  </si>
  <si>
    <t>Oddíl Náklady na povinnou publicitu</t>
  </si>
  <si>
    <t>Nabídka</t>
  </si>
  <si>
    <t>Náklady na povinnou publicitu - 1 % z uznatelných nákladů nejvýše 5000,- Kč s DPH</t>
  </si>
  <si>
    <t>kompl.</t>
  </si>
  <si>
    <t>Oddíl Náklady na povinnou publicitu celkem</t>
  </si>
  <si>
    <t xml:space="preserve">Neuznatelné náklady jsou vyznačeny - žlutě </t>
  </si>
  <si>
    <t xml:space="preserve">Uznatelné náklady jsou vyznačeny zeleně </t>
  </si>
  <si>
    <t>Z toho uznatelné náklady bez DPH</t>
  </si>
  <si>
    <t>Z toho neuznatelné náklady bez DPH</t>
  </si>
  <si>
    <t xml:space="preserve">Cena celkem - stavba </t>
  </si>
  <si>
    <t>6.1.2. předpokládaný rozpočet akce členěný dle věcných položek (položkový rozpočet)</t>
  </si>
  <si>
    <t xml:space="preserve">Stavba - členění nákladů uznatelné a neuzatelné včetně DPH </t>
  </si>
  <si>
    <r>
      <rPr>
        <b/>
        <sz val="10"/>
        <rFont val="Arial CE"/>
        <family val="0"/>
      </rPr>
      <t>Stavba</t>
    </r>
    <r>
      <rPr>
        <sz val="10"/>
        <rFont val="Arial CE"/>
        <family val="0"/>
      </rPr>
      <t xml:space="preserve"> - členění nákladů uznatelné a neuzatelné bez DPH</t>
    </r>
    <r>
      <rPr>
        <sz val="10"/>
        <color indexed="10"/>
        <rFont val="Arial CE"/>
        <family val="0"/>
      </rPr>
      <t xml:space="preserve"> </t>
    </r>
  </si>
  <si>
    <t xml:space="preserve">Z toho uznatelné náklady včetně DPH - stavba </t>
  </si>
  <si>
    <t>Z toho neuznatelné náklady včetně DPH - stavba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</si>
</sst>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00000"/>
    <numFmt numFmtId="167" formatCode="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000\ 00"/>
    <numFmt numFmtId="173" formatCode="0.00000000"/>
    <numFmt numFmtId="174" formatCode="0.0"/>
  </numFmts>
  <fonts count="41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6" xfId="0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18" xfId="0" applyFon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/>
    </xf>
    <xf numFmtId="2" fontId="1" fillId="0" borderId="26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2" fontId="0" fillId="0" borderId="25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0" fontId="5" fillId="0" borderId="25" xfId="0" applyFont="1" applyBorder="1" applyAlignment="1">
      <alignment/>
    </xf>
    <xf numFmtId="2" fontId="4" fillId="0" borderId="25" xfId="0" applyNumberFormat="1" applyFont="1" applyBorder="1" applyAlignment="1">
      <alignment/>
    </xf>
    <xf numFmtId="2" fontId="4" fillId="0" borderId="26" xfId="0" applyNumberFormat="1" applyFont="1" applyBorder="1" applyAlignment="1">
      <alignment/>
    </xf>
    <xf numFmtId="2" fontId="0" fillId="0" borderId="26" xfId="0" applyNumberFormat="1" applyFont="1" applyBorder="1" applyAlignment="1">
      <alignment/>
    </xf>
    <xf numFmtId="166" fontId="0" fillId="0" borderId="25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/>
    </xf>
    <xf numFmtId="2" fontId="0" fillId="0" borderId="2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2" fontId="4" fillId="0" borderId="16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2" fontId="0" fillId="0" borderId="20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/>
    </xf>
    <xf numFmtId="2" fontId="4" fillId="0" borderId="25" xfId="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/>
    </xf>
    <xf numFmtId="2" fontId="4" fillId="0" borderId="20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5" xfId="0" applyFont="1" applyBorder="1" applyAlignment="1">
      <alignment/>
    </xf>
    <xf numFmtId="2" fontId="4" fillId="0" borderId="26" xfId="0" applyNumberFormat="1" applyFont="1" applyBorder="1" applyAlignment="1">
      <alignment/>
    </xf>
    <xf numFmtId="167" fontId="4" fillId="0" borderId="25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2" fontId="0" fillId="0" borderId="27" xfId="0" applyNumberFormat="1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7" xfId="0" applyFont="1" applyBorder="1" applyAlignment="1">
      <alignment/>
    </xf>
    <xf numFmtId="2" fontId="0" fillId="0" borderId="25" xfId="0" applyNumberFormat="1" applyBorder="1" applyAlignment="1">
      <alignment/>
    </xf>
    <xf numFmtId="0" fontId="1" fillId="0" borderId="25" xfId="0" applyFont="1" applyBorder="1" applyAlignment="1">
      <alignment horizontal="center"/>
    </xf>
    <xf numFmtId="2" fontId="1" fillId="0" borderId="25" xfId="0" applyNumberFormat="1" applyFon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/>
    </xf>
    <xf numFmtId="2" fontId="0" fillId="0" borderId="26" xfId="0" applyNumberFormat="1" applyFon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3" fontId="0" fillId="33" borderId="25" xfId="0" applyNumberFormat="1" applyFont="1" applyFill="1" applyBorder="1" applyAlignment="1">
      <alignment horizontal="center"/>
    </xf>
    <xf numFmtId="0" fontId="1" fillId="33" borderId="25" xfId="0" applyFon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2" fontId="0" fillId="33" borderId="25" xfId="0" applyNumberFormat="1" applyFont="1" applyFill="1" applyBorder="1" applyAlignment="1">
      <alignment/>
    </xf>
    <xf numFmtId="2" fontId="0" fillId="33" borderId="26" xfId="0" applyNumberFormat="1" applyFon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3" fontId="0" fillId="33" borderId="25" xfId="0" applyNumberFormat="1" applyFont="1" applyFill="1" applyBorder="1" applyAlignment="1">
      <alignment horizontal="center"/>
    </xf>
    <xf numFmtId="0" fontId="0" fillId="33" borderId="25" xfId="0" applyFont="1" applyFill="1" applyBorder="1" applyAlignment="1">
      <alignment/>
    </xf>
    <xf numFmtId="167" fontId="0" fillId="33" borderId="25" xfId="0" applyNumberFormat="1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166" fontId="0" fillId="33" borderId="25" xfId="0" applyNumberFormat="1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2" fontId="1" fillId="33" borderId="26" xfId="0" applyNumberFormat="1" applyFont="1" applyFill="1" applyBorder="1" applyAlignment="1">
      <alignment/>
    </xf>
    <xf numFmtId="0" fontId="4" fillId="33" borderId="25" xfId="0" applyFont="1" applyFill="1" applyBorder="1" applyAlignment="1">
      <alignment horizontal="center"/>
    </xf>
    <xf numFmtId="2" fontId="4" fillId="33" borderId="25" xfId="0" applyNumberFormat="1" applyFont="1" applyFill="1" applyBorder="1" applyAlignment="1">
      <alignment/>
    </xf>
    <xf numFmtId="2" fontId="4" fillId="33" borderId="26" xfId="0" applyNumberFormat="1" applyFont="1" applyFill="1" applyBorder="1" applyAlignment="1">
      <alignment/>
    </xf>
    <xf numFmtId="0" fontId="1" fillId="34" borderId="25" xfId="0" applyFont="1" applyFill="1" applyBorder="1" applyAlignment="1">
      <alignment/>
    </xf>
    <xf numFmtId="0" fontId="1" fillId="34" borderId="25" xfId="0" applyFont="1" applyFill="1" applyBorder="1" applyAlignment="1">
      <alignment horizontal="center"/>
    </xf>
    <xf numFmtId="2" fontId="1" fillId="34" borderId="25" xfId="0" applyNumberFormat="1" applyFont="1" applyFill="1" applyBorder="1" applyAlignment="1">
      <alignment/>
    </xf>
    <xf numFmtId="0" fontId="4" fillId="34" borderId="25" xfId="0" applyFont="1" applyFill="1" applyBorder="1" applyAlignment="1">
      <alignment horizontal="center"/>
    </xf>
    <xf numFmtId="2" fontId="4" fillId="34" borderId="25" xfId="0" applyNumberFormat="1" applyFont="1" applyFill="1" applyBorder="1" applyAlignment="1">
      <alignment/>
    </xf>
    <xf numFmtId="2" fontId="4" fillId="34" borderId="26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1" fillId="35" borderId="25" xfId="0" applyFont="1" applyFill="1" applyBorder="1" applyAlignment="1">
      <alignment/>
    </xf>
    <xf numFmtId="0" fontId="0" fillId="35" borderId="25" xfId="0" applyFont="1" applyFill="1" applyBorder="1" applyAlignment="1">
      <alignment horizontal="center"/>
    </xf>
    <xf numFmtId="2" fontId="0" fillId="35" borderId="25" xfId="0" applyNumberFormat="1" applyFont="1" applyFill="1" applyBorder="1" applyAlignment="1">
      <alignment/>
    </xf>
    <xf numFmtId="2" fontId="1" fillId="35" borderId="26" xfId="0" applyNumberFormat="1" applyFont="1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0" fillId="0" borderId="0" xfId="0" applyAlignment="1">
      <alignment horizontal="left" vertical="center"/>
    </xf>
    <xf numFmtId="0" fontId="1" fillId="36" borderId="25" xfId="0" applyFont="1" applyFill="1" applyBorder="1" applyAlignment="1">
      <alignment/>
    </xf>
    <xf numFmtId="0" fontId="1" fillId="36" borderId="25" xfId="0" applyFont="1" applyFill="1" applyBorder="1" applyAlignment="1">
      <alignment horizontal="center"/>
    </xf>
    <xf numFmtId="2" fontId="1" fillId="36" borderId="25" xfId="0" applyNumberFormat="1" applyFont="1" applyFill="1" applyBorder="1" applyAlignment="1">
      <alignment/>
    </xf>
    <xf numFmtId="0" fontId="4" fillId="36" borderId="25" xfId="0" applyFont="1" applyFill="1" applyBorder="1" applyAlignment="1">
      <alignment horizontal="center"/>
    </xf>
    <xf numFmtId="2" fontId="4" fillId="36" borderId="25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1" fillId="36" borderId="26" xfId="0" applyNumberFormat="1" applyFont="1" applyFill="1" applyBorder="1" applyAlignment="1">
      <alignment/>
    </xf>
    <xf numFmtId="3" fontId="0" fillId="0" borderId="26" xfId="0" applyNumberFormat="1" applyFont="1" applyBorder="1" applyAlignment="1">
      <alignment/>
    </xf>
    <xf numFmtId="3" fontId="1" fillId="34" borderId="26" xfId="0" applyNumberFormat="1" applyFont="1" applyFill="1" applyBorder="1" applyAlignment="1">
      <alignment/>
    </xf>
    <xf numFmtId="3" fontId="1" fillId="33" borderId="26" xfId="0" applyNumberFormat="1" applyFont="1" applyFill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6" fillId="35" borderId="35" xfId="0" applyFont="1" applyFill="1" applyBorder="1" applyAlignment="1">
      <alignment horizontal="left" vertical="center"/>
    </xf>
    <xf numFmtId="0" fontId="0" fillId="35" borderId="36" xfId="0" applyFill="1" applyBorder="1" applyAlignment="1">
      <alignment horizontal="left" vertical="center"/>
    </xf>
    <xf numFmtId="0" fontId="0" fillId="35" borderId="37" xfId="0" applyFill="1" applyBorder="1" applyAlignment="1">
      <alignment horizontal="lef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tabSelected="1" zoomScalePageLayoutView="0" workbookViewId="0" topLeftCell="A1">
      <selection activeCell="F151" sqref="F151"/>
    </sheetView>
  </sheetViews>
  <sheetFormatPr defaultColWidth="9.00390625" defaultRowHeight="12.75"/>
  <cols>
    <col min="1" max="1" width="6.00390625" style="2" customWidth="1"/>
    <col min="2" max="2" width="8.25390625" style="2" customWidth="1"/>
    <col min="3" max="3" width="78.75390625" style="0" customWidth="1"/>
    <col min="4" max="4" width="5.625" style="2" customWidth="1"/>
    <col min="5" max="6" width="8.375" style="1" customWidth="1"/>
    <col min="7" max="7" width="11.25390625" style="1" customWidth="1"/>
    <col min="9" max="9" width="12.875" style="0" customWidth="1"/>
    <col min="12" max="12" width="10.125" style="0" bestFit="1" customWidth="1"/>
    <col min="16" max="16" width="10.125" style="0" bestFit="1" customWidth="1"/>
  </cols>
  <sheetData>
    <row r="1" spans="1:7" ht="27.75" customHeight="1" thickBot="1">
      <c r="A1" s="144" t="s">
        <v>125</v>
      </c>
      <c r="B1" s="145"/>
      <c r="C1" s="145"/>
      <c r="D1" s="145"/>
      <c r="E1" s="145"/>
      <c r="F1" s="145"/>
      <c r="G1" s="146"/>
    </row>
    <row r="2" spans="1:7" ht="12.75">
      <c r="A2" s="123" t="s">
        <v>0</v>
      </c>
      <c r="B2" s="124" t="s">
        <v>7</v>
      </c>
      <c r="C2" s="124" t="s">
        <v>1</v>
      </c>
      <c r="D2" s="124" t="s">
        <v>2</v>
      </c>
      <c r="E2" s="125" t="s">
        <v>3</v>
      </c>
      <c r="F2" s="139" t="s">
        <v>4</v>
      </c>
      <c r="G2" s="140"/>
    </row>
    <row r="3" spans="1:7" ht="13.5" thickBot="1">
      <c r="A3" s="3"/>
      <c r="B3" s="4" t="s">
        <v>8</v>
      </c>
      <c r="C3" s="4"/>
      <c r="D3" s="4"/>
      <c r="E3" s="5"/>
      <c r="F3" s="5" t="s">
        <v>5</v>
      </c>
      <c r="G3" s="6" t="s">
        <v>6</v>
      </c>
    </row>
    <row r="4" spans="1:7" ht="13.5" thickTop="1">
      <c r="A4" s="10"/>
      <c r="B4" s="11"/>
      <c r="C4" s="12"/>
      <c r="D4" s="11"/>
      <c r="E4" s="13"/>
      <c r="F4" s="13"/>
      <c r="G4" s="14"/>
    </row>
    <row r="5" spans="1:7" ht="12.75">
      <c r="A5" s="28"/>
      <c r="B5" s="34"/>
      <c r="C5" s="27" t="s">
        <v>30</v>
      </c>
      <c r="D5" s="37"/>
      <c r="E5" s="38"/>
      <c r="F5" s="38"/>
      <c r="G5" s="45"/>
    </row>
    <row r="6" spans="1:7" ht="12.75">
      <c r="A6" s="28">
        <v>1</v>
      </c>
      <c r="B6" s="46">
        <v>14102</v>
      </c>
      <c r="C6" s="41" t="s">
        <v>34</v>
      </c>
      <c r="D6" s="37" t="s">
        <v>25</v>
      </c>
      <c r="E6" s="38">
        <v>279.63</v>
      </c>
      <c r="F6" s="38">
        <v>0</v>
      </c>
      <c r="G6" s="45">
        <f>PRODUCT(E6,F6)</f>
        <v>0</v>
      </c>
    </row>
    <row r="7" spans="1:7" ht="12.75">
      <c r="A7" s="28"/>
      <c r="B7" s="30"/>
      <c r="C7" s="41" t="s">
        <v>74</v>
      </c>
      <c r="D7" s="37"/>
      <c r="E7" s="38"/>
      <c r="F7" s="38"/>
      <c r="G7" s="45"/>
    </row>
    <row r="8" spans="1:7" ht="12.75">
      <c r="A8" s="28"/>
      <c r="B8" s="30"/>
      <c r="C8" s="41" t="s">
        <v>75</v>
      </c>
      <c r="D8" s="37"/>
      <c r="E8" s="38"/>
      <c r="F8" s="38"/>
      <c r="G8" s="45"/>
    </row>
    <row r="9" spans="1:7" ht="12.75">
      <c r="A9" s="28"/>
      <c r="B9" s="46"/>
      <c r="C9" s="41" t="s">
        <v>76</v>
      </c>
      <c r="D9" s="37"/>
      <c r="E9" s="38"/>
      <c r="F9" s="38"/>
      <c r="G9" s="45"/>
    </row>
    <row r="10" spans="1:7" ht="12.75">
      <c r="A10" s="39"/>
      <c r="B10" s="69"/>
      <c r="C10" s="41"/>
      <c r="D10" s="37"/>
      <c r="E10" s="38"/>
      <c r="F10" s="38"/>
      <c r="G10" s="45"/>
    </row>
    <row r="11" spans="1:7" ht="12.75">
      <c r="A11" s="39"/>
      <c r="B11" s="69"/>
      <c r="C11" s="27" t="s">
        <v>32</v>
      </c>
      <c r="D11" s="37"/>
      <c r="E11" s="38"/>
      <c r="F11" s="38"/>
      <c r="G11" s="32">
        <f>SUM(G5:G9)</f>
        <v>0</v>
      </c>
    </row>
    <row r="12" spans="1:7" ht="12.75">
      <c r="A12" s="39"/>
      <c r="B12" s="73"/>
      <c r="C12" s="71"/>
      <c r="D12" s="69"/>
      <c r="E12" s="64"/>
      <c r="F12" s="64"/>
      <c r="G12" s="79"/>
    </row>
    <row r="13" spans="1:9" ht="12.75">
      <c r="A13" s="95"/>
      <c r="B13" s="96"/>
      <c r="C13" s="97" t="s">
        <v>31</v>
      </c>
      <c r="D13" s="98"/>
      <c r="E13" s="99"/>
      <c r="F13" s="99"/>
      <c r="G13" s="100"/>
      <c r="I13" s="126"/>
    </row>
    <row r="14" spans="1:7" ht="12.75">
      <c r="A14" s="101">
        <v>2</v>
      </c>
      <c r="B14" s="104">
        <v>2720</v>
      </c>
      <c r="C14" s="103" t="s">
        <v>70</v>
      </c>
      <c r="D14" s="98" t="s">
        <v>12</v>
      </c>
      <c r="E14" s="99">
        <v>1</v>
      </c>
      <c r="F14" s="99">
        <v>0</v>
      </c>
      <c r="G14" s="100">
        <f>PRODUCT(E14,F14)</f>
        <v>0</v>
      </c>
    </row>
    <row r="15" spans="1:7" ht="12.75">
      <c r="A15" s="101"/>
      <c r="B15" s="98"/>
      <c r="C15" s="103"/>
      <c r="D15" s="98"/>
      <c r="E15" s="99"/>
      <c r="F15" s="99"/>
      <c r="G15" s="100"/>
    </row>
    <row r="16" spans="1:7" ht="12.75">
      <c r="A16" s="95">
        <v>3</v>
      </c>
      <c r="B16" s="104">
        <v>2730</v>
      </c>
      <c r="C16" s="103" t="s">
        <v>69</v>
      </c>
      <c r="D16" s="98" t="s">
        <v>12</v>
      </c>
      <c r="E16" s="99">
        <v>1</v>
      </c>
      <c r="F16" s="99">
        <v>0</v>
      </c>
      <c r="G16" s="100">
        <f>PRODUCT(E16,F16)</f>
        <v>0</v>
      </c>
    </row>
    <row r="17" spans="1:7" ht="12.75">
      <c r="A17" s="105"/>
      <c r="B17" s="98"/>
      <c r="C17" s="103"/>
      <c r="D17" s="98"/>
      <c r="E17" s="99"/>
      <c r="F17" s="99"/>
      <c r="G17" s="100"/>
    </row>
    <row r="18" spans="1:7" ht="12.75">
      <c r="A18" s="95">
        <v>4</v>
      </c>
      <c r="B18" s="106">
        <v>29111</v>
      </c>
      <c r="C18" s="103" t="s">
        <v>111</v>
      </c>
      <c r="D18" s="98" t="s">
        <v>11</v>
      </c>
      <c r="E18" s="99">
        <v>1</v>
      </c>
      <c r="F18" s="99">
        <v>0</v>
      </c>
      <c r="G18" s="100">
        <f>PRODUCT(E18,F18)</f>
        <v>0</v>
      </c>
    </row>
    <row r="19" spans="1:7" ht="12.75">
      <c r="A19" s="105"/>
      <c r="B19" s="104"/>
      <c r="C19" s="103"/>
      <c r="D19" s="98"/>
      <c r="E19" s="99"/>
      <c r="F19" s="99"/>
      <c r="G19" s="100"/>
    </row>
    <row r="20" spans="1:7" ht="12.75">
      <c r="A20" s="95">
        <v>5</v>
      </c>
      <c r="B20" s="104">
        <v>2911</v>
      </c>
      <c r="C20" s="103" t="s">
        <v>49</v>
      </c>
      <c r="D20" s="98" t="s">
        <v>11</v>
      </c>
      <c r="E20" s="99">
        <v>1</v>
      </c>
      <c r="F20" s="99">
        <v>0</v>
      </c>
      <c r="G20" s="100">
        <f>PRODUCT(E20,F20)</f>
        <v>0</v>
      </c>
    </row>
    <row r="21" spans="1:7" ht="12.75">
      <c r="A21" s="105"/>
      <c r="B21" s="104"/>
      <c r="C21" s="103" t="s">
        <v>50</v>
      </c>
      <c r="D21" s="98"/>
      <c r="E21" s="99"/>
      <c r="F21" s="99"/>
      <c r="G21" s="100"/>
    </row>
    <row r="22" spans="1:7" ht="12.75">
      <c r="A22" s="105"/>
      <c r="B22" s="104"/>
      <c r="C22" s="103"/>
      <c r="D22" s="98"/>
      <c r="E22" s="99"/>
      <c r="F22" s="99"/>
      <c r="G22" s="100"/>
    </row>
    <row r="23" spans="1:7" ht="12.75">
      <c r="A23" s="95">
        <v>6</v>
      </c>
      <c r="B23" s="104">
        <v>2943</v>
      </c>
      <c r="C23" s="103" t="s">
        <v>36</v>
      </c>
      <c r="D23" s="98" t="s">
        <v>12</v>
      </c>
      <c r="E23" s="99">
        <v>1</v>
      </c>
      <c r="F23" s="99">
        <v>0</v>
      </c>
      <c r="G23" s="100">
        <f>PRODUCT(E23,F23)</f>
        <v>0</v>
      </c>
    </row>
    <row r="24" spans="1:7" ht="12.75">
      <c r="A24" s="107"/>
      <c r="B24" s="104"/>
      <c r="C24" s="97"/>
      <c r="D24" s="98"/>
      <c r="E24" s="99"/>
      <c r="F24" s="99"/>
      <c r="G24" s="100"/>
    </row>
    <row r="25" spans="1:7" ht="12.75">
      <c r="A25" s="95">
        <v>7</v>
      </c>
      <c r="B25" s="104">
        <v>2944</v>
      </c>
      <c r="C25" s="103" t="s">
        <v>51</v>
      </c>
      <c r="D25" s="98" t="s">
        <v>12</v>
      </c>
      <c r="E25" s="99">
        <v>1</v>
      </c>
      <c r="F25" s="99">
        <v>0</v>
      </c>
      <c r="G25" s="100">
        <f>PRODUCT(E25,F25)</f>
        <v>0</v>
      </c>
    </row>
    <row r="26" spans="1:7" ht="12.75">
      <c r="A26" s="105"/>
      <c r="B26" s="104"/>
      <c r="C26" s="103"/>
      <c r="D26" s="98"/>
      <c r="E26" s="99"/>
      <c r="F26" s="99"/>
      <c r="G26" s="100"/>
    </row>
    <row r="27" spans="1:7" ht="12.75">
      <c r="A27" s="105"/>
      <c r="B27" s="98"/>
      <c r="C27" s="97" t="s">
        <v>33</v>
      </c>
      <c r="D27" s="98"/>
      <c r="E27" s="99"/>
      <c r="F27" s="99"/>
      <c r="G27" s="108">
        <f>SUM(G13:G25)</f>
        <v>0</v>
      </c>
    </row>
    <row r="28" spans="1:7" ht="12.75">
      <c r="A28" s="28"/>
      <c r="B28" s="73"/>
      <c r="C28" s="71"/>
      <c r="D28" s="69"/>
      <c r="E28" s="64"/>
      <c r="F28" s="64"/>
      <c r="G28" s="72"/>
    </row>
    <row r="29" spans="1:7" ht="12.75">
      <c r="A29" s="28"/>
      <c r="B29" s="80"/>
      <c r="C29" s="27" t="s">
        <v>13</v>
      </c>
      <c r="D29" s="81"/>
      <c r="E29" s="82"/>
      <c r="F29" s="82"/>
      <c r="G29" s="45"/>
    </row>
    <row r="30" spans="1:7" ht="12.75">
      <c r="A30" s="83">
        <v>8</v>
      </c>
      <c r="B30" s="40">
        <v>113326</v>
      </c>
      <c r="C30" s="41" t="s">
        <v>79</v>
      </c>
      <c r="D30" s="37" t="s">
        <v>10</v>
      </c>
      <c r="E30" s="38">
        <v>59.6</v>
      </c>
      <c r="F30" s="38">
        <v>0</v>
      </c>
      <c r="G30" s="45">
        <f>PRODUCT(E30,F30)</f>
        <v>0</v>
      </c>
    </row>
    <row r="31" spans="1:7" ht="12.75">
      <c r="A31" s="39"/>
      <c r="B31" s="40"/>
      <c r="C31" s="84" t="s">
        <v>77</v>
      </c>
      <c r="D31" s="37"/>
      <c r="E31" s="38"/>
      <c r="F31" s="38"/>
      <c r="G31" s="45"/>
    </row>
    <row r="32" spans="1:7" ht="12.75">
      <c r="A32" s="39"/>
      <c r="B32" s="37"/>
      <c r="C32" s="41" t="s">
        <v>78</v>
      </c>
      <c r="D32" s="37"/>
      <c r="E32" s="38"/>
      <c r="F32" s="38"/>
      <c r="G32" s="45"/>
    </row>
    <row r="33" spans="1:7" ht="12.75">
      <c r="A33" s="39"/>
      <c r="B33" s="40"/>
      <c r="C33" s="84"/>
      <c r="D33" s="37"/>
      <c r="E33" s="38"/>
      <c r="F33" s="38"/>
      <c r="G33" s="32"/>
    </row>
    <row r="34" spans="1:7" ht="12.75">
      <c r="A34" s="39">
        <v>9</v>
      </c>
      <c r="B34" s="40">
        <v>113721</v>
      </c>
      <c r="C34" s="41" t="s">
        <v>80</v>
      </c>
      <c r="D34" s="37" t="s">
        <v>10</v>
      </c>
      <c r="E34" s="38">
        <v>2.2</v>
      </c>
      <c r="F34" s="38">
        <v>0</v>
      </c>
      <c r="G34" s="45">
        <f>PRODUCT(E34,F34)</f>
        <v>0</v>
      </c>
    </row>
    <row r="35" spans="1:7" ht="12.75">
      <c r="A35" s="39"/>
      <c r="B35" s="40"/>
      <c r="C35" s="41" t="s">
        <v>81</v>
      </c>
      <c r="D35" s="37"/>
      <c r="E35" s="38"/>
      <c r="F35" s="38"/>
      <c r="G35" s="45"/>
    </row>
    <row r="36" spans="1:7" ht="12.75">
      <c r="A36" s="39"/>
      <c r="B36" s="40"/>
      <c r="C36" s="27" t="s">
        <v>17</v>
      </c>
      <c r="D36" s="37"/>
      <c r="E36" s="38"/>
      <c r="F36" s="38"/>
      <c r="G36" s="32">
        <f>SUM(G29:G34)</f>
        <v>0</v>
      </c>
    </row>
    <row r="37" spans="1:7" ht="13.5" thickBot="1">
      <c r="A37" s="28"/>
      <c r="B37" s="29"/>
      <c r="C37" s="27"/>
      <c r="D37" s="37"/>
      <c r="E37" s="38"/>
      <c r="F37" s="38"/>
      <c r="G37" s="32"/>
    </row>
    <row r="38" spans="1:7" ht="13.5" thickTop="1">
      <c r="A38" s="7" t="s">
        <v>0</v>
      </c>
      <c r="B38" s="8" t="s">
        <v>7</v>
      </c>
      <c r="C38" s="8" t="s">
        <v>1</v>
      </c>
      <c r="D38" s="8" t="s">
        <v>2</v>
      </c>
      <c r="E38" s="9" t="s">
        <v>3</v>
      </c>
      <c r="F38" s="141" t="s">
        <v>4</v>
      </c>
      <c r="G38" s="142"/>
    </row>
    <row r="39" spans="1:7" ht="13.5" thickBot="1">
      <c r="A39" s="3"/>
      <c r="B39" s="4" t="s">
        <v>8</v>
      </c>
      <c r="C39" s="4"/>
      <c r="D39" s="4"/>
      <c r="E39" s="5"/>
      <c r="F39" s="5" t="s">
        <v>5</v>
      </c>
      <c r="G39" s="6" t="s">
        <v>6</v>
      </c>
    </row>
    <row r="40" spans="1:7" ht="13.5" thickTop="1">
      <c r="A40" s="10"/>
      <c r="B40" s="49"/>
      <c r="C40" s="50"/>
      <c r="D40" s="51"/>
      <c r="E40" s="52"/>
      <c r="F40" s="52"/>
      <c r="G40" s="53"/>
    </row>
    <row r="41" spans="1:7" ht="12.75">
      <c r="A41" s="28"/>
      <c r="B41" s="36"/>
      <c r="C41" s="27" t="s">
        <v>18</v>
      </c>
      <c r="D41" s="69"/>
      <c r="E41" s="64"/>
      <c r="F41" s="64"/>
      <c r="G41" s="72"/>
    </row>
    <row r="42" spans="1:7" ht="12.75">
      <c r="A42" s="39">
        <v>10</v>
      </c>
      <c r="B42" s="29">
        <v>121101</v>
      </c>
      <c r="C42" s="31" t="s">
        <v>52</v>
      </c>
      <c r="D42" s="30" t="s">
        <v>10</v>
      </c>
      <c r="E42" s="47">
        <v>17.1</v>
      </c>
      <c r="F42" s="47">
        <v>0</v>
      </c>
      <c r="G42" s="48">
        <f>PRODUCT(E42,F42)</f>
        <v>0</v>
      </c>
    </row>
    <row r="43" spans="1:7" ht="12.75">
      <c r="A43" s="39"/>
      <c r="B43" s="29"/>
      <c r="C43" s="31" t="s">
        <v>53</v>
      </c>
      <c r="D43" s="30"/>
      <c r="E43" s="47"/>
      <c r="F43" s="47"/>
      <c r="G43" s="48"/>
    </row>
    <row r="44" spans="1:7" ht="12.75">
      <c r="A44" s="39"/>
      <c r="B44" s="30"/>
      <c r="C44" s="31" t="s">
        <v>82</v>
      </c>
      <c r="D44" s="30"/>
      <c r="E44" s="47"/>
      <c r="F44" s="47"/>
      <c r="G44" s="48"/>
    </row>
    <row r="45" spans="1:7" ht="12.75">
      <c r="A45" s="39"/>
      <c r="B45" s="30"/>
      <c r="C45" s="31" t="s">
        <v>83</v>
      </c>
      <c r="D45" s="30"/>
      <c r="E45" s="47"/>
      <c r="F45" s="47"/>
      <c r="G45" s="48"/>
    </row>
    <row r="46" spans="1:7" ht="12.75">
      <c r="A46" s="39"/>
      <c r="B46" s="30"/>
      <c r="C46" s="31" t="s">
        <v>84</v>
      </c>
      <c r="D46" s="30"/>
      <c r="E46" s="47"/>
      <c r="F46" s="47"/>
      <c r="G46" s="48"/>
    </row>
    <row r="47" spans="1:7" ht="12.75">
      <c r="A47" s="39"/>
      <c r="B47" s="29"/>
      <c r="C47" s="31"/>
      <c r="D47" s="30"/>
      <c r="E47" s="47"/>
      <c r="F47" s="47"/>
      <c r="G47" s="48"/>
    </row>
    <row r="48" spans="1:7" ht="12.75">
      <c r="A48" s="28">
        <v>11</v>
      </c>
      <c r="B48" s="29">
        <v>123731</v>
      </c>
      <c r="C48" s="31" t="s">
        <v>68</v>
      </c>
      <c r="D48" s="30" t="s">
        <v>10</v>
      </c>
      <c r="E48" s="47">
        <v>9.2</v>
      </c>
      <c r="F48" s="47">
        <v>0</v>
      </c>
      <c r="G48" s="48">
        <f>PRODUCT(E48,F48)</f>
        <v>0</v>
      </c>
    </row>
    <row r="49" spans="1:7" ht="12.75">
      <c r="A49" s="28"/>
      <c r="B49" s="29"/>
      <c r="C49" s="31" t="s">
        <v>85</v>
      </c>
      <c r="D49" s="30"/>
      <c r="E49" s="47"/>
      <c r="F49" s="47"/>
      <c r="G49" s="48"/>
    </row>
    <row r="50" spans="1:7" ht="12.75">
      <c r="A50" s="39"/>
      <c r="B50" s="30"/>
      <c r="C50" s="31"/>
      <c r="D50" s="30"/>
      <c r="E50" s="47"/>
      <c r="F50" s="47"/>
      <c r="G50" s="48"/>
    </row>
    <row r="51" spans="1:7" ht="12.75">
      <c r="A51" s="28">
        <v>12</v>
      </c>
      <c r="B51" s="29">
        <v>123736</v>
      </c>
      <c r="C51" s="31" t="s">
        <v>54</v>
      </c>
      <c r="D51" s="30" t="s">
        <v>10</v>
      </c>
      <c r="E51" s="47">
        <v>95.75</v>
      </c>
      <c r="F51" s="47">
        <v>0</v>
      </c>
      <c r="G51" s="48">
        <f>PRODUCT(E51,F51)</f>
        <v>0</v>
      </c>
    </row>
    <row r="52" spans="1:7" ht="12.75">
      <c r="A52" s="28"/>
      <c r="B52" s="29"/>
      <c r="C52" s="31" t="s">
        <v>86</v>
      </c>
      <c r="D52" s="30"/>
      <c r="E52" s="47"/>
      <c r="F52" s="47"/>
      <c r="G52" s="48"/>
    </row>
    <row r="53" spans="1:7" ht="12.75">
      <c r="A53" s="28"/>
      <c r="B53" s="30"/>
      <c r="C53" s="31" t="s">
        <v>108</v>
      </c>
      <c r="D53" s="30"/>
      <c r="E53" s="47"/>
      <c r="F53" s="47"/>
      <c r="G53" s="48"/>
    </row>
    <row r="54" spans="1:7" ht="12.75">
      <c r="A54" s="28"/>
      <c r="B54" s="29"/>
      <c r="C54" s="31" t="s">
        <v>87</v>
      </c>
      <c r="D54" s="30"/>
      <c r="E54" s="47"/>
      <c r="F54" s="47"/>
      <c r="G54" s="48"/>
    </row>
    <row r="55" spans="1:7" ht="12.75">
      <c r="A55" s="28"/>
      <c r="B55" s="29"/>
      <c r="C55" s="31" t="s">
        <v>88</v>
      </c>
      <c r="D55" s="30"/>
      <c r="E55" s="47"/>
      <c r="F55" s="47"/>
      <c r="G55" s="48"/>
    </row>
    <row r="56" spans="1:7" ht="12.75">
      <c r="A56" s="28"/>
      <c r="B56" s="30"/>
      <c r="C56" s="31" t="s">
        <v>89</v>
      </c>
      <c r="D56" s="30"/>
      <c r="E56" s="47"/>
      <c r="F56" s="47"/>
      <c r="G56" s="48"/>
    </row>
    <row r="57" spans="1:7" ht="12.75">
      <c r="A57" s="28"/>
      <c r="B57" s="29"/>
      <c r="C57" s="27"/>
      <c r="D57" s="37"/>
      <c r="E57" s="38"/>
      <c r="F57" s="38"/>
      <c r="G57" s="32"/>
    </row>
    <row r="58" spans="1:7" ht="12.75">
      <c r="A58" s="39"/>
      <c r="B58" s="37"/>
      <c r="C58" s="31"/>
      <c r="D58" s="30"/>
      <c r="E58" s="47"/>
      <c r="F58" s="47"/>
      <c r="G58" s="48"/>
    </row>
    <row r="59" spans="1:7" ht="12.75">
      <c r="A59" s="28"/>
      <c r="B59" s="74"/>
      <c r="C59" s="27" t="s">
        <v>19</v>
      </c>
      <c r="D59" s="37"/>
      <c r="E59" s="38"/>
      <c r="F59" s="38"/>
      <c r="G59" s="32">
        <f>SUM(G40:G57)</f>
        <v>0</v>
      </c>
    </row>
    <row r="60" spans="1:7" ht="12.75">
      <c r="A60" s="28"/>
      <c r="B60" s="30"/>
      <c r="C60" s="27"/>
      <c r="D60" s="37"/>
      <c r="E60" s="38"/>
      <c r="F60" s="38"/>
      <c r="G60" s="32"/>
    </row>
    <row r="61" spans="1:7" ht="12.75">
      <c r="A61" s="28"/>
      <c r="B61" s="30"/>
      <c r="C61" s="27"/>
      <c r="D61" s="37"/>
      <c r="E61" s="38"/>
      <c r="F61" s="38"/>
      <c r="G61" s="32"/>
    </row>
    <row r="62" spans="1:7" ht="12.75">
      <c r="A62" s="28"/>
      <c r="B62" s="30"/>
      <c r="C62" s="27" t="s">
        <v>55</v>
      </c>
      <c r="D62" s="37"/>
      <c r="E62" s="38"/>
      <c r="F62" s="38"/>
      <c r="G62" s="32"/>
    </row>
    <row r="63" spans="1:7" ht="12.75">
      <c r="A63" s="39">
        <v>13</v>
      </c>
      <c r="B63" s="40" t="s">
        <v>56</v>
      </c>
      <c r="C63" s="41" t="s">
        <v>57</v>
      </c>
      <c r="D63" s="37" t="s">
        <v>10</v>
      </c>
      <c r="E63" s="38">
        <v>8</v>
      </c>
      <c r="F63" s="38">
        <v>0</v>
      </c>
      <c r="G63" s="45">
        <f>PRODUCT(E63,F63)</f>
        <v>0</v>
      </c>
    </row>
    <row r="64" spans="1:7" ht="12.75">
      <c r="A64" s="39"/>
      <c r="B64" s="37"/>
      <c r="C64" s="41" t="s">
        <v>58</v>
      </c>
      <c r="D64" s="37"/>
      <c r="E64" s="38"/>
      <c r="F64" s="38"/>
      <c r="G64" s="45"/>
    </row>
    <row r="65" spans="1:7" ht="12.75">
      <c r="A65" s="39"/>
      <c r="B65" s="40"/>
      <c r="C65" s="41" t="s">
        <v>90</v>
      </c>
      <c r="D65" s="37"/>
      <c r="E65" s="38"/>
      <c r="F65" s="38"/>
      <c r="G65" s="45"/>
    </row>
    <row r="66" spans="1:7" ht="12.75">
      <c r="A66" s="39"/>
      <c r="B66" s="40"/>
      <c r="C66" s="41" t="s">
        <v>109</v>
      </c>
      <c r="D66" s="37"/>
      <c r="E66" s="38"/>
      <c r="F66" s="38"/>
      <c r="G66" s="45"/>
    </row>
    <row r="67" spans="1:7" ht="12.75">
      <c r="A67" s="39"/>
      <c r="B67" s="40"/>
      <c r="C67" s="27" t="s">
        <v>59</v>
      </c>
      <c r="D67" s="37"/>
      <c r="E67" s="38"/>
      <c r="F67" s="38"/>
      <c r="G67" s="32">
        <f>SUM(G62:G65)</f>
        <v>0</v>
      </c>
    </row>
    <row r="68" spans="1:7" ht="12.75">
      <c r="A68" s="28"/>
      <c r="B68" s="37"/>
      <c r="C68" s="27"/>
      <c r="D68" s="37"/>
      <c r="E68" s="64"/>
      <c r="F68" s="63"/>
      <c r="G68" s="32"/>
    </row>
    <row r="69" spans="1:7" ht="12.75">
      <c r="A69" s="28"/>
      <c r="B69" s="37"/>
      <c r="C69" s="27" t="s">
        <v>60</v>
      </c>
      <c r="D69" s="37"/>
      <c r="E69" s="64"/>
      <c r="F69" s="63"/>
      <c r="G69" s="32"/>
    </row>
    <row r="70" spans="1:7" ht="12.75">
      <c r="A70" s="28">
        <v>14</v>
      </c>
      <c r="B70" s="40">
        <v>171103</v>
      </c>
      <c r="C70" s="31" t="s">
        <v>61</v>
      </c>
      <c r="D70" s="30" t="s">
        <v>10</v>
      </c>
      <c r="E70" s="63">
        <v>9.2</v>
      </c>
      <c r="F70" s="47">
        <v>0</v>
      </c>
      <c r="G70" s="48">
        <f>PRODUCT(E70,F70)</f>
        <v>0</v>
      </c>
    </row>
    <row r="71" spans="1:7" ht="12.75">
      <c r="A71" s="28"/>
      <c r="B71" s="40"/>
      <c r="C71" s="31" t="s">
        <v>71</v>
      </c>
      <c r="D71" s="30"/>
      <c r="E71" s="63"/>
      <c r="F71" s="47"/>
      <c r="G71" s="48"/>
    </row>
    <row r="72" spans="1:7" ht="12.75">
      <c r="A72" s="28"/>
      <c r="B72" s="37"/>
      <c r="C72" s="27" t="s">
        <v>62</v>
      </c>
      <c r="D72" s="37"/>
      <c r="E72" s="38"/>
      <c r="F72" s="38"/>
      <c r="G72" s="32">
        <f>SUM(G69:G70)</f>
        <v>0</v>
      </c>
    </row>
    <row r="73" spans="1:7" ht="13.5" thickBot="1">
      <c r="A73" s="16"/>
      <c r="B73" s="17"/>
      <c r="C73" s="18"/>
      <c r="D73" s="17"/>
      <c r="E73" s="19"/>
      <c r="F73" s="19"/>
      <c r="G73" s="20"/>
    </row>
    <row r="74" spans="1:7" ht="13.5" thickTop="1">
      <c r="A74" s="7" t="s">
        <v>0</v>
      </c>
      <c r="B74" s="8" t="s">
        <v>7</v>
      </c>
      <c r="C74" s="8" t="s">
        <v>1</v>
      </c>
      <c r="D74" s="8" t="s">
        <v>2</v>
      </c>
      <c r="E74" s="9" t="s">
        <v>3</v>
      </c>
      <c r="F74" s="141" t="s">
        <v>4</v>
      </c>
      <c r="G74" s="143"/>
    </row>
    <row r="75" spans="1:7" ht="13.5" thickBot="1">
      <c r="A75" s="3"/>
      <c r="B75" s="4" t="s">
        <v>8</v>
      </c>
      <c r="C75" s="4"/>
      <c r="D75" s="4"/>
      <c r="E75" s="5"/>
      <c r="F75" s="5" t="s">
        <v>5</v>
      </c>
      <c r="G75" s="6" t="s">
        <v>6</v>
      </c>
    </row>
    <row r="76" spans="1:7" ht="13.5" thickTop="1">
      <c r="A76" s="21"/>
      <c r="B76" s="22"/>
      <c r="C76" s="23"/>
      <c r="D76" s="22"/>
      <c r="E76" s="24"/>
      <c r="F76" s="24"/>
      <c r="G76" s="25"/>
    </row>
    <row r="77" spans="1:7" ht="12.75">
      <c r="A77" s="28"/>
      <c r="B77" s="30"/>
      <c r="C77" s="27" t="s">
        <v>20</v>
      </c>
      <c r="D77" s="37"/>
      <c r="E77" s="38"/>
      <c r="F77" s="38"/>
      <c r="G77" s="32"/>
    </row>
    <row r="78" spans="1:7" ht="12.75">
      <c r="A78" s="39">
        <v>15</v>
      </c>
      <c r="B78" s="40">
        <v>18110</v>
      </c>
      <c r="C78" s="41" t="s">
        <v>110</v>
      </c>
      <c r="D78" s="37" t="s">
        <v>14</v>
      </c>
      <c r="E78" s="38">
        <v>383.9</v>
      </c>
      <c r="F78" s="38">
        <v>0</v>
      </c>
      <c r="G78" s="45">
        <f>PRODUCT(E78,F78)</f>
        <v>0</v>
      </c>
    </row>
    <row r="79" spans="1:7" ht="12.75">
      <c r="A79" s="39"/>
      <c r="B79" s="40"/>
      <c r="C79" s="41" t="s">
        <v>91</v>
      </c>
      <c r="D79" s="37"/>
      <c r="E79" s="38"/>
      <c r="F79" s="38"/>
      <c r="G79" s="45"/>
    </row>
    <row r="80" spans="1:7" ht="12.75">
      <c r="A80" s="39"/>
      <c r="B80" s="37"/>
      <c r="C80" s="41" t="s">
        <v>92</v>
      </c>
      <c r="D80" s="37"/>
      <c r="E80" s="38"/>
      <c r="F80" s="38"/>
      <c r="G80" s="45"/>
    </row>
    <row r="81" spans="1:7" ht="12.75">
      <c r="A81" s="39"/>
      <c r="B81" s="40"/>
      <c r="C81" s="41" t="s">
        <v>93</v>
      </c>
      <c r="D81" s="37"/>
      <c r="E81" s="38"/>
      <c r="F81" s="38"/>
      <c r="G81" s="45"/>
    </row>
    <row r="82" spans="1:7" ht="12.75">
      <c r="A82" s="70"/>
      <c r="B82" s="74"/>
      <c r="C82" s="71"/>
      <c r="D82" s="69"/>
      <c r="E82" s="64"/>
      <c r="F82" s="64"/>
      <c r="G82" s="72"/>
    </row>
    <row r="83" spans="1:7" ht="12.75">
      <c r="A83" s="28">
        <v>16</v>
      </c>
      <c r="B83" s="30" t="s">
        <v>37</v>
      </c>
      <c r="C83" s="31" t="s">
        <v>35</v>
      </c>
      <c r="D83" s="30" t="s">
        <v>14</v>
      </c>
      <c r="E83" s="47">
        <v>61</v>
      </c>
      <c r="F83" s="47">
        <v>0</v>
      </c>
      <c r="G83" s="48">
        <f>PRODUCT(E83,F83)</f>
        <v>0</v>
      </c>
    </row>
    <row r="84" spans="1:7" ht="12.75">
      <c r="A84" s="28"/>
      <c r="B84" s="30"/>
      <c r="C84" s="31" t="s">
        <v>94</v>
      </c>
      <c r="D84" s="30"/>
      <c r="E84" s="47"/>
      <c r="F84" s="47"/>
      <c r="G84" s="48"/>
    </row>
    <row r="85" spans="1:7" ht="12.75">
      <c r="A85" s="28"/>
      <c r="B85" s="29"/>
      <c r="C85" s="31" t="s">
        <v>95</v>
      </c>
      <c r="D85" s="30"/>
      <c r="E85" s="47"/>
      <c r="F85" s="47"/>
      <c r="G85" s="32"/>
    </row>
    <row r="86" spans="1:7" ht="12.75">
      <c r="A86" s="39"/>
      <c r="B86" s="37"/>
      <c r="C86" s="41" t="s">
        <v>96</v>
      </c>
      <c r="D86" s="37"/>
      <c r="E86" s="38"/>
      <c r="F86" s="38"/>
      <c r="G86" s="45"/>
    </row>
    <row r="87" spans="1:7" ht="12.75">
      <c r="A87" s="70"/>
      <c r="B87" s="69"/>
      <c r="C87" s="42"/>
      <c r="D87" s="69"/>
      <c r="E87" s="64"/>
      <c r="F87" s="64"/>
      <c r="G87" s="79"/>
    </row>
    <row r="88" spans="1:7" ht="12.75">
      <c r="A88" s="28">
        <v>17</v>
      </c>
      <c r="B88" s="30" t="s">
        <v>21</v>
      </c>
      <c r="C88" s="31" t="s">
        <v>43</v>
      </c>
      <c r="D88" s="30" t="s">
        <v>14</v>
      </c>
      <c r="E88" s="47">
        <v>61</v>
      </c>
      <c r="F88" s="47">
        <v>0</v>
      </c>
      <c r="G88" s="48">
        <f>PRODUCT(E88,F88)</f>
        <v>0</v>
      </c>
    </row>
    <row r="89" spans="1:7" ht="12.75">
      <c r="A89" s="28"/>
      <c r="B89" s="30"/>
      <c r="C89" s="31" t="s">
        <v>97</v>
      </c>
      <c r="D89" s="30"/>
      <c r="E89" s="47"/>
      <c r="F89" s="47"/>
      <c r="G89" s="48"/>
    </row>
    <row r="90" spans="1:7" ht="12.75">
      <c r="A90" s="28"/>
      <c r="B90" s="30"/>
      <c r="C90" s="31"/>
      <c r="D90" s="30"/>
      <c r="E90" s="47"/>
      <c r="F90" s="47"/>
      <c r="G90" s="48"/>
    </row>
    <row r="91" spans="1:7" ht="12.75">
      <c r="A91" s="28">
        <v>18</v>
      </c>
      <c r="B91" s="29">
        <v>183511</v>
      </c>
      <c r="C91" s="31" t="s">
        <v>44</v>
      </c>
      <c r="D91" s="30" t="s">
        <v>14</v>
      </c>
      <c r="E91" s="47">
        <v>61</v>
      </c>
      <c r="F91" s="47">
        <v>0</v>
      </c>
      <c r="G91" s="48">
        <f>PRODUCT(E91,F91)</f>
        <v>0</v>
      </c>
    </row>
    <row r="92" spans="1:7" ht="12.75">
      <c r="A92" s="28"/>
      <c r="B92" s="30"/>
      <c r="C92" s="31" t="s">
        <v>97</v>
      </c>
      <c r="D92" s="30"/>
      <c r="E92" s="47"/>
      <c r="F92" s="47"/>
      <c r="G92" s="48"/>
    </row>
    <row r="93" spans="1:7" ht="12.75">
      <c r="A93" s="28"/>
      <c r="B93" s="30"/>
      <c r="C93" s="31"/>
      <c r="D93" s="30"/>
      <c r="E93" s="47"/>
      <c r="F93" s="47"/>
      <c r="G93" s="48"/>
    </row>
    <row r="94" spans="1:7" ht="12.75">
      <c r="A94" s="28"/>
      <c r="B94" s="30"/>
      <c r="C94" s="27" t="s">
        <v>22</v>
      </c>
      <c r="D94" s="37"/>
      <c r="E94" s="38"/>
      <c r="F94" s="38"/>
      <c r="G94" s="32">
        <f>SUM(G77:G92)</f>
        <v>0</v>
      </c>
    </row>
    <row r="95" spans="1:7" ht="12.75">
      <c r="A95" s="70"/>
      <c r="B95" s="69"/>
      <c r="C95" s="71"/>
      <c r="D95" s="69"/>
      <c r="E95" s="64"/>
      <c r="F95" s="64"/>
      <c r="G95" s="72"/>
    </row>
    <row r="96" spans="1:7" ht="12.75">
      <c r="A96" s="70"/>
      <c r="B96" s="69"/>
      <c r="C96" s="27" t="s">
        <v>23</v>
      </c>
      <c r="D96" s="69"/>
      <c r="E96" s="64"/>
      <c r="F96" s="64"/>
      <c r="G96" s="72"/>
    </row>
    <row r="97" spans="1:7" ht="12.75">
      <c r="A97" s="28">
        <v>19</v>
      </c>
      <c r="B97" s="29">
        <v>212635</v>
      </c>
      <c r="C97" s="31" t="s">
        <v>104</v>
      </c>
      <c r="D97" s="30" t="s">
        <v>45</v>
      </c>
      <c r="E97" s="47">
        <v>90</v>
      </c>
      <c r="F97" s="47">
        <v>0</v>
      </c>
      <c r="G97" s="48">
        <f>PRODUCT(E97,F97)</f>
        <v>0</v>
      </c>
    </row>
    <row r="98" spans="1:7" ht="12.75">
      <c r="A98" s="28"/>
      <c r="B98" s="29"/>
      <c r="C98" s="31" t="s">
        <v>112</v>
      </c>
      <c r="D98" s="30"/>
      <c r="E98" s="47"/>
      <c r="F98" s="47"/>
      <c r="G98" s="48"/>
    </row>
    <row r="99" spans="1:7" ht="12.75">
      <c r="A99" s="28"/>
      <c r="B99" s="30"/>
      <c r="C99" s="31" t="s">
        <v>64</v>
      </c>
      <c r="D99" s="30"/>
      <c r="E99" s="47"/>
      <c r="F99" s="47"/>
      <c r="G99" s="48"/>
    </row>
    <row r="100" spans="1:7" ht="12.75">
      <c r="A100" s="28"/>
      <c r="B100" s="75"/>
      <c r="C100" s="31" t="s">
        <v>98</v>
      </c>
      <c r="D100" s="30"/>
      <c r="E100" s="47"/>
      <c r="F100" s="47"/>
      <c r="G100" s="48"/>
    </row>
    <row r="101" spans="1:7" ht="12.75">
      <c r="A101" s="28"/>
      <c r="B101" s="76"/>
      <c r="C101" s="71"/>
      <c r="D101" s="69"/>
      <c r="E101" s="64"/>
      <c r="F101" s="64"/>
      <c r="G101" s="72"/>
    </row>
    <row r="102" spans="1:7" ht="12.75">
      <c r="A102" s="28">
        <v>20</v>
      </c>
      <c r="B102" s="75" t="s">
        <v>63</v>
      </c>
      <c r="C102" s="31" t="s">
        <v>65</v>
      </c>
      <c r="D102" s="47" t="s">
        <v>14</v>
      </c>
      <c r="E102" s="47">
        <v>383.9</v>
      </c>
      <c r="F102" s="47">
        <v>0</v>
      </c>
      <c r="G102" s="48">
        <f>PRODUCT(E102,F102)</f>
        <v>0</v>
      </c>
    </row>
    <row r="103" spans="1:7" ht="12.75">
      <c r="A103" s="70"/>
      <c r="B103" s="29"/>
      <c r="C103" s="31" t="s">
        <v>48</v>
      </c>
      <c r="D103" s="30"/>
      <c r="E103" s="47"/>
      <c r="F103" s="47"/>
      <c r="G103" s="48"/>
    </row>
    <row r="104" spans="1:7" ht="12.75">
      <c r="A104" s="28"/>
      <c r="B104" s="29"/>
      <c r="C104" s="31" t="s">
        <v>99</v>
      </c>
      <c r="D104" s="30"/>
      <c r="E104" s="47"/>
      <c r="F104" s="47"/>
      <c r="G104" s="48"/>
    </row>
    <row r="105" spans="1:7" ht="12.75">
      <c r="A105" s="28"/>
      <c r="B105" s="75"/>
      <c r="C105" s="31" t="s">
        <v>100</v>
      </c>
      <c r="D105" s="47"/>
      <c r="E105" s="47"/>
      <c r="F105" s="47"/>
      <c r="G105" s="48"/>
    </row>
    <row r="106" spans="1:7" ht="12.75">
      <c r="A106" s="28"/>
      <c r="B106" s="30"/>
      <c r="C106" s="31"/>
      <c r="D106" s="30"/>
      <c r="E106" s="63"/>
      <c r="F106" s="47"/>
      <c r="G106" s="48"/>
    </row>
    <row r="107" spans="1:7" ht="12.75">
      <c r="A107" s="33"/>
      <c r="B107" s="30"/>
      <c r="C107" s="27" t="s">
        <v>24</v>
      </c>
      <c r="D107" s="37"/>
      <c r="E107" s="38"/>
      <c r="F107" s="38"/>
      <c r="G107" s="32">
        <f>SUM(G96:G105)</f>
        <v>0</v>
      </c>
    </row>
    <row r="108" spans="1:7" ht="12.75">
      <c r="A108" s="15"/>
      <c r="B108" s="30"/>
      <c r="C108" s="27"/>
      <c r="D108" s="37"/>
      <c r="E108" s="64"/>
      <c r="F108" s="38"/>
      <c r="G108" s="32"/>
    </row>
    <row r="109" spans="1:7" ht="13.5" thickBot="1">
      <c r="A109" s="16"/>
      <c r="B109" s="65"/>
      <c r="C109" s="66"/>
      <c r="D109" s="65"/>
      <c r="E109" s="67"/>
      <c r="F109" s="67"/>
      <c r="G109" s="68"/>
    </row>
    <row r="110" spans="1:7" ht="13.5" thickTop="1">
      <c r="A110" s="7" t="s">
        <v>0</v>
      </c>
      <c r="B110" s="8" t="s">
        <v>7</v>
      </c>
      <c r="C110" s="8" t="s">
        <v>1</v>
      </c>
      <c r="D110" s="8" t="s">
        <v>2</v>
      </c>
      <c r="E110" s="9" t="s">
        <v>3</v>
      </c>
      <c r="F110" s="141" t="s">
        <v>4</v>
      </c>
      <c r="G110" s="143"/>
    </row>
    <row r="111" spans="1:7" ht="13.5" thickBot="1">
      <c r="A111" s="3"/>
      <c r="B111" s="4" t="s">
        <v>8</v>
      </c>
      <c r="C111" s="4"/>
      <c r="D111" s="4"/>
      <c r="E111" s="5"/>
      <c r="F111" s="5" t="s">
        <v>5</v>
      </c>
      <c r="G111" s="6" t="s">
        <v>6</v>
      </c>
    </row>
    <row r="112" spans="1:7" ht="13.5" thickTop="1">
      <c r="A112" s="21"/>
      <c r="B112" s="22"/>
      <c r="C112" s="26"/>
      <c r="D112" s="22"/>
      <c r="E112" s="24"/>
      <c r="F112" s="24"/>
      <c r="G112" s="25"/>
    </row>
    <row r="113" spans="1:7" ht="12.75">
      <c r="A113" s="28"/>
      <c r="B113" s="29"/>
      <c r="C113" s="27" t="s">
        <v>26</v>
      </c>
      <c r="D113" s="37"/>
      <c r="E113" s="38"/>
      <c r="F113" s="38"/>
      <c r="G113" s="45"/>
    </row>
    <row r="114" spans="1:7" ht="12.75">
      <c r="A114" s="39">
        <v>21</v>
      </c>
      <c r="B114" s="40" t="s">
        <v>46</v>
      </c>
      <c r="C114" s="41" t="s">
        <v>105</v>
      </c>
      <c r="D114" s="37" t="s">
        <v>10</v>
      </c>
      <c r="E114" s="38">
        <v>125.64</v>
      </c>
      <c r="F114" s="38">
        <v>0</v>
      </c>
      <c r="G114" s="45">
        <f>PRODUCT(E114,F114)</f>
        <v>0</v>
      </c>
    </row>
    <row r="115" spans="1:7" ht="12.75">
      <c r="A115" s="39"/>
      <c r="B115" s="37"/>
      <c r="C115" s="41" t="s">
        <v>101</v>
      </c>
      <c r="D115" s="37"/>
      <c r="E115" s="38"/>
      <c r="F115" s="38"/>
      <c r="G115" s="45"/>
    </row>
    <row r="116" spans="1:7" ht="12.75">
      <c r="A116" s="39"/>
      <c r="B116" s="37"/>
      <c r="C116" s="41"/>
      <c r="D116" s="37"/>
      <c r="E116" s="38"/>
      <c r="F116" s="38"/>
      <c r="G116" s="45"/>
    </row>
    <row r="117" spans="1:7" ht="12.75">
      <c r="A117" s="39">
        <v>22</v>
      </c>
      <c r="B117" s="40">
        <v>564632</v>
      </c>
      <c r="C117" s="41" t="s">
        <v>72</v>
      </c>
      <c r="D117" s="37" t="s">
        <v>14</v>
      </c>
      <c r="E117" s="38">
        <v>349</v>
      </c>
      <c r="F117" s="38">
        <v>0</v>
      </c>
      <c r="G117" s="45">
        <f>PRODUCT(E117,F117)</f>
        <v>0</v>
      </c>
    </row>
    <row r="118" spans="1:7" ht="12.75">
      <c r="A118" s="39"/>
      <c r="B118" s="37"/>
      <c r="C118" s="41" t="s">
        <v>106</v>
      </c>
      <c r="D118" s="37"/>
      <c r="E118" s="38"/>
      <c r="F118" s="38"/>
      <c r="G118" s="45"/>
    </row>
    <row r="119" spans="1:7" ht="12.75">
      <c r="A119" s="39"/>
      <c r="B119" s="40"/>
      <c r="C119" s="41" t="s">
        <v>102</v>
      </c>
      <c r="D119" s="37"/>
      <c r="E119" s="38"/>
      <c r="F119" s="38"/>
      <c r="G119" s="45"/>
    </row>
    <row r="120" spans="1:7" ht="12.75">
      <c r="A120" s="39"/>
      <c r="B120" s="40"/>
      <c r="C120" s="41"/>
      <c r="D120" s="37"/>
      <c r="E120" s="38"/>
      <c r="F120" s="38"/>
      <c r="G120" s="45"/>
    </row>
    <row r="121" spans="1:7" ht="12.75">
      <c r="A121" s="39">
        <v>23</v>
      </c>
      <c r="B121" s="40">
        <v>572751</v>
      </c>
      <c r="C121" s="41" t="s">
        <v>107</v>
      </c>
      <c r="D121" s="37" t="s">
        <v>14</v>
      </c>
      <c r="E121" s="38">
        <v>349</v>
      </c>
      <c r="F121" s="38">
        <v>0</v>
      </c>
      <c r="G121" s="45">
        <f>PRODUCT(E121,F121)</f>
        <v>0</v>
      </c>
    </row>
    <row r="122" spans="1:7" ht="12.75">
      <c r="A122" s="39"/>
      <c r="B122" s="37"/>
      <c r="C122" s="41" t="s">
        <v>102</v>
      </c>
      <c r="D122" s="37"/>
      <c r="E122" s="38"/>
      <c r="F122" s="38"/>
      <c r="G122" s="45"/>
    </row>
    <row r="123" spans="1:7" ht="12.75">
      <c r="A123" s="70"/>
      <c r="B123" s="74"/>
      <c r="C123" s="71"/>
      <c r="D123" s="69"/>
      <c r="E123" s="64"/>
      <c r="F123" s="64"/>
      <c r="G123" s="72"/>
    </row>
    <row r="124" spans="1:7" ht="12.75">
      <c r="A124" s="70"/>
      <c r="B124" s="69"/>
      <c r="C124" s="27" t="s">
        <v>27</v>
      </c>
      <c r="D124" s="37"/>
      <c r="E124" s="38"/>
      <c r="F124" s="38"/>
      <c r="G124" s="32">
        <f>SUM(G113:G122)</f>
        <v>0</v>
      </c>
    </row>
    <row r="125" spans="1:7" ht="12.75">
      <c r="A125" s="28"/>
      <c r="B125" s="29"/>
      <c r="C125" s="27"/>
      <c r="D125" s="37"/>
      <c r="E125" s="38"/>
      <c r="F125" s="38"/>
      <c r="G125" s="45"/>
    </row>
    <row r="126" spans="1:7" ht="12.75">
      <c r="A126" s="33"/>
      <c r="B126" s="36"/>
      <c r="C126" s="27" t="s">
        <v>28</v>
      </c>
      <c r="D126" s="36"/>
      <c r="E126" s="43"/>
      <c r="F126" s="43"/>
      <c r="G126" s="44"/>
    </row>
    <row r="127" spans="1:7" ht="12.75">
      <c r="A127" s="28">
        <v>24</v>
      </c>
      <c r="B127" s="30" t="s">
        <v>38</v>
      </c>
      <c r="C127" s="88" t="s">
        <v>66</v>
      </c>
      <c r="D127" s="30" t="s">
        <v>15</v>
      </c>
      <c r="E127" s="47">
        <v>4</v>
      </c>
      <c r="F127" s="47">
        <v>0</v>
      </c>
      <c r="G127" s="48">
        <f>PRODUCT(E127,F127)</f>
        <v>0</v>
      </c>
    </row>
    <row r="128" spans="1:7" ht="12.75">
      <c r="A128" s="33"/>
      <c r="B128" s="34"/>
      <c r="C128" s="35"/>
      <c r="D128" s="36"/>
      <c r="E128" s="43"/>
      <c r="F128" s="43"/>
      <c r="G128" s="44"/>
    </row>
    <row r="129" spans="1:7" ht="12.75">
      <c r="A129" s="33"/>
      <c r="B129" s="77"/>
      <c r="C129" s="27" t="s">
        <v>39</v>
      </c>
      <c r="D129" s="69"/>
      <c r="E129" s="64"/>
      <c r="F129" s="64"/>
      <c r="G129" s="32">
        <f>SUM(G126:G127)</f>
        <v>0</v>
      </c>
    </row>
    <row r="130" spans="1:7" ht="12.75">
      <c r="A130" s="39"/>
      <c r="B130" s="37"/>
      <c r="C130" s="41"/>
      <c r="D130" s="37"/>
      <c r="E130" s="38"/>
      <c r="F130" s="38"/>
      <c r="G130" s="45"/>
    </row>
    <row r="131" spans="1:7" ht="12.75">
      <c r="A131" s="89"/>
      <c r="B131" s="90"/>
      <c r="C131" s="91" t="s">
        <v>67</v>
      </c>
      <c r="D131" s="92"/>
      <c r="E131" s="93"/>
      <c r="F131" s="93"/>
      <c r="G131" s="94"/>
    </row>
    <row r="132" spans="1:7" ht="12.75">
      <c r="A132" s="101">
        <v>25</v>
      </c>
      <c r="B132" s="102">
        <v>914131</v>
      </c>
      <c r="C132" s="103" t="s">
        <v>73</v>
      </c>
      <c r="D132" s="98" t="s">
        <v>15</v>
      </c>
      <c r="E132" s="99">
        <v>3</v>
      </c>
      <c r="F132" s="99">
        <v>0</v>
      </c>
      <c r="G132" s="100">
        <f>PRODUCT(E132,F132)</f>
        <v>0</v>
      </c>
    </row>
    <row r="133" spans="1:7" ht="12.75">
      <c r="A133" s="101"/>
      <c r="B133" s="98"/>
      <c r="C133" s="103" t="s">
        <v>114</v>
      </c>
      <c r="D133" s="98"/>
      <c r="E133" s="99"/>
      <c r="F133" s="99"/>
      <c r="G133" s="100"/>
    </row>
    <row r="134" spans="1:7" ht="12.75">
      <c r="A134" s="39"/>
      <c r="B134" s="30"/>
      <c r="C134" s="31"/>
      <c r="D134" s="69"/>
      <c r="E134" s="64"/>
      <c r="F134" s="64"/>
      <c r="G134" s="72"/>
    </row>
    <row r="135" spans="1:7" ht="12.75">
      <c r="A135" s="28">
        <v>26</v>
      </c>
      <c r="B135" s="29">
        <v>919112</v>
      </c>
      <c r="C135" s="31" t="s">
        <v>47</v>
      </c>
      <c r="D135" s="30" t="s">
        <v>16</v>
      </c>
      <c r="E135" s="63">
        <v>31</v>
      </c>
      <c r="F135" s="47">
        <v>0</v>
      </c>
      <c r="G135" s="48">
        <f>PRODUCT(E135,F135)</f>
        <v>0</v>
      </c>
    </row>
    <row r="136" spans="1:7" ht="12.75">
      <c r="A136" s="70"/>
      <c r="B136" s="37"/>
      <c r="C136" s="41" t="s">
        <v>103</v>
      </c>
      <c r="D136" s="37"/>
      <c r="E136" s="38"/>
      <c r="F136" s="38"/>
      <c r="G136" s="45"/>
    </row>
    <row r="137" spans="1:7" ht="12.75">
      <c r="A137" s="70"/>
      <c r="B137" s="40"/>
      <c r="C137" s="41"/>
      <c r="D137" s="37"/>
      <c r="E137" s="38"/>
      <c r="F137" s="38"/>
      <c r="G137" s="45"/>
    </row>
    <row r="138" spans="1:7" ht="12.75">
      <c r="A138" s="28"/>
      <c r="B138" s="37"/>
      <c r="C138" s="27" t="s">
        <v>29</v>
      </c>
      <c r="D138" s="37"/>
      <c r="E138" s="63"/>
      <c r="F138" s="38"/>
      <c r="G138" s="32">
        <f>SUM(G129:G136)</f>
        <v>0</v>
      </c>
    </row>
    <row r="139" spans="1:7" ht="12.75">
      <c r="A139" s="28"/>
      <c r="B139" s="29"/>
      <c r="C139" s="31"/>
      <c r="D139" s="69"/>
      <c r="E139" s="64"/>
      <c r="F139" s="64"/>
      <c r="G139" s="72"/>
    </row>
    <row r="140" spans="1:7" ht="12.75">
      <c r="A140" s="33"/>
      <c r="B140" s="30"/>
      <c r="C140" s="27" t="s">
        <v>40</v>
      </c>
      <c r="D140" s="37"/>
      <c r="E140" s="63"/>
      <c r="F140" s="38"/>
      <c r="G140" s="45"/>
    </row>
    <row r="141" spans="1:7" ht="12.75">
      <c r="A141" s="28">
        <v>27</v>
      </c>
      <c r="B141" s="37">
        <v>931311</v>
      </c>
      <c r="C141" s="41" t="s">
        <v>113</v>
      </c>
      <c r="D141" s="37" t="s">
        <v>45</v>
      </c>
      <c r="E141" s="63">
        <v>17</v>
      </c>
      <c r="F141" s="47">
        <v>0</v>
      </c>
      <c r="G141" s="45">
        <f>PRODUCT(E141,F141)</f>
        <v>0</v>
      </c>
    </row>
    <row r="142" spans="1:7" ht="12.75">
      <c r="A142" s="33"/>
      <c r="B142" s="30"/>
      <c r="C142" s="27"/>
      <c r="D142" s="37"/>
      <c r="E142" s="63"/>
      <c r="F142" s="38"/>
      <c r="G142" s="45"/>
    </row>
    <row r="143" spans="1:7" ht="12.75">
      <c r="A143" s="28"/>
      <c r="B143" s="37"/>
      <c r="C143" s="27" t="s">
        <v>41</v>
      </c>
      <c r="D143" s="37"/>
      <c r="E143" s="63"/>
      <c r="F143" s="38"/>
      <c r="G143" s="32">
        <f>SUM(G139:G141)</f>
        <v>0</v>
      </c>
    </row>
    <row r="144" spans="1:7" ht="12.75">
      <c r="A144" s="70"/>
      <c r="B144" s="69"/>
      <c r="C144" s="27"/>
      <c r="D144" s="37"/>
      <c r="E144" s="63"/>
      <c r="F144" s="38"/>
      <c r="G144" s="32"/>
    </row>
    <row r="145" spans="1:7" ht="13.5" thickBot="1">
      <c r="A145" s="16"/>
      <c r="B145" s="54"/>
      <c r="C145" s="55"/>
      <c r="D145" s="54"/>
      <c r="E145" s="56"/>
      <c r="F145" s="56"/>
      <c r="G145" s="57"/>
    </row>
    <row r="146" spans="1:7" ht="13.5" thickTop="1">
      <c r="A146" s="7" t="s">
        <v>0</v>
      </c>
      <c r="B146" s="58" t="s">
        <v>7</v>
      </c>
      <c r="C146" s="58" t="s">
        <v>1</v>
      </c>
      <c r="D146" s="58" t="s">
        <v>2</v>
      </c>
      <c r="E146" s="59" t="s">
        <v>3</v>
      </c>
      <c r="F146" s="137" t="s">
        <v>4</v>
      </c>
      <c r="G146" s="138"/>
    </row>
    <row r="147" spans="1:7" ht="13.5" thickBot="1">
      <c r="A147" s="3"/>
      <c r="B147" s="60" t="s">
        <v>8</v>
      </c>
      <c r="C147" s="60"/>
      <c r="D147" s="60"/>
      <c r="E147" s="61"/>
      <c r="F147" s="61" t="s">
        <v>5</v>
      </c>
      <c r="G147" s="62" t="s">
        <v>6</v>
      </c>
    </row>
    <row r="148" spans="1:7" ht="13.5" thickTop="1">
      <c r="A148" s="15"/>
      <c r="B148" s="37"/>
      <c r="C148" s="41"/>
      <c r="D148" s="37"/>
      <c r="E148" s="38"/>
      <c r="F148" s="38"/>
      <c r="G148" s="45"/>
    </row>
    <row r="149" spans="1:7" ht="12.75">
      <c r="A149" s="33"/>
      <c r="B149" s="30"/>
      <c r="C149" s="27" t="s">
        <v>115</v>
      </c>
      <c r="D149" s="30"/>
      <c r="E149" s="47"/>
      <c r="F149" s="47"/>
      <c r="G149" s="48"/>
    </row>
    <row r="150" spans="1:7" ht="12.75">
      <c r="A150" s="28">
        <v>28</v>
      </c>
      <c r="B150" s="30" t="s">
        <v>116</v>
      </c>
      <c r="C150" s="31" t="s">
        <v>117</v>
      </c>
      <c r="D150" s="30" t="s">
        <v>118</v>
      </c>
      <c r="E150" s="85">
        <v>1</v>
      </c>
      <c r="F150" s="47">
        <v>0</v>
      </c>
      <c r="G150" s="48">
        <f>PRODUCT(E150,F150)</f>
        <v>0</v>
      </c>
    </row>
    <row r="151" spans="1:7" ht="12.75">
      <c r="A151" s="33"/>
      <c r="B151" s="30"/>
      <c r="C151" s="31"/>
      <c r="D151" s="30"/>
      <c r="E151" s="47"/>
      <c r="F151" s="47"/>
      <c r="G151" s="48"/>
    </row>
    <row r="152" spans="1:7" ht="12.75">
      <c r="A152" s="33"/>
      <c r="B152" s="36"/>
      <c r="C152" s="27" t="s">
        <v>119</v>
      </c>
      <c r="D152" s="86"/>
      <c r="E152" s="87"/>
      <c r="F152" s="87"/>
      <c r="G152" s="32">
        <f>SUM(G150)</f>
        <v>0</v>
      </c>
    </row>
    <row r="153" spans="1:7" ht="12.75">
      <c r="A153" s="33"/>
      <c r="B153" s="69"/>
      <c r="C153" s="27"/>
      <c r="D153" s="37"/>
      <c r="E153" s="63"/>
      <c r="F153" s="38"/>
      <c r="G153" s="32"/>
    </row>
    <row r="154" spans="1:7" ht="12.75">
      <c r="A154" s="33"/>
      <c r="B154" s="77"/>
      <c r="C154" s="27"/>
      <c r="D154" s="36"/>
      <c r="E154" s="43"/>
      <c r="F154" s="43"/>
      <c r="G154" s="44"/>
    </row>
    <row r="155" spans="1:7" ht="12.75">
      <c r="A155" s="28"/>
      <c r="B155" s="29"/>
      <c r="C155" s="31"/>
      <c r="D155" s="30"/>
      <c r="E155" s="47"/>
      <c r="F155" s="47"/>
      <c r="G155" s="48"/>
    </row>
    <row r="156" spans="1:7" ht="12.75">
      <c r="A156" s="70"/>
      <c r="B156" s="78"/>
      <c r="C156" s="31"/>
      <c r="D156" s="69"/>
      <c r="E156" s="64"/>
      <c r="F156" s="64"/>
      <c r="G156" s="72"/>
    </row>
    <row r="157" spans="1:7" ht="12.75">
      <c r="A157" s="70"/>
      <c r="B157" s="69"/>
      <c r="C157" s="27" t="s">
        <v>9</v>
      </c>
      <c r="D157" s="37"/>
      <c r="E157" s="38"/>
      <c r="F157" s="38"/>
      <c r="G157" s="32">
        <f>SUM(G124,G129,G107,G94,G72,G67,G59,G36,G11,G138,G27,G152,G143)</f>
        <v>0</v>
      </c>
    </row>
    <row r="158" spans="1:7" ht="12.75">
      <c r="A158" s="28"/>
      <c r="B158" s="29"/>
      <c r="C158" s="27" t="s">
        <v>42</v>
      </c>
      <c r="D158" s="37"/>
      <c r="E158" s="38"/>
      <c r="F158" s="38"/>
      <c r="G158" s="32">
        <f>PRODUCT(G157,0.21)</f>
        <v>0</v>
      </c>
    </row>
    <row r="159" spans="1:7" ht="12.75">
      <c r="A159" s="28"/>
      <c r="B159" s="30"/>
      <c r="C159" s="119" t="s">
        <v>124</v>
      </c>
      <c r="D159" s="120"/>
      <c r="E159" s="121"/>
      <c r="F159" s="121"/>
      <c r="G159" s="122">
        <f>SUM(G157:G158)</f>
        <v>0</v>
      </c>
    </row>
    <row r="160" spans="1:7" ht="12.75">
      <c r="A160" s="28"/>
      <c r="B160" s="30"/>
      <c r="C160" s="31"/>
      <c r="D160" s="69"/>
      <c r="E160" s="64"/>
      <c r="F160" s="64"/>
      <c r="G160" s="72"/>
    </row>
    <row r="161" spans="1:7" ht="12.75">
      <c r="A161" s="28"/>
      <c r="B161" s="30"/>
      <c r="C161" s="31"/>
      <c r="D161" s="69"/>
      <c r="E161" s="64"/>
      <c r="F161" s="64"/>
      <c r="G161" s="72"/>
    </row>
    <row r="162" spans="1:7" ht="12.75">
      <c r="A162" s="70"/>
      <c r="B162" s="74"/>
      <c r="C162" s="35" t="s">
        <v>127</v>
      </c>
      <c r="D162" s="69"/>
      <c r="E162" s="64"/>
      <c r="F162" s="64"/>
      <c r="G162" s="72"/>
    </row>
    <row r="163" spans="1:7" ht="12.75">
      <c r="A163" s="28"/>
      <c r="B163" s="29"/>
      <c r="C163" s="127" t="s">
        <v>122</v>
      </c>
      <c r="D163" s="128"/>
      <c r="E163" s="129"/>
      <c r="F163" s="129"/>
      <c r="G163" s="133">
        <f>G157-G164</f>
        <v>0</v>
      </c>
    </row>
    <row r="164" spans="1:7" ht="12.75">
      <c r="A164" s="39"/>
      <c r="B164" s="37"/>
      <c r="C164" s="127" t="s">
        <v>123</v>
      </c>
      <c r="D164" s="130"/>
      <c r="E164" s="131"/>
      <c r="F164" s="131"/>
      <c r="G164" s="133">
        <f>G132+G27</f>
        <v>0</v>
      </c>
    </row>
    <row r="165" spans="1:7" ht="12.75">
      <c r="A165" s="39"/>
      <c r="B165" s="40"/>
      <c r="C165" s="118" t="s">
        <v>126</v>
      </c>
      <c r="D165" s="37"/>
      <c r="E165" s="38"/>
      <c r="F165" s="38"/>
      <c r="G165" s="134"/>
    </row>
    <row r="166" spans="1:7" ht="12.75">
      <c r="A166" s="39"/>
      <c r="B166" s="37"/>
      <c r="C166" s="112" t="s">
        <v>128</v>
      </c>
      <c r="D166" s="113"/>
      <c r="E166" s="114"/>
      <c r="F166" s="114"/>
      <c r="G166" s="135">
        <f>G163*1.21</f>
        <v>0</v>
      </c>
    </row>
    <row r="167" spans="1:7" ht="12.75">
      <c r="A167" s="39"/>
      <c r="B167" s="37"/>
      <c r="C167" s="97" t="s">
        <v>129</v>
      </c>
      <c r="D167" s="109"/>
      <c r="E167" s="110"/>
      <c r="F167" s="110"/>
      <c r="G167" s="136">
        <f>G164*1.21</f>
        <v>0</v>
      </c>
    </row>
    <row r="168" spans="1:7" ht="12.75">
      <c r="A168" s="28"/>
      <c r="B168" s="30"/>
      <c r="C168" s="27"/>
      <c r="D168" s="37"/>
      <c r="E168" s="63"/>
      <c r="F168" s="38"/>
      <c r="G168" s="134"/>
    </row>
    <row r="169" spans="1:9" ht="12.75">
      <c r="A169" s="28"/>
      <c r="B169" s="30"/>
      <c r="C169" s="31"/>
      <c r="D169" s="30"/>
      <c r="E169" s="47"/>
      <c r="F169" s="47"/>
      <c r="G169" s="48"/>
      <c r="I169" s="132"/>
    </row>
    <row r="170" spans="1:7" ht="12.75">
      <c r="A170" s="33"/>
      <c r="B170" s="36"/>
      <c r="C170" s="42"/>
      <c r="D170" s="69"/>
      <c r="E170" s="64"/>
      <c r="F170" s="64"/>
      <c r="G170" s="32"/>
    </row>
    <row r="171" spans="1:7" ht="12.75">
      <c r="A171" s="28"/>
      <c r="B171" s="29"/>
      <c r="C171" s="27"/>
      <c r="D171" s="69"/>
      <c r="E171" s="64"/>
      <c r="F171" s="64"/>
      <c r="G171" s="32"/>
    </row>
    <row r="172" spans="1:7" ht="12.75">
      <c r="A172" s="28"/>
      <c r="B172" s="30"/>
      <c r="C172" s="27"/>
      <c r="D172" s="37"/>
      <c r="E172" s="38"/>
      <c r="F172" s="38"/>
      <c r="G172" s="32"/>
    </row>
    <row r="173" spans="1:7" ht="12.75">
      <c r="A173" s="28"/>
      <c r="B173" s="36"/>
      <c r="C173" s="112" t="s">
        <v>121</v>
      </c>
      <c r="D173" s="115"/>
      <c r="E173" s="116"/>
      <c r="F173" s="116"/>
      <c r="G173" s="117"/>
    </row>
    <row r="174" spans="1:7" ht="12.75">
      <c r="A174" s="28"/>
      <c r="B174" s="29"/>
      <c r="C174" s="97" t="s">
        <v>120</v>
      </c>
      <c r="D174" s="109"/>
      <c r="E174" s="110"/>
      <c r="F174" s="110"/>
      <c r="G174" s="111"/>
    </row>
    <row r="175" spans="1:7" ht="12.75">
      <c r="A175" s="33"/>
      <c r="B175" s="30"/>
      <c r="C175" s="31"/>
      <c r="D175" s="30"/>
      <c r="E175" s="47"/>
      <c r="F175" s="47"/>
      <c r="G175" s="48"/>
    </row>
    <row r="176" spans="1:7" ht="13.5" thickBot="1">
      <c r="A176" s="16"/>
      <c r="B176" s="17"/>
      <c r="C176" s="18"/>
      <c r="D176" s="17"/>
      <c r="E176" s="19"/>
      <c r="F176" s="19"/>
      <c r="G176" s="20"/>
    </row>
    <row r="177" ht="13.5" thickTop="1"/>
  </sheetData>
  <sheetProtection/>
  <mergeCells count="6">
    <mergeCell ref="F146:G146"/>
    <mergeCell ref="F2:G2"/>
    <mergeCell ref="F38:G38"/>
    <mergeCell ref="F74:G74"/>
    <mergeCell ref="F110:G110"/>
    <mergeCell ref="A1:G1"/>
  </mergeCells>
  <printOptions gridLines="1"/>
  <pageMargins left="0.787401575" right="0.787401575" top="0.984251969" bottom="0.984251969" header="0.4921259845" footer="0.4921259845"/>
  <pageSetup horizontalDpi="300" verticalDpi="300" orientation="landscape" paperSize="9" r:id="rId1"/>
  <headerFooter alignWithMargins="0">
    <oddHeader xml:space="preserve">&amp;LNázev akce : &amp;"Arial CE,Tučné"Oprava místních komunikací v obci Dětřichov Etapa č.2&amp;"Arial CE,Obyčejné"
Objekt :         &amp;"Arial CE,Tučné"SO 104 Úsek č.IV- 1c (U Dostálů od č.p. 240 k č.p. 294)&amp;R&amp;"Arial CE,Tučné"PROPOČET NÁKLADŮ    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SčVK Teplice,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SčVK</dc:creator>
  <cp:keywords/>
  <dc:description/>
  <cp:lastModifiedBy>PC</cp:lastModifiedBy>
  <cp:lastPrinted>2021-11-23T11:42:31Z</cp:lastPrinted>
  <dcterms:created xsi:type="dcterms:W3CDTF">2005-04-04T09:35:50Z</dcterms:created>
  <dcterms:modified xsi:type="dcterms:W3CDTF">2022-04-14T13:32:42Z</dcterms:modified>
  <cp:category/>
  <cp:version/>
  <cp:contentType/>
  <cp:contentStatus/>
</cp:coreProperties>
</file>