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20" windowWidth="19035" windowHeight="12660"/>
  </bookViews>
  <sheets>
    <sheet name="Rekapitulace" sheetId="7" r:id="rId1"/>
    <sheet name="01" sheetId="1" r:id="rId2"/>
    <sheet name="02" sheetId="4" r:id="rId3"/>
    <sheet name="03" sheetId="5" r:id="rId4"/>
    <sheet name="04" sheetId="6" r:id="rId5"/>
  </sheets>
  <calcPr calcId="125725"/>
</workbook>
</file>

<file path=xl/calcChain.xml><?xml version="1.0" encoding="utf-8"?>
<calcChain xmlns="http://schemas.openxmlformats.org/spreadsheetml/2006/main">
  <c r="G5" i="6"/>
  <c r="G6"/>
  <c r="G7"/>
  <c r="G8"/>
  <c r="G9"/>
  <c r="G10"/>
  <c r="G11"/>
  <c r="G4"/>
  <c r="G12" s="1"/>
  <c r="E9" i="7" s="1"/>
  <c r="F9" s="1"/>
  <c r="G9" s="1"/>
  <c r="K5" i="5"/>
  <c r="K6"/>
  <c r="K7"/>
  <c r="K4"/>
  <c r="K8"/>
  <c r="K9"/>
  <c r="K10"/>
  <c r="K11"/>
  <c r="K12"/>
  <c r="K13"/>
  <c r="K14"/>
  <c r="K15"/>
  <c r="K16"/>
  <c r="K17"/>
  <c r="K18"/>
  <c r="K19"/>
  <c r="K20"/>
  <c r="K21"/>
  <c r="K22"/>
  <c r="K23"/>
  <c r="K25"/>
  <c r="K26"/>
  <c r="K27"/>
  <c r="K24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1"/>
  <c r="K50"/>
  <c r="I5"/>
  <c r="I4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5"/>
  <c r="I24"/>
  <c r="I26"/>
  <c r="I27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1"/>
  <c r="I50"/>
  <c r="G5"/>
  <c r="G6"/>
  <c r="G7"/>
  <c r="G4" s="1"/>
  <c r="G8"/>
  <c r="G9"/>
  <c r="G10"/>
  <c r="G11"/>
  <c r="G12"/>
  <c r="G13"/>
  <c r="G14"/>
  <c r="G15"/>
  <c r="G16"/>
  <c r="G17"/>
  <c r="G18"/>
  <c r="G19"/>
  <c r="G20"/>
  <c r="G21"/>
  <c r="G22"/>
  <c r="G23"/>
  <c r="G25"/>
  <c r="G26"/>
  <c r="G27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1"/>
  <c r="K5" i="4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4"/>
  <c r="K29"/>
  <c r="K28"/>
  <c r="K31"/>
  <c r="K32"/>
  <c r="K30"/>
  <c r="K33"/>
  <c r="K34"/>
  <c r="K36"/>
  <c r="K35"/>
  <c r="K37"/>
  <c r="K38"/>
  <c r="K40"/>
  <c r="K41"/>
  <c r="K42"/>
  <c r="K43"/>
  <c r="K39"/>
  <c r="K45"/>
  <c r="K44"/>
  <c r="I5"/>
  <c r="I4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9"/>
  <c r="I28"/>
  <c r="I31"/>
  <c r="I32"/>
  <c r="I30"/>
  <c r="I33"/>
  <c r="I34"/>
  <c r="I36"/>
  <c r="I35"/>
  <c r="I37"/>
  <c r="I38"/>
  <c r="I40"/>
  <c r="I41"/>
  <c r="I39"/>
  <c r="I42"/>
  <c r="I43"/>
  <c r="I45"/>
  <c r="I4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9"/>
  <c r="G28"/>
  <c r="G31"/>
  <c r="G32"/>
  <c r="G33"/>
  <c r="G30"/>
  <c r="G34"/>
  <c r="G36"/>
  <c r="G37"/>
  <c r="G35"/>
  <c r="G38"/>
  <c r="G40"/>
  <c r="G41"/>
  <c r="G42"/>
  <c r="G43"/>
  <c r="G39" s="1"/>
  <c r="G45"/>
  <c r="G44"/>
  <c r="K5" i="1"/>
  <c r="K6"/>
  <c r="K4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6"/>
  <c r="K25"/>
  <c r="K27"/>
  <c r="K28"/>
  <c r="K30"/>
  <c r="K29"/>
  <c r="K31"/>
  <c r="K32"/>
  <c r="K33"/>
  <c r="K34"/>
  <c r="K35"/>
  <c r="K36"/>
  <c r="K38"/>
  <c r="K39"/>
  <c r="K40"/>
  <c r="K41"/>
  <c r="K42"/>
  <c r="K43"/>
  <c r="K37"/>
  <c r="K44"/>
  <c r="K45"/>
  <c r="K46"/>
  <c r="K47"/>
  <c r="K48"/>
  <c r="K49"/>
  <c r="K50"/>
  <c r="K51"/>
  <c r="K52"/>
  <c r="K53"/>
  <c r="K54"/>
  <c r="K55"/>
  <c r="K56"/>
  <c r="K57"/>
  <c r="K58"/>
  <c r="K59"/>
  <c r="K60"/>
  <c r="K61"/>
  <c r="K62"/>
  <c r="K64"/>
  <c r="K63"/>
  <c r="K65"/>
  <c r="K66"/>
  <c r="K67"/>
  <c r="K69"/>
  <c r="K70"/>
  <c r="K71"/>
  <c r="K68"/>
  <c r="K72"/>
  <c r="K73"/>
  <c r="K74"/>
  <c r="K75"/>
  <c r="K76"/>
  <c r="K77"/>
  <c r="K79"/>
  <c r="K78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4"/>
  <c r="I26"/>
  <c r="I27"/>
  <c r="I28"/>
  <c r="I25"/>
  <c r="I30"/>
  <c r="I31"/>
  <c r="I32"/>
  <c r="I33"/>
  <c r="I34"/>
  <c r="I35"/>
  <c r="I36"/>
  <c r="I29"/>
  <c r="I38"/>
  <c r="I37"/>
  <c r="I80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60"/>
  <c r="I61"/>
  <c r="I62"/>
  <c r="I64"/>
  <c r="I65"/>
  <c r="I63"/>
  <c r="I66"/>
  <c r="I67"/>
  <c r="I69"/>
  <c r="I68"/>
  <c r="I70"/>
  <c r="I71"/>
  <c r="I72"/>
  <c r="I73"/>
  <c r="I74"/>
  <c r="I75"/>
  <c r="I76"/>
  <c r="I77"/>
  <c r="I79"/>
  <c r="I78"/>
  <c r="G5"/>
  <c r="G6"/>
  <c r="G7"/>
  <c r="G8"/>
  <c r="G9"/>
  <c r="G10"/>
  <c r="G4" s="1"/>
  <c r="G11"/>
  <c r="G12"/>
  <c r="G13"/>
  <c r="G14"/>
  <c r="G15"/>
  <c r="G16"/>
  <c r="G17"/>
  <c r="G18"/>
  <c r="G19"/>
  <c r="G20"/>
  <c r="G21"/>
  <c r="G22"/>
  <c r="G23"/>
  <c r="G24"/>
  <c r="G26"/>
  <c r="G27"/>
  <c r="G28"/>
  <c r="G25"/>
  <c r="G30"/>
  <c r="G31"/>
  <c r="G32"/>
  <c r="G33"/>
  <c r="G34"/>
  <c r="G29" s="1"/>
  <c r="G35"/>
  <c r="G36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4"/>
  <c r="G65"/>
  <c r="G66"/>
  <c r="G67"/>
  <c r="G69"/>
  <c r="G68"/>
  <c r="G70"/>
  <c r="G71"/>
  <c r="G72"/>
  <c r="G73"/>
  <c r="G74"/>
  <c r="G75"/>
  <c r="G76"/>
  <c r="G77"/>
  <c r="G79"/>
  <c r="G78"/>
  <c r="I28" i="5"/>
  <c r="I52"/>
  <c r="K28"/>
  <c r="K52"/>
  <c r="I46" i="4"/>
  <c r="K46"/>
  <c r="K80" i="1"/>
  <c r="G52" i="5" l="1"/>
  <c r="E8" i="7" s="1"/>
  <c r="F8" s="1"/>
  <c r="G8" s="1"/>
  <c r="G4" i="4"/>
  <c r="G46" s="1"/>
  <c r="E7" i="7" s="1"/>
  <c r="G80" i="1"/>
  <c r="E6" i="7" s="1"/>
  <c r="F7" l="1"/>
  <c r="G7" s="1"/>
  <c r="G6"/>
  <c r="F6"/>
  <c r="F10" s="1"/>
  <c r="E10"/>
  <c r="G10" l="1"/>
</calcChain>
</file>

<file path=xl/sharedStrings.xml><?xml version="1.0" encoding="utf-8"?>
<sst xmlns="http://schemas.openxmlformats.org/spreadsheetml/2006/main" count="562" uniqueCount="268">
  <si>
    <t>K/P</t>
  </si>
  <si>
    <t>Položka</t>
  </si>
  <si>
    <t>Popis</t>
  </si>
  <si>
    <t>MJ</t>
  </si>
  <si>
    <t>Výměra</t>
  </si>
  <si>
    <t>Jedn. cena</t>
  </si>
  <si>
    <t>Cena</t>
  </si>
  <si>
    <t>Jedn. hm.</t>
  </si>
  <si>
    <t>Hmotnost</t>
  </si>
  <si>
    <t>Jedn. suť</t>
  </si>
  <si>
    <t>Suť</t>
  </si>
  <si>
    <t>001</t>
  </si>
  <si>
    <t>Zemní práce</t>
  </si>
  <si>
    <t>130001101</t>
  </si>
  <si>
    <t>Příplatek za ztížení vykopávky v blízkosti pozemního vedení</t>
  </si>
  <si>
    <t>m3</t>
  </si>
  <si>
    <t>131301201</t>
  </si>
  <si>
    <t>Hloubení jam zapažených v hornině tř. 4 objemu do 100 m3</t>
  </si>
  <si>
    <t>131301209</t>
  </si>
  <si>
    <t>Příplatek za lepivost u hloubení jam zapažených v hornině tř. 4</t>
  </si>
  <si>
    <t>132301203</t>
  </si>
  <si>
    <t>Hloubení rýh š do 2000 mm v hornině tř. 4 objemu do 5000 m3</t>
  </si>
  <si>
    <t>132301209</t>
  </si>
  <si>
    <t>Příplatek za lepivost k hloubení rýh š do 2000 mm v hornině tř. 4</t>
  </si>
  <si>
    <t>141721113</t>
  </si>
  <si>
    <t>Řízené horizontální vrtání hloubky do 6 m délky do 160 m vnějšího průměru přes 90 mm do 110 mm</t>
  </si>
  <si>
    <t>m</t>
  </si>
  <si>
    <t>141721115</t>
  </si>
  <si>
    <t>Řízené horizontální vrtání hloubky do 6 m délky do 160 m vnějšího průměru přes 125 mm do 160 mm</t>
  </si>
  <si>
    <t>151101101</t>
  </si>
  <si>
    <t>Zřízení příložného pažení a rozepření stěn rýh hl do 2 m</t>
  </si>
  <si>
    <t>m2</t>
  </si>
  <si>
    <t>151101111</t>
  </si>
  <si>
    <t>Odstranění příložného pažení a rozepření stěn rýh hl do 2 m</t>
  </si>
  <si>
    <t>161101101</t>
  </si>
  <si>
    <t>Svislé přemístění výkopku z horniny tř. 1 až 4 hl výkopu do 2,5 m</t>
  </si>
  <si>
    <t>162701105</t>
  </si>
  <si>
    <t>Vodorovné přemístění do 10000 m výkopku z horniny tř. 1 až 4</t>
  </si>
  <si>
    <t>171201211</t>
  </si>
  <si>
    <t>Poplatek za uložení odpadu ze sypaniny na skládce (skládkovné)</t>
  </si>
  <si>
    <t>t</t>
  </si>
  <si>
    <t>174101101</t>
  </si>
  <si>
    <t>Zásyp jam, šachet rýh nebo kolem objektů sypaninou se zhutněním</t>
  </si>
  <si>
    <t>175101101</t>
  </si>
  <si>
    <t>Obsypání potrubí bez prohození sypaniny z hornin tř. 1 až 4 uloženým do 3 m od kraje výkopu</t>
  </si>
  <si>
    <t>181101102</t>
  </si>
  <si>
    <t>Úprava pláně v zářezech v hornině tř. 1 až 4 se zhutněním</t>
  </si>
  <si>
    <t>28613678</t>
  </si>
  <si>
    <t>Trubka plastová k protlačení DN 160</t>
  </si>
  <si>
    <t>58331345</t>
  </si>
  <si>
    <t>Kamenivo těžené drobné frakce 0-4</t>
  </si>
  <si>
    <t>58344199</t>
  </si>
  <si>
    <t>Štěrkodrť frakce 0-63 třída C</t>
  </si>
  <si>
    <t>460490013</t>
  </si>
  <si>
    <t>Krytí kabelů výstražnou fólií šířky 34 cm - náhradní položka pro D+M trasové výstražné folie</t>
  </si>
  <si>
    <t>004</t>
  </si>
  <si>
    <t>Vodorovné konstrukce</t>
  </si>
  <si>
    <t>451572111</t>
  </si>
  <si>
    <t>Lože pod potrubí otevřený výkop z kameniva drobného těženého</t>
  </si>
  <si>
    <t>452313141</t>
  </si>
  <si>
    <t>Podkladní bloky z betonu prostého tř. C 16/20 otevřený výkop</t>
  </si>
  <si>
    <t>452351101</t>
  </si>
  <si>
    <t>Bednění podkladních desek nebo bloků nebo sedlového lože otevřený výkop</t>
  </si>
  <si>
    <t>005</t>
  </si>
  <si>
    <t>Komunikace</t>
  </si>
  <si>
    <t>564751111</t>
  </si>
  <si>
    <t>Podklad z kameniva hrubého drceného vel. 32-63 mm tl 150 mm</t>
  </si>
  <si>
    <t>564821111</t>
  </si>
  <si>
    <t>Podklad ze štěrkodrtě ŠD tl 80 mm</t>
  </si>
  <si>
    <t>565156111</t>
  </si>
  <si>
    <t>Asfaltový beton vrstva podkladní ACP 22 (obalované kamenivo OKH) tl 70 mm š do 3 m</t>
  </si>
  <si>
    <t>565211111</t>
  </si>
  <si>
    <t>Podklad ze štěrku částečně zpevněného cementovou maltou ŠCM tl 150 mm</t>
  </si>
  <si>
    <t>573111112</t>
  </si>
  <si>
    <t>Postřik živičný infiltrační s posypem z asfaltu množství 1 kg/m2</t>
  </si>
  <si>
    <t>573211111</t>
  </si>
  <si>
    <t>Postřik živičný spojovací z asfaltu v množství do 0,70 kg/m2</t>
  </si>
  <si>
    <t>577144111</t>
  </si>
  <si>
    <t>Asfaltový beton vrstva obrusná ACO 11 (ABS) tř. I tl 50 mm š do 3 m z nemodifikovaného asfaltu</t>
  </si>
  <si>
    <t>008</t>
  </si>
  <si>
    <t>Trubní vedení</t>
  </si>
  <si>
    <t>857242121</t>
  </si>
  <si>
    <t>Montáž litinových tvarovek jednoosých přírubových otevřený výkop DN 80</t>
  </si>
  <si>
    <t>kus</t>
  </si>
  <si>
    <t>857244121</t>
  </si>
  <si>
    <t>Montáž litinových tvarovek odbočných přírubových otevřený výkop DN 80</t>
  </si>
  <si>
    <t>857352121</t>
  </si>
  <si>
    <t>Montáž litinových tvarovek jednoosých přírubových otevřený výkop DN 200</t>
  </si>
  <si>
    <t>857354121</t>
  </si>
  <si>
    <t>Montáž litinových tvarovek odbočných přírubových otevřený výkop DN 200</t>
  </si>
  <si>
    <t>871241121</t>
  </si>
  <si>
    <t>Montáž potrubí z trubek z tlakového polyetylénu otevřený výkop svařovaných vnější průměr 90 mm</t>
  </si>
  <si>
    <t>871451197</t>
  </si>
  <si>
    <t>Příplatek za zasunutí potrubí do ochranné konstrukce</t>
  </si>
  <si>
    <t>879262199</t>
  </si>
  <si>
    <t>Příplatek za montáž vodovodních přípojek při montáži jakéhokoli potrubí DN 90 až 150</t>
  </si>
  <si>
    <t>891241111</t>
  </si>
  <si>
    <t>Montáž vodovodních šoupátek otevřený výkop DN 80</t>
  </si>
  <si>
    <t>891247111</t>
  </si>
  <si>
    <t>Montáž hydrantů podzemních DN 80</t>
  </si>
  <si>
    <t>892271111</t>
  </si>
  <si>
    <t>Tlaková zkouška potrubí DN 100 nebo 125 včetně zabezpečení konců a dovozu vody</t>
  </si>
  <si>
    <t>892273121</t>
  </si>
  <si>
    <t>Proplach a desinfekce vodovodního potrubí DN od 80 do 125</t>
  </si>
  <si>
    <t>899401112</t>
  </si>
  <si>
    <t>Osazení poklopů litinových šoupátkových</t>
  </si>
  <si>
    <t>899401113</t>
  </si>
  <si>
    <t>Osazení poklopů litinových hydrantových</t>
  </si>
  <si>
    <t>28615871</t>
  </si>
  <si>
    <t>Trubka vodovodní IPE 100 RC k protlačení DN90x5,4 SDR 17</t>
  </si>
  <si>
    <t>42221116</t>
  </si>
  <si>
    <t>E-šoupátko s přírubami, voda,  DN 80 mm PN 16</t>
  </si>
  <si>
    <t>42273602</t>
  </si>
  <si>
    <t>Hydrant podzemní DN80 PN16</t>
  </si>
  <si>
    <t>42291079</t>
  </si>
  <si>
    <t>Souprava zemní šoupátková, tuhá, krytí 1,25 m</t>
  </si>
  <si>
    <t>42291352</t>
  </si>
  <si>
    <t>Poklop litinový šoupátkový</t>
  </si>
  <si>
    <t>42291452</t>
  </si>
  <si>
    <t>Poklop litinový hydrantový</t>
  </si>
  <si>
    <t>55251656</t>
  </si>
  <si>
    <t>Spec.spojka PN16 DN 80/90 mm</t>
  </si>
  <si>
    <t>55251820</t>
  </si>
  <si>
    <t>Koleno přírubové s patkou pro připojení k hydrantu DN 80</t>
  </si>
  <si>
    <t>55253235</t>
  </si>
  <si>
    <t>Trouba přírubová litinová  FF DN 80 mm délka 200 mm</t>
  </si>
  <si>
    <t>55253510</t>
  </si>
  <si>
    <t>Tvarovka přírubová litinová s přírubovou odbočkou T-kus DN 80/80 mm</t>
  </si>
  <si>
    <t>55253650</t>
  </si>
  <si>
    <t>Přesuvka hrdlová litinová  U-kus DN 200 mm</t>
  </si>
  <si>
    <t>55258547</t>
  </si>
  <si>
    <t>Tvarovka hrdlová s přírubovou odbočkou, MMA tvárná litina DN200/80</t>
  </si>
  <si>
    <t>0091</t>
  </si>
  <si>
    <t>Doplňující konstrukce pozemních komunikací</t>
  </si>
  <si>
    <t>919121233</t>
  </si>
  <si>
    <t>Těsnění spár zálivkou za studena pro komůrky š 20 mm hl 40 mm bez těsnicího profilu</t>
  </si>
  <si>
    <t>919731121</t>
  </si>
  <si>
    <t>Zarovnání styčné plochy podkladu nebo krytu živičného tl do 50 mm</t>
  </si>
  <si>
    <t>919735111</t>
  </si>
  <si>
    <t>Řezání stávajícího živičného krytu hl do 50 mm</t>
  </si>
  <si>
    <t>919735112</t>
  </si>
  <si>
    <t>Řezání stávajícího živičného krytu hl do 100 mm</t>
  </si>
  <si>
    <t>0096</t>
  </si>
  <si>
    <t>Bourací práce</t>
  </si>
  <si>
    <t>113107211</t>
  </si>
  <si>
    <t>Odstranění podkladu pl přes 200 m2 z kameniva těženého tl 100 mm</t>
  </si>
  <si>
    <t>113107223</t>
  </si>
  <si>
    <t>Odstranění podkladu pl přes 200 m2 z kameniva drceného tl 300 mm</t>
  </si>
  <si>
    <t>113107243</t>
  </si>
  <si>
    <t>Odstranění podkladu pl přes 200 m2 živičných tl 150 mm</t>
  </si>
  <si>
    <t>113154263</t>
  </si>
  <si>
    <t>Frézování živičného krytu tl 50 mm pruh š 2 m pl do 1000 m2 s překážkami v trase</t>
  </si>
  <si>
    <t>979082213</t>
  </si>
  <si>
    <t>Vodorovná doprava suti po suchu do 1 km</t>
  </si>
  <si>
    <t>979082219</t>
  </si>
  <si>
    <t>Příplatek ZKD 1 km u vodorovné dopravy suti po suchu</t>
  </si>
  <si>
    <t>979087212</t>
  </si>
  <si>
    <t>Nakládání na dopravní prostředky pro vodorovnou dopravu suti</t>
  </si>
  <si>
    <t>979098201</t>
  </si>
  <si>
    <t>Poplatek za uložení stavebního betonového odpadu na skládce (skládkovné)</t>
  </si>
  <si>
    <t>979099145</t>
  </si>
  <si>
    <t>Poplatek za uložení odpadu z asfaltových povrchů na skládce (skládkovné)</t>
  </si>
  <si>
    <t>0099</t>
  </si>
  <si>
    <t>Přesun hmot HSV</t>
  </si>
  <si>
    <t>998276101</t>
  </si>
  <si>
    <t>Přesun hmot pro trubní vedení z trub z plastických hmot otevřený výkop</t>
  </si>
  <si>
    <t>Objekt celkem</t>
  </si>
  <si>
    <t>119001401</t>
  </si>
  <si>
    <t>Dočasné zajištění potrubí DN do 200</t>
  </si>
  <si>
    <t>119001421</t>
  </si>
  <si>
    <t>Dočasné zajištění kabelů a kabelových tratí</t>
  </si>
  <si>
    <t>132301201</t>
  </si>
  <si>
    <t>Hloubení rýh š do 2000 mm v hornině tř. 4 objemu do 100 m3</t>
  </si>
  <si>
    <t>141721116</t>
  </si>
  <si>
    <t>Řízené horizontální vrtání hloubky do 6 m délky do 160 m vnějšího průměru přes 160 mm do 225 mm</t>
  </si>
  <si>
    <t>151101102</t>
  </si>
  <si>
    <t>Zřízení příložného pažení a rozepření stěn rýh hl do 4 m</t>
  </si>
  <si>
    <t>151101112</t>
  </si>
  <si>
    <t>Odstranění příložného pažení a rozepření stěn rýh hl do 4 m</t>
  </si>
  <si>
    <t>151101201</t>
  </si>
  <si>
    <t>Zřízení příložného pažení stěn výkopu hl do 4 m</t>
  </si>
  <si>
    <t>151101211</t>
  </si>
  <si>
    <t>Odstranění příložného pažení stěn hl do 4 m</t>
  </si>
  <si>
    <t>151101301</t>
  </si>
  <si>
    <t>Zřízení rozepření stěn při pažení příložném hl do 4 m</t>
  </si>
  <si>
    <t>151101311</t>
  </si>
  <si>
    <t>Odstranění rozepření stěn při pažení příložném hl do 4 m</t>
  </si>
  <si>
    <t>28613679</t>
  </si>
  <si>
    <t>Trubka plastová k protlačení DN 200</t>
  </si>
  <si>
    <t>831263195</t>
  </si>
  <si>
    <t>Příplatek za zřízení kanalizační přípojky DN 100 až 300</t>
  </si>
  <si>
    <t>871265211</t>
  </si>
  <si>
    <t>Kanalizační potrubí z tvrdého PVC-systém KG tuhost třídy SN4 DN100</t>
  </si>
  <si>
    <t>0089</t>
  </si>
  <si>
    <t>Ostatní konstrukce a práce na trubním vedení</t>
  </si>
  <si>
    <t>899-01</t>
  </si>
  <si>
    <t>ATS typ Hydrovar 2,8/5X-eSV (0,75-1,5 kW,230 V) včetně  kompletní technologie</t>
  </si>
  <si>
    <t>KPL</t>
  </si>
  <si>
    <t>899-02</t>
  </si>
  <si>
    <t>ŽB šachta G-DN cca 2m,  vč.izolace, poklopů,a kompletního vystrojení, propoj. sifonu</t>
  </si>
  <si>
    <t>899-03</t>
  </si>
  <si>
    <t>Uvedení ATS do provozu ,zaškolení obsluhy</t>
  </si>
  <si>
    <t>971042431</t>
  </si>
  <si>
    <t>Vybourání otvorů v betonových příčkách a zdech pl do 0,25 m2 tl do 150 mm</t>
  </si>
  <si>
    <t>979099115</t>
  </si>
  <si>
    <t>Poplatek za uložení betonového odpadu na skládce (skládkovné)</t>
  </si>
  <si>
    <t>871161121</t>
  </si>
  <si>
    <t>Montáž potrubí z trubek z tlakového polyetylénu otevřený výkop svařovaných vnější průměr 32 mm</t>
  </si>
  <si>
    <t>879172199</t>
  </si>
  <si>
    <t>Příplatek za montáž vodovodních přípojek při montáži jakéhokoli potrubí DN 32 až 80</t>
  </si>
  <si>
    <t>891181111</t>
  </si>
  <si>
    <t>Montáž vodovodních šoupátek otevřený výkop DN 40</t>
  </si>
  <si>
    <t>891269111</t>
  </si>
  <si>
    <t>Montáž navrtávacích pasů na potrubí z jakýchkoli trub do DN 100</t>
  </si>
  <si>
    <t>892233121</t>
  </si>
  <si>
    <t>Proplach a desinfekce vodovodního potrubí DN od 40 do 70</t>
  </si>
  <si>
    <t>892241111</t>
  </si>
  <si>
    <t>Tlaková zkouška vodovodního potrubí do 80</t>
  </si>
  <si>
    <t>892372111</t>
  </si>
  <si>
    <t>Zabezpečení konců vodovodního potrubí DN do 300 při tlakových zkouškách</t>
  </si>
  <si>
    <t>893812152</t>
  </si>
  <si>
    <t>Osazení vodoměrné šachty kruhové z PP samonosné pro běžné zatížení průměru do 1,0 m hloubky do 1,5 m</t>
  </si>
  <si>
    <t>899103111</t>
  </si>
  <si>
    <t>28613656</t>
  </si>
  <si>
    <t>Potrubí vodovodní IPE 100+, SDR 11, 32 x 3,0 mm - návin</t>
  </si>
  <si>
    <t>42221103</t>
  </si>
  <si>
    <t>Šoupátko navrtávací DN 1" s vnějším závitem 2"</t>
  </si>
  <si>
    <t>42273546</t>
  </si>
  <si>
    <t>42290100</t>
  </si>
  <si>
    <t>Souprava vodoměrná se šroubením, kohouty a zpětnou klapkou</t>
  </si>
  <si>
    <t>55243440</t>
  </si>
  <si>
    <t>55261335</t>
  </si>
  <si>
    <t>Tvarovka připojovací DN 32</t>
  </si>
  <si>
    <t>56230583</t>
  </si>
  <si>
    <t>Šachta vodoměrná samonosná kruhová 1,0/1,5 m</t>
  </si>
  <si>
    <t>857-01</t>
  </si>
  <si>
    <t>Odřez stávajícho potrubí lit.DN 100</t>
  </si>
  <si>
    <t>VRN</t>
  </si>
  <si>
    <t>Vedlejší rozpočtové náklady</t>
  </si>
  <si>
    <t>VRN-01</t>
  </si>
  <si>
    <t>Zřízení a odstranění zařízení staveniště včetně napojení na technickou infrastrukturu</t>
  </si>
  <si>
    <t>soubor</t>
  </si>
  <si>
    <t>VRN-02</t>
  </si>
  <si>
    <t>Vytyčení tras technické infrastruktury v místě jejich střetu se stavbou</t>
  </si>
  <si>
    <t>VRN-03</t>
  </si>
  <si>
    <t>Geodetické vytyčení stavby před zahájením stavby</t>
  </si>
  <si>
    <t>VRN-06</t>
  </si>
  <si>
    <t>Vyhotovení RDS v souladu se Zákonem 62/2003 Sb. 3x v tisku a 2x v dig.formě na CD(1x pdf. a 1 x dgn)</t>
  </si>
  <si>
    <t>VRN-10</t>
  </si>
  <si>
    <t>Geodet.zaměř.skut. provedení stavby 6x  v tisku, 2x v dig. formě na CD (1x pdf. a 1 x dgn.)</t>
  </si>
  <si>
    <t>VRN-11</t>
  </si>
  <si>
    <t>Dokumentace skutečného provedení stavby 3x v tisku a 2x v dig.formě na CD</t>
  </si>
  <si>
    <t>VRN-12</t>
  </si>
  <si>
    <t>Autorský dozor</t>
  </si>
  <si>
    <t>Rekapitulace stavby</t>
  </si>
  <si>
    <t>Celkem</t>
  </si>
  <si>
    <t>DPH 21%</t>
  </si>
  <si>
    <t>Součet</t>
  </si>
  <si>
    <t>Ostatní náklady nestavební</t>
  </si>
  <si>
    <t>Prodloužení vodovodu Těchlovská, Vizovice</t>
  </si>
  <si>
    <t>SO 01 Vodovod</t>
  </si>
  <si>
    <t>SO 02 Automatická tlaková stanice</t>
  </si>
  <si>
    <t>SO 03 Přípojky k RD hrazené městem</t>
  </si>
  <si>
    <t>Ostatní nestavební náklady</t>
  </si>
  <si>
    <t xml:space="preserve">Celkem stavba </t>
  </si>
  <si>
    <t xml:space="preserve">Poklop na vodoměrnou šachtu </t>
  </si>
  <si>
    <t>Osazení poklopů litinových nebo ocelových včetně rámů hmotnosti do 50 kg</t>
  </si>
  <si>
    <t>Navrtávací pas pro vodovodní PE a PVC potrubí 90-2"</t>
  </si>
</sst>
</file>

<file path=xl/styles.xml><?xml version="1.0" encoding="utf-8"?>
<styleSheet xmlns="http://schemas.openxmlformats.org/spreadsheetml/2006/main">
  <numFmts count="2">
    <numFmt numFmtId="164" formatCode="#,##0.000"/>
    <numFmt numFmtId="165" formatCode="#,##0.00000"/>
  </numFmts>
  <fonts count="7">
    <font>
      <sz val="10"/>
      <name val="Arial"/>
      <charset val="238"/>
    </font>
    <font>
      <b/>
      <sz val="10"/>
      <name val="Arial"/>
      <family val="2"/>
      <charset val="238"/>
    </font>
    <font>
      <b/>
      <sz val="11"/>
      <color indexed="18"/>
      <name val="Arial"/>
      <family val="2"/>
      <charset val="238"/>
    </font>
    <font>
      <b/>
      <sz val="12"/>
      <color indexed="28"/>
      <name val="Arial"/>
      <family val="2"/>
      <charset val="238"/>
    </font>
    <font>
      <b/>
      <sz val="12"/>
      <name val="Arial"/>
      <family val="2"/>
      <charset val="238"/>
    </font>
    <font>
      <i/>
      <sz val="12"/>
      <name val="Arial"/>
      <family val="2"/>
      <charset val="238"/>
    </font>
    <font>
      <b/>
      <u/>
      <sz val="12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49" fontId="0" fillId="0" borderId="0" xfId="0" applyNumberFormat="1" applyAlignment="1">
      <alignment horizontal="left"/>
    </xf>
    <xf numFmtId="164" fontId="0" fillId="0" borderId="0" xfId="0" applyNumberFormat="1" applyAlignment="1">
      <alignment horizontal="right"/>
    </xf>
    <xf numFmtId="4" fontId="0" fillId="0" borderId="0" xfId="0" applyNumberFormat="1" applyAlignment="1">
      <alignment horizontal="right"/>
    </xf>
    <xf numFmtId="3" fontId="0" fillId="0" borderId="0" xfId="0" applyNumberFormat="1" applyAlignment="1">
      <alignment horizontal="right"/>
    </xf>
    <xf numFmtId="165" fontId="0" fillId="0" borderId="0" xfId="0" applyNumberFormat="1" applyAlignment="1">
      <alignment horizontal="right"/>
    </xf>
    <xf numFmtId="49" fontId="1" fillId="0" borderId="0" xfId="0" applyNumberFormat="1" applyFont="1"/>
    <xf numFmtId="0" fontId="2" fillId="0" borderId="0" xfId="0" applyFont="1"/>
    <xf numFmtId="49" fontId="3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3" fontId="3" fillId="0" borderId="0" xfId="0" applyNumberFormat="1" applyFont="1" applyAlignment="1">
      <alignment horizontal="right"/>
    </xf>
    <xf numFmtId="165" fontId="3" fillId="0" borderId="0" xfId="0" applyNumberFormat="1" applyFont="1" applyAlignment="1">
      <alignment horizontal="right"/>
    </xf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right"/>
    </xf>
    <xf numFmtId="3" fontId="4" fillId="0" borderId="0" xfId="0" applyNumberFormat="1" applyFont="1"/>
    <xf numFmtId="0" fontId="4" fillId="0" borderId="1" xfId="0" applyFont="1" applyBorder="1"/>
    <xf numFmtId="3" fontId="4" fillId="0" borderId="1" xfId="0" applyNumberFormat="1" applyFont="1" applyBorder="1"/>
    <xf numFmtId="49" fontId="0" fillId="0" borderId="0" xfId="0" applyNumberFormat="1" applyAlignment="1">
      <alignment horizontal="left" wrapText="1"/>
    </xf>
    <xf numFmtId="49" fontId="3" fillId="0" borderId="0" xfId="0" applyNumberFormat="1" applyFont="1" applyAlignment="1">
      <alignment horizontal="left" wrapText="1"/>
    </xf>
    <xf numFmtId="49" fontId="1" fillId="0" borderId="2" xfId="0" applyNumberFormat="1" applyFont="1" applyBorder="1" applyAlignment="1">
      <alignment horizontal="left"/>
    </xf>
    <xf numFmtId="49" fontId="1" fillId="0" borderId="2" xfId="0" applyNumberFormat="1" applyFont="1" applyBorder="1" applyAlignment="1">
      <alignment horizontal="left" wrapText="1"/>
    </xf>
    <xf numFmtId="49" fontId="1" fillId="0" borderId="2" xfId="0" applyNumberFormat="1" applyFont="1" applyBorder="1" applyAlignment="1">
      <alignment horizontal="right"/>
    </xf>
    <xf numFmtId="49" fontId="2" fillId="0" borderId="2" xfId="0" applyNumberFormat="1" applyFont="1" applyBorder="1" applyAlignment="1">
      <alignment horizontal="left"/>
    </xf>
    <xf numFmtId="49" fontId="2" fillId="0" borderId="2" xfId="0" applyNumberFormat="1" applyFont="1" applyBorder="1" applyAlignment="1">
      <alignment horizontal="left" wrapText="1"/>
    </xf>
    <xf numFmtId="164" fontId="2" fillId="0" borderId="2" xfId="0" applyNumberFormat="1" applyFont="1" applyBorder="1" applyAlignment="1">
      <alignment horizontal="right"/>
    </xf>
    <xf numFmtId="4" fontId="2" fillId="0" borderId="2" xfId="0" applyNumberFormat="1" applyFont="1" applyBorder="1" applyAlignment="1">
      <alignment horizontal="right"/>
    </xf>
    <xf numFmtId="3" fontId="2" fillId="0" borderId="2" xfId="0" applyNumberFormat="1" applyFont="1" applyBorder="1" applyAlignment="1">
      <alignment horizontal="right"/>
    </xf>
    <xf numFmtId="165" fontId="2" fillId="0" borderId="2" xfId="0" applyNumberFormat="1" applyFont="1" applyBorder="1" applyAlignment="1">
      <alignment horizontal="right"/>
    </xf>
    <xf numFmtId="49" fontId="0" fillId="0" borderId="2" xfId="0" applyNumberFormat="1" applyBorder="1" applyAlignment="1">
      <alignment horizontal="left"/>
    </xf>
    <xf numFmtId="49" fontId="0" fillId="0" borderId="2" xfId="0" applyNumberFormat="1" applyBorder="1" applyAlignment="1">
      <alignment horizontal="left" wrapText="1"/>
    </xf>
    <xf numFmtId="164" fontId="0" fillId="0" borderId="2" xfId="0" applyNumberFormat="1" applyBorder="1" applyAlignment="1">
      <alignment horizontal="right"/>
    </xf>
    <xf numFmtId="4" fontId="0" fillId="0" borderId="2" xfId="0" applyNumberFormat="1" applyBorder="1" applyAlignment="1">
      <alignment horizontal="right"/>
    </xf>
    <xf numFmtId="3" fontId="0" fillId="0" borderId="2" xfId="0" applyNumberFormat="1" applyBorder="1" applyAlignment="1">
      <alignment horizontal="right"/>
    </xf>
    <xf numFmtId="165" fontId="0" fillId="0" borderId="2" xfId="0" applyNumberFormat="1" applyBorder="1" applyAlignment="1">
      <alignment horizontal="right"/>
    </xf>
    <xf numFmtId="49" fontId="6" fillId="0" borderId="0" xfId="0" applyNumberFormat="1" applyFont="1" applyAlignment="1">
      <alignment horizontal="left"/>
    </xf>
    <xf numFmtId="0" fontId="6" fillId="0" borderId="0" xfId="0" applyFont="1"/>
    <xf numFmtId="0" fontId="4" fillId="0" borderId="0" xfId="0" applyFont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G12"/>
  <sheetViews>
    <sheetView tabSelected="1" workbookViewId="0">
      <selection activeCell="F27" sqref="F27"/>
    </sheetView>
  </sheetViews>
  <sheetFormatPr defaultRowHeight="12.75"/>
  <cols>
    <col min="1" max="1" width="14" customWidth="1"/>
    <col min="4" max="4" width="24.7109375" customWidth="1"/>
    <col min="5" max="5" width="15" customWidth="1"/>
    <col min="6" max="6" width="13.28515625" customWidth="1"/>
    <col min="7" max="7" width="13.42578125" customWidth="1"/>
  </cols>
  <sheetData>
    <row r="1" spans="2:7" s="14" customFormat="1" ht="15.75">
      <c r="B1" s="38" t="s">
        <v>254</v>
      </c>
      <c r="C1" s="38"/>
      <c r="D1" s="38"/>
      <c r="E1" s="38"/>
      <c r="F1" s="38"/>
      <c r="G1" s="38"/>
    </row>
    <row r="2" spans="2:7" s="14" customFormat="1" ht="15.75"/>
    <row r="3" spans="2:7" s="14" customFormat="1" ht="15.75">
      <c r="B3" s="37" t="s">
        <v>259</v>
      </c>
    </row>
    <row r="4" spans="2:7" s="14" customFormat="1" ht="15.75"/>
    <row r="5" spans="2:7" s="14" customFormat="1" ht="15.75">
      <c r="E5" s="15" t="s">
        <v>255</v>
      </c>
      <c r="F5" s="15" t="s">
        <v>256</v>
      </c>
      <c r="G5" s="15" t="s">
        <v>257</v>
      </c>
    </row>
    <row r="6" spans="2:7" s="14" customFormat="1" ht="15.75">
      <c r="B6" s="14" t="s">
        <v>260</v>
      </c>
      <c r="E6" s="16">
        <f>'01'!G80</f>
        <v>0</v>
      </c>
      <c r="F6" s="16">
        <f>E6*0.21</f>
        <v>0</v>
      </c>
      <c r="G6" s="16">
        <f>SUM(E6:F6)</f>
        <v>0</v>
      </c>
    </row>
    <row r="7" spans="2:7" s="14" customFormat="1" ht="15.75">
      <c r="B7" s="14" t="s">
        <v>261</v>
      </c>
      <c r="E7" s="16">
        <f>'02'!G46</f>
        <v>0</v>
      </c>
      <c r="F7" s="16">
        <f>E7*0.21</f>
        <v>0</v>
      </c>
      <c r="G7" s="16">
        <f>SUM(E7:F7)</f>
        <v>0</v>
      </c>
    </row>
    <row r="8" spans="2:7" s="14" customFormat="1" ht="15.75">
      <c r="B8" s="14" t="s">
        <v>262</v>
      </c>
      <c r="E8" s="16">
        <f>'03'!G52</f>
        <v>0</v>
      </c>
      <c r="F8" s="16">
        <f>E8*0.21</f>
        <v>0</v>
      </c>
      <c r="G8" s="16">
        <f>SUM(E8:F8)</f>
        <v>0</v>
      </c>
    </row>
    <row r="9" spans="2:7" s="14" customFormat="1" ht="16.5" thickBot="1">
      <c r="B9" s="14" t="s">
        <v>258</v>
      </c>
      <c r="E9" s="16">
        <f>'04'!G12</f>
        <v>0</v>
      </c>
      <c r="F9" s="16">
        <f>E9*0.21</f>
        <v>0</v>
      </c>
      <c r="G9" s="16">
        <f>SUM(E9:F9)</f>
        <v>0</v>
      </c>
    </row>
    <row r="10" spans="2:7" s="14" customFormat="1" ht="15.75">
      <c r="B10" s="17" t="s">
        <v>264</v>
      </c>
      <c r="C10" s="17"/>
      <c r="D10" s="17"/>
      <c r="E10" s="18">
        <f>SUM(E6:E9)</f>
        <v>0</v>
      </c>
      <c r="F10" s="18">
        <f>SUM(F6:F9)</f>
        <v>0</v>
      </c>
      <c r="G10" s="18">
        <f>SUM(G6:G9)</f>
        <v>0</v>
      </c>
    </row>
    <row r="11" spans="2:7" s="14" customFormat="1" ht="15.75"/>
    <row r="12" spans="2:7" s="14" customFormat="1" ht="15.75"/>
  </sheetData>
  <mergeCells count="1">
    <mergeCell ref="B1:G1"/>
  </mergeCells>
  <phoneticPr fontId="0" type="noConversion"/>
  <pageMargins left="0.78740157499999996" right="0.78740157499999996" top="0.984251969" bottom="0.984251969" header="0.4921259845" footer="0.4921259845"/>
  <pageSetup paperSize="9" orientation="landscape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K80"/>
  <sheetViews>
    <sheetView workbookViewId="0">
      <pane ySplit="3" topLeftCell="A67" activePane="bottomLeft" state="frozen"/>
      <selection pane="bottomLeft" activeCell="G85" sqref="G85"/>
    </sheetView>
  </sheetViews>
  <sheetFormatPr defaultRowHeight="12.75" outlineLevelRow="1"/>
  <cols>
    <col min="1" max="1" width="5.5703125" style="1" bestFit="1" customWidth="1"/>
    <col min="2" max="2" width="10" style="1" bestFit="1" customWidth="1"/>
    <col min="3" max="3" width="35.140625" style="19" customWidth="1"/>
    <col min="4" max="4" width="4" style="1" bestFit="1" customWidth="1"/>
    <col min="5" max="5" width="8" style="2" bestFit="1" customWidth="1"/>
    <col min="6" max="6" width="11" style="3" bestFit="1" customWidth="1"/>
    <col min="7" max="7" width="9.5703125" style="4" bestFit="1" customWidth="1"/>
    <col min="8" max="8" width="10" style="5" bestFit="1" customWidth="1"/>
    <col min="9" max="9" width="9.42578125" style="2" bestFit="1" customWidth="1"/>
    <col min="10" max="10" width="9.42578125" style="5" bestFit="1" customWidth="1"/>
    <col min="11" max="11" width="8.28515625" style="2" bestFit="1" customWidth="1"/>
  </cols>
  <sheetData>
    <row r="1" spans="1:11" ht="15.75">
      <c r="A1" s="36" t="s">
        <v>260</v>
      </c>
    </row>
    <row r="3" spans="1:11" s="6" customFormat="1">
      <c r="A3" s="21" t="s">
        <v>0</v>
      </c>
      <c r="B3" s="21" t="s">
        <v>1</v>
      </c>
      <c r="C3" s="22" t="s">
        <v>2</v>
      </c>
      <c r="D3" s="21" t="s">
        <v>3</v>
      </c>
      <c r="E3" s="23" t="s">
        <v>4</v>
      </c>
      <c r="F3" s="23" t="s">
        <v>5</v>
      </c>
      <c r="G3" s="23" t="s">
        <v>6</v>
      </c>
      <c r="H3" s="23" t="s">
        <v>7</v>
      </c>
      <c r="I3" s="23" t="s">
        <v>8</v>
      </c>
      <c r="J3" s="23" t="s">
        <v>9</v>
      </c>
      <c r="K3" s="23" t="s">
        <v>10</v>
      </c>
    </row>
    <row r="4" spans="1:11" s="7" customFormat="1" ht="17.100000000000001" customHeight="1">
      <c r="A4" s="24" t="s">
        <v>11</v>
      </c>
      <c r="B4" s="24"/>
      <c r="C4" s="25" t="s">
        <v>12</v>
      </c>
      <c r="D4" s="24"/>
      <c r="E4" s="26"/>
      <c r="F4" s="27"/>
      <c r="G4" s="28">
        <f>SUBTOTAL(9,G5:G24)</f>
        <v>0</v>
      </c>
      <c r="H4" s="29"/>
      <c r="I4" s="26">
        <f>SUBTOTAL(9,I5:I24)</f>
        <v>54.793886139999991</v>
      </c>
      <c r="J4" s="29"/>
      <c r="K4" s="26">
        <f>SUBTOTAL(9,K5:K24)</f>
        <v>0</v>
      </c>
    </row>
    <row r="5" spans="1:11" ht="25.5" outlineLevel="1">
      <c r="A5" s="30">
        <v>1</v>
      </c>
      <c r="B5" s="30" t="s">
        <v>13</v>
      </c>
      <c r="C5" s="31" t="s">
        <v>14</v>
      </c>
      <c r="D5" s="30" t="s">
        <v>15</v>
      </c>
      <c r="E5" s="32">
        <v>16.709</v>
      </c>
      <c r="F5" s="33">
        <v>0</v>
      </c>
      <c r="G5" s="34">
        <f t="shared" ref="G5:G24" si="0">E5*F5</f>
        <v>0</v>
      </c>
      <c r="H5" s="35">
        <v>0</v>
      </c>
      <c r="I5" s="32">
        <f t="shared" ref="I5:I24" si="1">E5*H5</f>
        <v>0</v>
      </c>
      <c r="J5" s="35">
        <v>0</v>
      </c>
      <c r="K5" s="32">
        <f t="shared" ref="K5:K24" si="2">E5*J5</f>
        <v>0</v>
      </c>
    </row>
    <row r="6" spans="1:11" ht="25.5" outlineLevel="1">
      <c r="A6" s="30">
        <v>2</v>
      </c>
      <c r="B6" s="30" t="s">
        <v>16</v>
      </c>
      <c r="C6" s="31" t="s">
        <v>17</v>
      </c>
      <c r="D6" s="30" t="s">
        <v>15</v>
      </c>
      <c r="E6" s="32">
        <v>19.8</v>
      </c>
      <c r="F6" s="33">
        <v>0</v>
      </c>
      <c r="G6" s="34">
        <f t="shared" si="0"/>
        <v>0</v>
      </c>
      <c r="H6" s="35">
        <v>0</v>
      </c>
      <c r="I6" s="32">
        <f t="shared" si="1"/>
        <v>0</v>
      </c>
      <c r="J6" s="35">
        <v>0</v>
      </c>
      <c r="K6" s="32">
        <f t="shared" si="2"/>
        <v>0</v>
      </c>
    </row>
    <row r="7" spans="1:11" ht="25.5" outlineLevel="1">
      <c r="A7" s="30">
        <v>3</v>
      </c>
      <c r="B7" s="30" t="s">
        <v>18</v>
      </c>
      <c r="C7" s="31" t="s">
        <v>19</v>
      </c>
      <c r="D7" s="30" t="s">
        <v>15</v>
      </c>
      <c r="E7" s="32">
        <v>19.8</v>
      </c>
      <c r="F7" s="33">
        <v>0</v>
      </c>
      <c r="G7" s="34">
        <f t="shared" si="0"/>
        <v>0</v>
      </c>
      <c r="H7" s="35">
        <v>0</v>
      </c>
      <c r="I7" s="32">
        <f t="shared" si="1"/>
        <v>0</v>
      </c>
      <c r="J7" s="35">
        <v>0</v>
      </c>
      <c r="K7" s="32">
        <f t="shared" si="2"/>
        <v>0</v>
      </c>
    </row>
    <row r="8" spans="1:11" ht="25.5" outlineLevel="1">
      <c r="A8" s="30">
        <v>4</v>
      </c>
      <c r="B8" s="30" t="s">
        <v>20</v>
      </c>
      <c r="C8" s="31" t="s">
        <v>21</v>
      </c>
      <c r="D8" s="30" t="s">
        <v>15</v>
      </c>
      <c r="E8" s="32">
        <v>16.709</v>
      </c>
      <c r="F8" s="33">
        <v>0</v>
      </c>
      <c r="G8" s="34">
        <f t="shared" si="0"/>
        <v>0</v>
      </c>
      <c r="H8" s="35">
        <v>0</v>
      </c>
      <c r="I8" s="32">
        <f t="shared" si="1"/>
        <v>0</v>
      </c>
      <c r="J8" s="35">
        <v>0</v>
      </c>
      <c r="K8" s="32">
        <f t="shared" si="2"/>
        <v>0</v>
      </c>
    </row>
    <row r="9" spans="1:11" ht="25.5" outlineLevel="1">
      <c r="A9" s="30">
        <v>5</v>
      </c>
      <c r="B9" s="30" t="s">
        <v>22</v>
      </c>
      <c r="C9" s="31" t="s">
        <v>23</v>
      </c>
      <c r="D9" s="30" t="s">
        <v>15</v>
      </c>
      <c r="E9" s="32">
        <v>16.709</v>
      </c>
      <c r="F9" s="33">
        <v>0</v>
      </c>
      <c r="G9" s="34">
        <f t="shared" si="0"/>
        <v>0</v>
      </c>
      <c r="H9" s="35">
        <v>0</v>
      </c>
      <c r="I9" s="32">
        <f t="shared" si="1"/>
        <v>0</v>
      </c>
      <c r="J9" s="35">
        <v>0</v>
      </c>
      <c r="K9" s="32">
        <f t="shared" si="2"/>
        <v>0</v>
      </c>
    </row>
    <row r="10" spans="1:11" ht="38.25" outlineLevel="1">
      <c r="A10" s="30">
        <v>6</v>
      </c>
      <c r="B10" s="30" t="s">
        <v>24</v>
      </c>
      <c r="C10" s="31" t="s">
        <v>25</v>
      </c>
      <c r="D10" s="30" t="s">
        <v>26</v>
      </c>
      <c r="E10" s="32">
        <v>474.27</v>
      </c>
      <c r="F10" s="33">
        <v>0</v>
      </c>
      <c r="G10" s="34">
        <f t="shared" si="0"/>
        <v>0</v>
      </c>
      <c r="H10" s="35">
        <v>0</v>
      </c>
      <c r="I10" s="32">
        <f t="shared" si="1"/>
        <v>0</v>
      </c>
      <c r="J10" s="35">
        <v>0</v>
      </c>
      <c r="K10" s="32">
        <f t="shared" si="2"/>
        <v>0</v>
      </c>
    </row>
    <row r="11" spans="1:11" ht="38.25" outlineLevel="1">
      <c r="A11" s="30">
        <v>7</v>
      </c>
      <c r="B11" s="30" t="s">
        <v>27</v>
      </c>
      <c r="C11" s="31" t="s">
        <v>28</v>
      </c>
      <c r="D11" s="30" t="s">
        <v>26</v>
      </c>
      <c r="E11" s="32">
        <v>14</v>
      </c>
      <c r="F11" s="33">
        <v>0</v>
      </c>
      <c r="G11" s="34">
        <f t="shared" si="0"/>
        <v>0</v>
      </c>
      <c r="H11" s="35">
        <v>0</v>
      </c>
      <c r="I11" s="32">
        <f t="shared" si="1"/>
        <v>0</v>
      </c>
      <c r="J11" s="35">
        <v>0</v>
      </c>
      <c r="K11" s="32">
        <f t="shared" si="2"/>
        <v>0</v>
      </c>
    </row>
    <row r="12" spans="1:11" ht="25.5" outlineLevel="1">
      <c r="A12" s="30">
        <v>8</v>
      </c>
      <c r="B12" s="30" t="s">
        <v>29</v>
      </c>
      <c r="C12" s="31" t="s">
        <v>30</v>
      </c>
      <c r="D12" s="30" t="s">
        <v>31</v>
      </c>
      <c r="E12" s="32">
        <v>30.381</v>
      </c>
      <c r="F12" s="33">
        <v>0</v>
      </c>
      <c r="G12" s="34">
        <f t="shared" si="0"/>
        <v>0</v>
      </c>
      <c r="H12" s="35">
        <v>8.4000000000000003E-4</v>
      </c>
      <c r="I12" s="32">
        <f t="shared" si="1"/>
        <v>2.5520040000000001E-2</v>
      </c>
      <c r="J12" s="35">
        <v>0</v>
      </c>
      <c r="K12" s="32">
        <f t="shared" si="2"/>
        <v>0</v>
      </c>
    </row>
    <row r="13" spans="1:11" ht="25.5" outlineLevel="1">
      <c r="A13" s="30">
        <v>9</v>
      </c>
      <c r="B13" s="30" t="s">
        <v>32</v>
      </c>
      <c r="C13" s="31" t="s">
        <v>33</v>
      </c>
      <c r="D13" s="30" t="s">
        <v>31</v>
      </c>
      <c r="E13" s="32">
        <v>30.381</v>
      </c>
      <c r="F13" s="33">
        <v>0</v>
      </c>
      <c r="G13" s="34">
        <f t="shared" si="0"/>
        <v>0</v>
      </c>
      <c r="H13" s="35">
        <v>0</v>
      </c>
      <c r="I13" s="32">
        <f t="shared" si="1"/>
        <v>0</v>
      </c>
      <c r="J13" s="35">
        <v>0</v>
      </c>
      <c r="K13" s="32">
        <f t="shared" si="2"/>
        <v>0</v>
      </c>
    </row>
    <row r="14" spans="1:11" ht="25.5" outlineLevel="1">
      <c r="A14" s="30">
        <v>10</v>
      </c>
      <c r="B14" s="30" t="s">
        <v>34</v>
      </c>
      <c r="C14" s="31" t="s">
        <v>35</v>
      </c>
      <c r="D14" s="30" t="s">
        <v>15</v>
      </c>
      <c r="E14" s="32">
        <v>50.180999999999997</v>
      </c>
      <c r="F14" s="33">
        <v>0</v>
      </c>
      <c r="G14" s="34">
        <f t="shared" si="0"/>
        <v>0</v>
      </c>
      <c r="H14" s="35">
        <v>0</v>
      </c>
      <c r="I14" s="32">
        <f t="shared" si="1"/>
        <v>0</v>
      </c>
      <c r="J14" s="35">
        <v>0</v>
      </c>
      <c r="K14" s="32">
        <f t="shared" si="2"/>
        <v>0</v>
      </c>
    </row>
    <row r="15" spans="1:11" ht="25.5" outlineLevel="1">
      <c r="A15" s="30">
        <v>11</v>
      </c>
      <c r="B15" s="30" t="s">
        <v>36</v>
      </c>
      <c r="C15" s="31" t="s">
        <v>37</v>
      </c>
      <c r="D15" s="30" t="s">
        <v>15</v>
      </c>
      <c r="E15" s="32">
        <v>10.353999999999999</v>
      </c>
      <c r="F15" s="33">
        <v>0</v>
      </c>
      <c r="G15" s="34">
        <f t="shared" si="0"/>
        <v>0</v>
      </c>
      <c r="H15" s="35">
        <v>0</v>
      </c>
      <c r="I15" s="32">
        <f t="shared" si="1"/>
        <v>0</v>
      </c>
      <c r="J15" s="35">
        <v>0</v>
      </c>
      <c r="K15" s="32">
        <f t="shared" si="2"/>
        <v>0</v>
      </c>
    </row>
    <row r="16" spans="1:11" ht="25.5" outlineLevel="1">
      <c r="A16" s="30">
        <v>12</v>
      </c>
      <c r="B16" s="30" t="s">
        <v>38</v>
      </c>
      <c r="C16" s="31" t="s">
        <v>39</v>
      </c>
      <c r="D16" s="30" t="s">
        <v>40</v>
      </c>
      <c r="E16" s="32">
        <v>19.672999999999998</v>
      </c>
      <c r="F16" s="33">
        <v>0</v>
      </c>
      <c r="G16" s="34">
        <f t="shared" si="0"/>
        <v>0</v>
      </c>
      <c r="H16" s="35">
        <v>0</v>
      </c>
      <c r="I16" s="32">
        <f t="shared" si="1"/>
        <v>0</v>
      </c>
      <c r="J16" s="35">
        <v>0</v>
      </c>
      <c r="K16" s="32">
        <f t="shared" si="2"/>
        <v>0</v>
      </c>
    </row>
    <row r="17" spans="1:11" ht="25.5" outlineLevel="1">
      <c r="A17" s="30">
        <v>13</v>
      </c>
      <c r="B17" s="30" t="s">
        <v>41</v>
      </c>
      <c r="C17" s="31" t="s">
        <v>42</v>
      </c>
      <c r="D17" s="30" t="s">
        <v>15</v>
      </c>
      <c r="E17" s="32">
        <v>9.6180000000000003</v>
      </c>
      <c r="F17" s="33">
        <v>0</v>
      </c>
      <c r="G17" s="34">
        <f t="shared" si="0"/>
        <v>0</v>
      </c>
      <c r="H17" s="35">
        <v>0</v>
      </c>
      <c r="I17" s="32">
        <f t="shared" si="1"/>
        <v>0</v>
      </c>
      <c r="J17" s="35">
        <v>0</v>
      </c>
      <c r="K17" s="32">
        <f t="shared" si="2"/>
        <v>0</v>
      </c>
    </row>
    <row r="18" spans="1:11" ht="25.5" outlineLevel="1">
      <c r="A18" s="30">
        <v>14</v>
      </c>
      <c r="B18" s="30" t="s">
        <v>41</v>
      </c>
      <c r="C18" s="31" t="s">
        <v>42</v>
      </c>
      <c r="D18" s="30" t="s">
        <v>15</v>
      </c>
      <c r="E18" s="32">
        <v>19.8</v>
      </c>
      <c r="F18" s="33">
        <v>0</v>
      </c>
      <c r="G18" s="34">
        <f t="shared" si="0"/>
        <v>0</v>
      </c>
      <c r="H18" s="35">
        <v>0</v>
      </c>
      <c r="I18" s="32">
        <f t="shared" si="1"/>
        <v>0</v>
      </c>
      <c r="J18" s="35">
        <v>0</v>
      </c>
      <c r="K18" s="32">
        <f t="shared" si="2"/>
        <v>0</v>
      </c>
    </row>
    <row r="19" spans="1:11" ht="38.25" outlineLevel="1">
      <c r="A19" s="30">
        <v>15</v>
      </c>
      <c r="B19" s="30" t="s">
        <v>43</v>
      </c>
      <c r="C19" s="31" t="s">
        <v>44</v>
      </c>
      <c r="D19" s="30" t="s">
        <v>15</v>
      </c>
      <c r="E19" s="32">
        <v>5.0869999999999997</v>
      </c>
      <c r="F19" s="33">
        <v>0</v>
      </c>
      <c r="G19" s="34">
        <f t="shared" si="0"/>
        <v>0</v>
      </c>
      <c r="H19" s="35">
        <v>0</v>
      </c>
      <c r="I19" s="32">
        <f t="shared" si="1"/>
        <v>0</v>
      </c>
      <c r="J19" s="35">
        <v>0</v>
      </c>
      <c r="K19" s="32">
        <f t="shared" si="2"/>
        <v>0</v>
      </c>
    </row>
    <row r="20" spans="1:11" ht="25.5" outlineLevel="1">
      <c r="A20" s="30">
        <v>16</v>
      </c>
      <c r="B20" s="30" t="s">
        <v>45</v>
      </c>
      <c r="C20" s="31" t="s">
        <v>46</v>
      </c>
      <c r="D20" s="30" t="s">
        <v>31</v>
      </c>
      <c r="E20" s="32">
        <v>12.903</v>
      </c>
      <c r="F20" s="33">
        <v>0</v>
      </c>
      <c r="G20" s="34">
        <f t="shared" si="0"/>
        <v>0</v>
      </c>
      <c r="H20" s="35">
        <v>0</v>
      </c>
      <c r="I20" s="32">
        <f t="shared" si="1"/>
        <v>0</v>
      </c>
      <c r="J20" s="35">
        <v>0</v>
      </c>
      <c r="K20" s="32">
        <f t="shared" si="2"/>
        <v>0</v>
      </c>
    </row>
    <row r="21" spans="1:11" outlineLevel="1">
      <c r="A21" s="30">
        <v>17</v>
      </c>
      <c r="B21" s="30" t="s">
        <v>47</v>
      </c>
      <c r="C21" s="31" t="s">
        <v>48</v>
      </c>
      <c r="D21" s="30" t="s">
        <v>26</v>
      </c>
      <c r="E21" s="32">
        <v>15.302</v>
      </c>
      <c r="F21" s="33">
        <v>0</v>
      </c>
      <c r="G21" s="34">
        <f t="shared" si="0"/>
        <v>0</v>
      </c>
      <c r="H21" s="35">
        <v>7.7000000000000002E-3</v>
      </c>
      <c r="I21" s="32">
        <f t="shared" si="1"/>
        <v>0.1178254</v>
      </c>
      <c r="J21" s="35">
        <v>0</v>
      </c>
      <c r="K21" s="32">
        <f t="shared" si="2"/>
        <v>0</v>
      </c>
    </row>
    <row r="22" spans="1:11" outlineLevel="1">
      <c r="A22" s="30">
        <v>18</v>
      </c>
      <c r="B22" s="30" t="s">
        <v>49</v>
      </c>
      <c r="C22" s="31" t="s">
        <v>50</v>
      </c>
      <c r="D22" s="30" t="s">
        <v>40</v>
      </c>
      <c r="E22" s="32">
        <v>10.295999999999999</v>
      </c>
      <c r="F22" s="33">
        <v>0</v>
      </c>
      <c r="G22" s="34">
        <f t="shared" si="0"/>
        <v>0</v>
      </c>
      <c r="H22" s="35">
        <v>1</v>
      </c>
      <c r="I22" s="32">
        <f t="shared" si="1"/>
        <v>10.295999999999999</v>
      </c>
      <c r="J22" s="35">
        <v>0</v>
      </c>
      <c r="K22" s="32">
        <f t="shared" si="2"/>
        <v>0</v>
      </c>
    </row>
    <row r="23" spans="1:11" outlineLevel="1">
      <c r="A23" s="30">
        <v>19</v>
      </c>
      <c r="B23" s="30" t="s">
        <v>51</v>
      </c>
      <c r="C23" s="31" t="s">
        <v>52</v>
      </c>
      <c r="D23" s="30" t="s">
        <v>40</v>
      </c>
      <c r="E23" s="32">
        <v>44.351999999999997</v>
      </c>
      <c r="F23" s="33">
        <v>0</v>
      </c>
      <c r="G23" s="34">
        <f t="shared" si="0"/>
        <v>0</v>
      </c>
      <c r="H23" s="35">
        <v>1</v>
      </c>
      <c r="I23" s="32">
        <f t="shared" si="1"/>
        <v>44.351999999999997</v>
      </c>
      <c r="J23" s="35">
        <v>0</v>
      </c>
      <c r="K23" s="32">
        <f t="shared" si="2"/>
        <v>0</v>
      </c>
    </row>
    <row r="24" spans="1:11" ht="38.25" outlineLevel="1">
      <c r="A24" s="30">
        <v>20</v>
      </c>
      <c r="B24" s="30" t="s">
        <v>53</v>
      </c>
      <c r="C24" s="31" t="s">
        <v>54</v>
      </c>
      <c r="D24" s="30" t="s">
        <v>26</v>
      </c>
      <c r="E24" s="32">
        <v>28.23</v>
      </c>
      <c r="F24" s="33">
        <v>0</v>
      </c>
      <c r="G24" s="34">
        <f t="shared" si="0"/>
        <v>0</v>
      </c>
      <c r="H24" s="35">
        <v>9.0000000000000006E-5</v>
      </c>
      <c r="I24" s="32">
        <f t="shared" si="1"/>
        <v>2.5407000000000003E-3</v>
      </c>
      <c r="J24" s="35">
        <v>0</v>
      </c>
      <c r="K24" s="32">
        <f t="shared" si="2"/>
        <v>0</v>
      </c>
    </row>
    <row r="25" spans="1:11" s="7" customFormat="1" ht="17.100000000000001" customHeight="1">
      <c r="A25" s="24" t="s">
        <v>55</v>
      </c>
      <c r="B25" s="24"/>
      <c r="C25" s="25" t="s">
        <v>56</v>
      </c>
      <c r="D25" s="24"/>
      <c r="E25" s="26"/>
      <c r="F25" s="33">
        <v>0</v>
      </c>
      <c r="G25" s="28">
        <f>SUBTOTAL(9,G26:G28)</f>
        <v>0</v>
      </c>
      <c r="H25" s="29"/>
      <c r="I25" s="26">
        <f>SUBTOTAL(9,I26:I28)</f>
        <v>2.4795413000000002</v>
      </c>
      <c r="J25" s="29"/>
      <c r="K25" s="26">
        <f>SUBTOTAL(9,K26:K28)</f>
        <v>0</v>
      </c>
    </row>
    <row r="26" spans="1:11" ht="25.5" outlineLevel="1">
      <c r="A26" s="30">
        <v>1</v>
      </c>
      <c r="B26" s="30" t="s">
        <v>57</v>
      </c>
      <c r="C26" s="31" t="s">
        <v>58</v>
      </c>
      <c r="D26" s="30" t="s">
        <v>15</v>
      </c>
      <c r="E26" s="32">
        <v>1.29</v>
      </c>
      <c r="F26" s="33">
        <v>0</v>
      </c>
      <c r="G26" s="34">
        <f>E26*F26</f>
        <v>0</v>
      </c>
      <c r="H26" s="35">
        <v>1.8907700000000001</v>
      </c>
      <c r="I26" s="32">
        <f>E26*H26</f>
        <v>2.4390933000000001</v>
      </c>
      <c r="J26" s="35">
        <v>0</v>
      </c>
      <c r="K26" s="32">
        <f>E26*J26</f>
        <v>0</v>
      </c>
    </row>
    <row r="27" spans="1:11" ht="25.5" outlineLevel="1">
      <c r="A27" s="30">
        <v>2</v>
      </c>
      <c r="B27" s="30" t="s">
        <v>59</v>
      </c>
      <c r="C27" s="31" t="s">
        <v>60</v>
      </c>
      <c r="D27" s="30" t="s">
        <v>15</v>
      </c>
      <c r="E27" s="32">
        <v>0.64</v>
      </c>
      <c r="F27" s="33">
        <v>0</v>
      </c>
      <c r="G27" s="34">
        <f>E27*F27</f>
        <v>0</v>
      </c>
      <c r="H27" s="35">
        <v>0</v>
      </c>
      <c r="I27" s="32">
        <f>E27*H27</f>
        <v>0</v>
      </c>
      <c r="J27" s="35">
        <v>0</v>
      </c>
      <c r="K27" s="32">
        <f>E27*J27</f>
        <v>0</v>
      </c>
    </row>
    <row r="28" spans="1:11" ht="25.5" outlineLevel="1">
      <c r="A28" s="30">
        <v>3</v>
      </c>
      <c r="B28" s="30" t="s">
        <v>61</v>
      </c>
      <c r="C28" s="31" t="s">
        <v>62</v>
      </c>
      <c r="D28" s="30" t="s">
        <v>31</v>
      </c>
      <c r="E28" s="32">
        <v>6.4</v>
      </c>
      <c r="F28" s="33">
        <v>0</v>
      </c>
      <c r="G28" s="34">
        <f>E28*F28</f>
        <v>0</v>
      </c>
      <c r="H28" s="35">
        <v>6.3200000000000001E-3</v>
      </c>
      <c r="I28" s="32">
        <f>E28*H28</f>
        <v>4.0448000000000005E-2</v>
      </c>
      <c r="J28" s="35">
        <v>0</v>
      </c>
      <c r="K28" s="32">
        <f>E28*J28</f>
        <v>0</v>
      </c>
    </row>
    <row r="29" spans="1:11" s="7" customFormat="1" ht="17.100000000000001" customHeight="1">
      <c r="A29" s="24" t="s">
        <v>63</v>
      </c>
      <c r="B29" s="24"/>
      <c r="C29" s="25" t="s">
        <v>64</v>
      </c>
      <c r="D29" s="24"/>
      <c r="E29" s="26"/>
      <c r="F29" s="33">
        <v>0</v>
      </c>
      <c r="G29" s="28">
        <f>SUBTOTAL(9,G30:G36)</f>
        <v>0</v>
      </c>
      <c r="H29" s="29"/>
      <c r="I29" s="26">
        <f>SUBTOTAL(9,I30:I36)</f>
        <v>0.10922999999999999</v>
      </c>
      <c r="J29" s="29"/>
      <c r="K29" s="26">
        <f>SUBTOTAL(9,K30:K36)</f>
        <v>0</v>
      </c>
    </row>
    <row r="30" spans="1:11" ht="25.5" outlineLevel="1">
      <c r="A30" s="30">
        <v>1</v>
      </c>
      <c r="B30" s="30" t="s">
        <v>65</v>
      </c>
      <c r="C30" s="31" t="s">
        <v>66</v>
      </c>
      <c r="D30" s="30" t="s">
        <v>31</v>
      </c>
      <c r="E30" s="32">
        <v>16.5</v>
      </c>
      <c r="F30" s="33">
        <v>0</v>
      </c>
      <c r="G30" s="34">
        <f t="shared" ref="G30:G37" si="3">E30*F30</f>
        <v>0</v>
      </c>
      <c r="H30" s="35">
        <v>0</v>
      </c>
      <c r="I30" s="32">
        <f t="shared" ref="I30:I36" si="4">E30*H30</f>
        <v>0</v>
      </c>
      <c r="J30" s="35">
        <v>0</v>
      </c>
      <c r="K30" s="32">
        <f t="shared" ref="K30:K36" si="5">E30*J30</f>
        <v>0</v>
      </c>
    </row>
    <row r="31" spans="1:11" outlineLevel="1">
      <c r="A31" s="30">
        <v>2</v>
      </c>
      <c r="B31" s="30" t="s">
        <v>67</v>
      </c>
      <c r="C31" s="31" t="s">
        <v>68</v>
      </c>
      <c r="D31" s="30" t="s">
        <v>31</v>
      </c>
      <c r="E31" s="32">
        <v>16.5</v>
      </c>
      <c r="F31" s="33">
        <v>0</v>
      </c>
      <c r="G31" s="34">
        <f t="shared" si="3"/>
        <v>0</v>
      </c>
      <c r="H31" s="35">
        <v>0</v>
      </c>
      <c r="I31" s="32">
        <f t="shared" si="4"/>
        <v>0</v>
      </c>
      <c r="J31" s="35">
        <v>0</v>
      </c>
      <c r="K31" s="32">
        <f t="shared" si="5"/>
        <v>0</v>
      </c>
    </row>
    <row r="32" spans="1:11" ht="38.25" outlineLevel="1">
      <c r="A32" s="30">
        <v>3</v>
      </c>
      <c r="B32" s="30" t="s">
        <v>69</v>
      </c>
      <c r="C32" s="31" t="s">
        <v>70</v>
      </c>
      <c r="D32" s="30" t="s">
        <v>31</v>
      </c>
      <c r="E32" s="32">
        <v>16.5</v>
      </c>
      <c r="F32" s="33">
        <v>0</v>
      </c>
      <c r="G32" s="34">
        <f t="shared" si="3"/>
        <v>0</v>
      </c>
      <c r="H32" s="35">
        <v>0</v>
      </c>
      <c r="I32" s="32">
        <f t="shared" si="4"/>
        <v>0</v>
      </c>
      <c r="J32" s="35">
        <v>0</v>
      </c>
      <c r="K32" s="32">
        <f t="shared" si="5"/>
        <v>0</v>
      </c>
    </row>
    <row r="33" spans="1:11" ht="38.25" outlineLevel="1">
      <c r="A33" s="30">
        <v>4</v>
      </c>
      <c r="B33" s="30" t="s">
        <v>71</v>
      </c>
      <c r="C33" s="31" t="s">
        <v>72</v>
      </c>
      <c r="D33" s="30" t="s">
        <v>31</v>
      </c>
      <c r="E33" s="32">
        <v>16.5</v>
      </c>
      <c r="F33" s="33">
        <v>0</v>
      </c>
      <c r="G33" s="34">
        <f t="shared" si="3"/>
        <v>0</v>
      </c>
      <c r="H33" s="35">
        <v>0</v>
      </c>
      <c r="I33" s="32">
        <f t="shared" si="4"/>
        <v>0</v>
      </c>
      <c r="J33" s="35">
        <v>0</v>
      </c>
      <c r="K33" s="32">
        <f t="shared" si="5"/>
        <v>0</v>
      </c>
    </row>
    <row r="34" spans="1:11" ht="25.5" outlineLevel="1">
      <c r="A34" s="30">
        <v>5</v>
      </c>
      <c r="B34" s="30" t="s">
        <v>73</v>
      </c>
      <c r="C34" s="31" t="s">
        <v>74</v>
      </c>
      <c r="D34" s="30" t="s">
        <v>31</v>
      </c>
      <c r="E34" s="32">
        <v>16.5</v>
      </c>
      <c r="F34" s="33">
        <v>0</v>
      </c>
      <c r="G34" s="34">
        <f t="shared" si="3"/>
        <v>0</v>
      </c>
      <c r="H34" s="35">
        <v>6.0099999999999997E-3</v>
      </c>
      <c r="I34" s="32">
        <f t="shared" si="4"/>
        <v>9.9164999999999989E-2</v>
      </c>
      <c r="J34" s="35">
        <v>0</v>
      </c>
      <c r="K34" s="32">
        <f t="shared" si="5"/>
        <v>0</v>
      </c>
    </row>
    <row r="35" spans="1:11" ht="25.5" outlineLevel="1">
      <c r="A35" s="30">
        <v>6</v>
      </c>
      <c r="B35" s="30" t="s">
        <v>75</v>
      </c>
      <c r="C35" s="31" t="s">
        <v>76</v>
      </c>
      <c r="D35" s="30" t="s">
        <v>31</v>
      </c>
      <c r="E35" s="32">
        <v>16.5</v>
      </c>
      <c r="F35" s="33">
        <v>0</v>
      </c>
      <c r="G35" s="34">
        <f t="shared" si="3"/>
        <v>0</v>
      </c>
      <c r="H35" s="35">
        <v>6.0999999999999997E-4</v>
      </c>
      <c r="I35" s="32">
        <f t="shared" si="4"/>
        <v>1.0064999999999999E-2</v>
      </c>
      <c r="J35" s="35">
        <v>0</v>
      </c>
      <c r="K35" s="32">
        <f t="shared" si="5"/>
        <v>0</v>
      </c>
    </row>
    <row r="36" spans="1:11" ht="38.25" outlineLevel="1">
      <c r="A36" s="30">
        <v>7</v>
      </c>
      <c r="B36" s="30" t="s">
        <v>77</v>
      </c>
      <c r="C36" s="31" t="s">
        <v>78</v>
      </c>
      <c r="D36" s="30" t="s">
        <v>31</v>
      </c>
      <c r="E36" s="32">
        <v>16.5</v>
      </c>
      <c r="F36" s="33">
        <v>0</v>
      </c>
      <c r="G36" s="34">
        <f t="shared" si="3"/>
        <v>0</v>
      </c>
      <c r="H36" s="35">
        <v>0</v>
      </c>
      <c r="I36" s="32">
        <f t="shared" si="4"/>
        <v>0</v>
      </c>
      <c r="J36" s="35">
        <v>0</v>
      </c>
      <c r="K36" s="32">
        <f t="shared" si="5"/>
        <v>0</v>
      </c>
    </row>
    <row r="37" spans="1:11" s="7" customFormat="1" ht="17.100000000000001" customHeight="1">
      <c r="A37" s="24" t="s">
        <v>79</v>
      </c>
      <c r="B37" s="24"/>
      <c r="C37" s="25" t="s">
        <v>80</v>
      </c>
      <c r="D37" s="24"/>
      <c r="E37" s="26"/>
      <c r="F37" s="33">
        <v>0</v>
      </c>
      <c r="G37" s="28">
        <v>0</v>
      </c>
      <c r="H37" s="29"/>
      <c r="I37" s="26">
        <f>SUBTOTAL(9,I38:I62)</f>
        <v>1.9918199999999999</v>
      </c>
      <c r="J37" s="29"/>
      <c r="K37" s="26">
        <f>SUBTOTAL(9,K38:K62)</f>
        <v>0</v>
      </c>
    </row>
    <row r="38" spans="1:11" ht="25.5" outlineLevel="1">
      <c r="A38" s="30">
        <v>1</v>
      </c>
      <c r="B38" s="30" t="s">
        <v>81</v>
      </c>
      <c r="C38" s="31" t="s">
        <v>82</v>
      </c>
      <c r="D38" s="30" t="s">
        <v>83</v>
      </c>
      <c r="E38" s="32">
        <v>9</v>
      </c>
      <c r="F38" s="33">
        <v>0</v>
      </c>
      <c r="G38" s="34">
        <f t="shared" ref="G38:G62" si="6">E38*F38</f>
        <v>0</v>
      </c>
      <c r="H38" s="35">
        <v>8.0000000000000004E-4</v>
      </c>
      <c r="I38" s="32">
        <f t="shared" ref="I38:I62" si="7">E38*H38</f>
        <v>7.2000000000000007E-3</v>
      </c>
      <c r="J38" s="35">
        <v>0</v>
      </c>
      <c r="K38" s="32">
        <f t="shared" ref="K38:K62" si="8">E38*J38</f>
        <v>0</v>
      </c>
    </row>
    <row r="39" spans="1:11" ht="25.5" outlineLevel="1">
      <c r="A39" s="30">
        <v>2</v>
      </c>
      <c r="B39" s="30" t="s">
        <v>84</v>
      </c>
      <c r="C39" s="31" t="s">
        <v>85</v>
      </c>
      <c r="D39" s="30" t="s">
        <v>83</v>
      </c>
      <c r="E39" s="32">
        <v>1</v>
      </c>
      <c r="F39" s="33">
        <v>0</v>
      </c>
      <c r="G39" s="34">
        <f t="shared" si="6"/>
        <v>0</v>
      </c>
      <c r="H39" s="35">
        <v>1.1999999999999999E-3</v>
      </c>
      <c r="I39" s="32">
        <f t="shared" si="7"/>
        <v>1.1999999999999999E-3</v>
      </c>
      <c r="J39" s="35">
        <v>0</v>
      </c>
      <c r="K39" s="32">
        <f t="shared" si="8"/>
        <v>0</v>
      </c>
    </row>
    <row r="40" spans="1:11" ht="25.5" outlineLevel="1">
      <c r="A40" s="30">
        <v>3</v>
      </c>
      <c r="B40" s="30" t="s">
        <v>86</v>
      </c>
      <c r="C40" s="31" t="s">
        <v>87</v>
      </c>
      <c r="D40" s="30" t="s">
        <v>83</v>
      </c>
      <c r="E40" s="32">
        <v>1</v>
      </c>
      <c r="F40" s="33">
        <v>0</v>
      </c>
      <c r="G40" s="34">
        <f t="shared" si="6"/>
        <v>0</v>
      </c>
      <c r="H40" s="35">
        <v>2.9299999999999999E-3</v>
      </c>
      <c r="I40" s="32">
        <f t="shared" si="7"/>
        <v>2.9299999999999999E-3</v>
      </c>
      <c r="J40" s="35">
        <v>0</v>
      </c>
      <c r="K40" s="32">
        <f t="shared" si="8"/>
        <v>0</v>
      </c>
    </row>
    <row r="41" spans="1:11" ht="25.5" outlineLevel="1">
      <c r="A41" s="30">
        <v>4</v>
      </c>
      <c r="B41" s="30" t="s">
        <v>88</v>
      </c>
      <c r="C41" s="31" t="s">
        <v>89</v>
      </c>
      <c r="D41" s="30" t="s">
        <v>83</v>
      </c>
      <c r="E41" s="32">
        <v>1</v>
      </c>
      <c r="F41" s="33">
        <v>0</v>
      </c>
      <c r="G41" s="34">
        <f t="shared" si="6"/>
        <v>0</v>
      </c>
      <c r="H41" s="35">
        <v>4.3699999999999998E-3</v>
      </c>
      <c r="I41" s="32">
        <f t="shared" si="7"/>
        <v>4.3699999999999998E-3</v>
      </c>
      <c r="J41" s="35">
        <v>0</v>
      </c>
      <c r="K41" s="32">
        <f t="shared" si="8"/>
        <v>0</v>
      </c>
    </row>
    <row r="42" spans="1:11" ht="38.25" outlineLevel="1">
      <c r="A42" s="30">
        <v>5</v>
      </c>
      <c r="B42" s="30" t="s">
        <v>90</v>
      </c>
      <c r="C42" s="31" t="s">
        <v>91</v>
      </c>
      <c r="D42" s="30" t="s">
        <v>26</v>
      </c>
      <c r="E42" s="32">
        <v>11.73</v>
      </c>
      <c r="F42" s="33">
        <v>0</v>
      </c>
      <c r="G42" s="34">
        <f t="shared" si="6"/>
        <v>0</v>
      </c>
      <c r="H42" s="35">
        <v>0</v>
      </c>
      <c r="I42" s="32">
        <f t="shared" si="7"/>
        <v>0</v>
      </c>
      <c r="J42" s="35">
        <v>0</v>
      </c>
      <c r="K42" s="32">
        <f t="shared" si="8"/>
        <v>0</v>
      </c>
    </row>
    <row r="43" spans="1:11" ht="25.5" outlineLevel="1">
      <c r="A43" s="30">
        <v>6</v>
      </c>
      <c r="B43" s="30" t="s">
        <v>92</v>
      </c>
      <c r="C43" s="31" t="s">
        <v>93</v>
      </c>
      <c r="D43" s="30" t="s">
        <v>26</v>
      </c>
      <c r="E43" s="32">
        <v>14</v>
      </c>
      <c r="F43" s="33">
        <v>0</v>
      </c>
      <c r="G43" s="34">
        <f t="shared" si="6"/>
        <v>0</v>
      </c>
      <c r="H43" s="35">
        <v>0</v>
      </c>
      <c r="I43" s="32">
        <f t="shared" si="7"/>
        <v>0</v>
      </c>
      <c r="J43" s="35">
        <v>0</v>
      </c>
      <c r="K43" s="32">
        <f t="shared" si="8"/>
        <v>0</v>
      </c>
    </row>
    <row r="44" spans="1:11" ht="38.25" outlineLevel="1">
      <c r="A44" s="30">
        <v>7</v>
      </c>
      <c r="B44" s="30" t="s">
        <v>94</v>
      </c>
      <c r="C44" s="31" t="s">
        <v>95</v>
      </c>
      <c r="D44" s="30" t="s">
        <v>83</v>
      </c>
      <c r="E44" s="32">
        <v>1</v>
      </c>
      <c r="F44" s="33">
        <v>0</v>
      </c>
      <c r="G44" s="34">
        <f t="shared" si="6"/>
        <v>0</v>
      </c>
      <c r="H44" s="35">
        <v>8.2299999999999995E-3</v>
      </c>
      <c r="I44" s="32">
        <f t="shared" si="7"/>
        <v>8.2299999999999995E-3</v>
      </c>
      <c r="J44" s="35">
        <v>0</v>
      </c>
      <c r="K44" s="32">
        <f t="shared" si="8"/>
        <v>0</v>
      </c>
    </row>
    <row r="45" spans="1:11" ht="25.5" outlineLevel="1">
      <c r="A45" s="30">
        <v>8</v>
      </c>
      <c r="B45" s="30" t="s">
        <v>96</v>
      </c>
      <c r="C45" s="31" t="s">
        <v>97</v>
      </c>
      <c r="D45" s="30" t="s">
        <v>83</v>
      </c>
      <c r="E45" s="32">
        <v>3</v>
      </c>
      <c r="F45" s="33">
        <v>0</v>
      </c>
      <c r="G45" s="34">
        <f t="shared" si="6"/>
        <v>0</v>
      </c>
      <c r="H45" s="35">
        <v>8.0000000000000004E-4</v>
      </c>
      <c r="I45" s="32">
        <f t="shared" si="7"/>
        <v>2.4000000000000002E-3</v>
      </c>
      <c r="J45" s="35">
        <v>0</v>
      </c>
      <c r="K45" s="32">
        <f t="shared" si="8"/>
        <v>0</v>
      </c>
    </row>
    <row r="46" spans="1:11" outlineLevel="1">
      <c r="A46" s="30">
        <v>9</v>
      </c>
      <c r="B46" s="30" t="s">
        <v>98</v>
      </c>
      <c r="C46" s="31" t="s">
        <v>99</v>
      </c>
      <c r="D46" s="30" t="s">
        <v>83</v>
      </c>
      <c r="E46" s="32">
        <v>1</v>
      </c>
      <c r="F46" s="33">
        <v>0</v>
      </c>
      <c r="G46" s="34">
        <f t="shared" si="6"/>
        <v>0</v>
      </c>
      <c r="H46" s="35">
        <v>3.5E-4</v>
      </c>
      <c r="I46" s="32">
        <f t="shared" si="7"/>
        <v>3.5E-4</v>
      </c>
      <c r="J46" s="35">
        <v>0</v>
      </c>
      <c r="K46" s="32">
        <f t="shared" si="8"/>
        <v>0</v>
      </c>
    </row>
    <row r="47" spans="1:11" ht="38.25" outlineLevel="1">
      <c r="A47" s="30">
        <v>10</v>
      </c>
      <c r="B47" s="30" t="s">
        <v>100</v>
      </c>
      <c r="C47" s="31" t="s">
        <v>101</v>
      </c>
      <c r="D47" s="30" t="s">
        <v>26</v>
      </c>
      <c r="E47" s="32">
        <v>500</v>
      </c>
      <c r="F47" s="33">
        <v>0</v>
      </c>
      <c r="G47" s="34">
        <f t="shared" si="6"/>
        <v>0</v>
      </c>
      <c r="H47" s="35">
        <v>0</v>
      </c>
      <c r="I47" s="32">
        <f t="shared" si="7"/>
        <v>0</v>
      </c>
      <c r="J47" s="35">
        <v>0</v>
      </c>
      <c r="K47" s="32">
        <f t="shared" si="8"/>
        <v>0</v>
      </c>
    </row>
    <row r="48" spans="1:11" ht="25.5" outlineLevel="1">
      <c r="A48" s="30">
        <v>11</v>
      </c>
      <c r="B48" s="30" t="s">
        <v>102</v>
      </c>
      <c r="C48" s="31" t="s">
        <v>103</v>
      </c>
      <c r="D48" s="30" t="s">
        <v>26</v>
      </c>
      <c r="E48" s="32">
        <v>500</v>
      </c>
      <c r="F48" s="33">
        <v>0</v>
      </c>
      <c r="G48" s="34">
        <f t="shared" si="6"/>
        <v>0</v>
      </c>
      <c r="H48" s="35">
        <v>0</v>
      </c>
      <c r="I48" s="32">
        <f t="shared" si="7"/>
        <v>0</v>
      </c>
      <c r="J48" s="35">
        <v>0</v>
      </c>
      <c r="K48" s="32">
        <f t="shared" si="8"/>
        <v>0</v>
      </c>
    </row>
    <row r="49" spans="1:11" ht="25.5" outlineLevel="1">
      <c r="A49" s="30">
        <v>12</v>
      </c>
      <c r="B49" s="30" t="s">
        <v>104</v>
      </c>
      <c r="C49" s="31" t="s">
        <v>105</v>
      </c>
      <c r="D49" s="30" t="s">
        <v>83</v>
      </c>
      <c r="E49" s="32">
        <v>3</v>
      </c>
      <c r="F49" s="33">
        <v>0</v>
      </c>
      <c r="G49" s="34">
        <f t="shared" si="6"/>
        <v>0</v>
      </c>
      <c r="H49" s="35">
        <v>0.115</v>
      </c>
      <c r="I49" s="32">
        <f t="shared" si="7"/>
        <v>0.34500000000000003</v>
      </c>
      <c r="J49" s="35">
        <v>0</v>
      </c>
      <c r="K49" s="32">
        <f t="shared" si="8"/>
        <v>0</v>
      </c>
    </row>
    <row r="50" spans="1:11" ht="25.5" outlineLevel="1">
      <c r="A50" s="30">
        <v>13</v>
      </c>
      <c r="B50" s="30" t="s">
        <v>106</v>
      </c>
      <c r="C50" s="31" t="s">
        <v>107</v>
      </c>
      <c r="D50" s="30" t="s">
        <v>83</v>
      </c>
      <c r="E50" s="32">
        <v>1</v>
      </c>
      <c r="F50" s="33">
        <v>0</v>
      </c>
      <c r="G50" s="34">
        <f t="shared" si="6"/>
        <v>0</v>
      </c>
      <c r="H50" s="35">
        <v>0.30703999999999998</v>
      </c>
      <c r="I50" s="32">
        <f t="shared" si="7"/>
        <v>0.30703999999999998</v>
      </c>
      <c r="J50" s="35">
        <v>0</v>
      </c>
      <c r="K50" s="32">
        <f t="shared" si="8"/>
        <v>0</v>
      </c>
    </row>
    <row r="51" spans="1:11" ht="25.5" outlineLevel="1">
      <c r="A51" s="30">
        <v>14</v>
      </c>
      <c r="B51" s="30" t="s">
        <v>108</v>
      </c>
      <c r="C51" s="31" t="s">
        <v>109</v>
      </c>
      <c r="D51" s="30" t="s">
        <v>26</v>
      </c>
      <c r="E51" s="32">
        <v>546.5</v>
      </c>
      <c r="F51" s="33">
        <v>0</v>
      </c>
      <c r="G51" s="34">
        <f t="shared" si="6"/>
        <v>0</v>
      </c>
      <c r="H51" s="35">
        <v>1.8600000000000001E-3</v>
      </c>
      <c r="I51" s="32">
        <f t="shared" si="7"/>
        <v>1.0164900000000001</v>
      </c>
      <c r="J51" s="35">
        <v>0</v>
      </c>
      <c r="K51" s="32">
        <f t="shared" si="8"/>
        <v>0</v>
      </c>
    </row>
    <row r="52" spans="1:11" ht="25.5" outlineLevel="1">
      <c r="A52" s="30">
        <v>15</v>
      </c>
      <c r="B52" s="30" t="s">
        <v>110</v>
      </c>
      <c r="C52" s="31" t="s">
        <v>111</v>
      </c>
      <c r="D52" s="30" t="s">
        <v>83</v>
      </c>
      <c r="E52" s="32">
        <v>3</v>
      </c>
      <c r="F52" s="33">
        <v>0</v>
      </c>
      <c r="G52" s="34">
        <f t="shared" si="6"/>
        <v>0</v>
      </c>
      <c r="H52" s="35">
        <v>1.847E-2</v>
      </c>
      <c r="I52" s="32">
        <f t="shared" si="7"/>
        <v>5.5410000000000001E-2</v>
      </c>
      <c r="J52" s="35">
        <v>0</v>
      </c>
      <c r="K52" s="32">
        <f t="shared" si="8"/>
        <v>0</v>
      </c>
    </row>
    <row r="53" spans="1:11" outlineLevel="1">
      <c r="A53" s="30">
        <v>16</v>
      </c>
      <c r="B53" s="30" t="s">
        <v>112</v>
      </c>
      <c r="C53" s="31" t="s">
        <v>113</v>
      </c>
      <c r="D53" s="30" t="s">
        <v>83</v>
      </c>
      <c r="E53" s="32">
        <v>1</v>
      </c>
      <c r="F53" s="33">
        <v>0</v>
      </c>
      <c r="G53" s="34">
        <f t="shared" si="6"/>
        <v>0</v>
      </c>
      <c r="H53" s="35">
        <v>4.8000000000000001E-2</v>
      </c>
      <c r="I53" s="32">
        <f t="shared" si="7"/>
        <v>4.8000000000000001E-2</v>
      </c>
      <c r="J53" s="35">
        <v>0</v>
      </c>
      <c r="K53" s="32">
        <f t="shared" si="8"/>
        <v>0</v>
      </c>
    </row>
    <row r="54" spans="1:11" ht="25.5" outlineLevel="1">
      <c r="A54" s="30">
        <v>17</v>
      </c>
      <c r="B54" s="30" t="s">
        <v>114</v>
      </c>
      <c r="C54" s="31" t="s">
        <v>115</v>
      </c>
      <c r="D54" s="30" t="s">
        <v>83</v>
      </c>
      <c r="E54" s="32">
        <v>3</v>
      </c>
      <c r="F54" s="33">
        <v>0</v>
      </c>
      <c r="G54" s="34">
        <f t="shared" si="6"/>
        <v>0</v>
      </c>
      <c r="H54" s="35">
        <v>3.5000000000000001E-3</v>
      </c>
      <c r="I54" s="32">
        <f t="shared" si="7"/>
        <v>1.0500000000000001E-2</v>
      </c>
      <c r="J54" s="35">
        <v>0</v>
      </c>
      <c r="K54" s="32">
        <f t="shared" si="8"/>
        <v>0</v>
      </c>
    </row>
    <row r="55" spans="1:11" outlineLevel="1">
      <c r="A55" s="30">
        <v>18</v>
      </c>
      <c r="B55" s="30" t="s">
        <v>116</v>
      </c>
      <c r="C55" s="31" t="s">
        <v>117</v>
      </c>
      <c r="D55" s="30" t="s">
        <v>83</v>
      </c>
      <c r="E55" s="32">
        <v>3</v>
      </c>
      <c r="F55" s="33">
        <v>0</v>
      </c>
      <c r="G55" s="34">
        <f t="shared" si="6"/>
        <v>0</v>
      </c>
      <c r="H55" s="35">
        <v>1.3299999999999999E-2</v>
      </c>
      <c r="I55" s="32">
        <f t="shared" si="7"/>
        <v>3.9899999999999998E-2</v>
      </c>
      <c r="J55" s="35">
        <v>0</v>
      </c>
      <c r="K55" s="32">
        <f t="shared" si="8"/>
        <v>0</v>
      </c>
    </row>
    <row r="56" spans="1:11" outlineLevel="1">
      <c r="A56" s="30">
        <v>19</v>
      </c>
      <c r="B56" s="30" t="s">
        <v>118</v>
      </c>
      <c r="C56" s="31" t="s">
        <v>119</v>
      </c>
      <c r="D56" s="30" t="s">
        <v>83</v>
      </c>
      <c r="E56" s="32">
        <v>1</v>
      </c>
      <c r="F56" s="33">
        <v>0</v>
      </c>
      <c r="G56" s="34">
        <f t="shared" si="6"/>
        <v>0</v>
      </c>
      <c r="H56" s="35">
        <v>2.9499999999999998E-2</v>
      </c>
      <c r="I56" s="32">
        <f t="shared" si="7"/>
        <v>2.9499999999999998E-2</v>
      </c>
      <c r="J56" s="35">
        <v>0</v>
      </c>
      <c r="K56" s="32">
        <f t="shared" si="8"/>
        <v>0</v>
      </c>
    </row>
    <row r="57" spans="1:11" outlineLevel="1">
      <c r="A57" s="30">
        <v>20</v>
      </c>
      <c r="B57" s="30" t="s">
        <v>120</v>
      </c>
      <c r="C57" s="31" t="s">
        <v>121</v>
      </c>
      <c r="D57" s="30" t="s">
        <v>83</v>
      </c>
      <c r="E57" s="32">
        <v>7</v>
      </c>
      <c r="F57" s="33">
        <v>0</v>
      </c>
      <c r="G57" s="34">
        <f t="shared" si="6"/>
        <v>0</v>
      </c>
      <c r="H57" s="35">
        <v>3.2000000000000002E-3</v>
      </c>
      <c r="I57" s="32">
        <f t="shared" si="7"/>
        <v>2.24E-2</v>
      </c>
      <c r="J57" s="35">
        <v>0</v>
      </c>
      <c r="K57" s="32">
        <f t="shared" si="8"/>
        <v>0</v>
      </c>
    </row>
    <row r="58" spans="1:11" ht="25.5" outlineLevel="1">
      <c r="A58" s="30">
        <v>21</v>
      </c>
      <c r="B58" s="30" t="s">
        <v>122</v>
      </c>
      <c r="C58" s="31" t="s">
        <v>123</v>
      </c>
      <c r="D58" s="30" t="s">
        <v>83</v>
      </c>
      <c r="E58" s="32">
        <v>1</v>
      </c>
      <c r="F58" s="33">
        <v>0</v>
      </c>
      <c r="G58" s="34">
        <f t="shared" si="6"/>
        <v>0</v>
      </c>
      <c r="H58" s="35">
        <v>1.6E-2</v>
      </c>
      <c r="I58" s="32">
        <f t="shared" si="7"/>
        <v>1.6E-2</v>
      </c>
      <c r="J58" s="35">
        <v>0</v>
      </c>
      <c r="K58" s="32">
        <f t="shared" si="8"/>
        <v>0</v>
      </c>
    </row>
    <row r="59" spans="1:11" ht="25.5" outlineLevel="1">
      <c r="A59" s="30">
        <v>22</v>
      </c>
      <c r="B59" s="30" t="s">
        <v>124</v>
      </c>
      <c r="C59" s="31" t="s">
        <v>125</v>
      </c>
      <c r="D59" s="30" t="s">
        <v>83</v>
      </c>
      <c r="E59" s="32">
        <v>1</v>
      </c>
      <c r="F59" s="33">
        <v>0</v>
      </c>
      <c r="G59" s="34">
        <f t="shared" si="6"/>
        <v>0</v>
      </c>
      <c r="H59" s="35">
        <v>8.6999999999999994E-3</v>
      </c>
      <c r="I59" s="32">
        <f t="shared" si="7"/>
        <v>8.6999999999999994E-3</v>
      </c>
      <c r="J59" s="35">
        <v>0</v>
      </c>
      <c r="K59" s="32">
        <f t="shared" si="8"/>
        <v>0</v>
      </c>
    </row>
    <row r="60" spans="1:11" ht="25.5" outlineLevel="1">
      <c r="A60" s="30">
        <v>23</v>
      </c>
      <c r="B60" s="30" t="s">
        <v>126</v>
      </c>
      <c r="C60" s="31" t="s">
        <v>127</v>
      </c>
      <c r="D60" s="30" t="s">
        <v>83</v>
      </c>
      <c r="E60" s="32">
        <v>1</v>
      </c>
      <c r="F60" s="33">
        <v>0</v>
      </c>
      <c r="G60" s="34">
        <f t="shared" si="6"/>
        <v>0</v>
      </c>
      <c r="H60" s="35">
        <v>1.49E-2</v>
      </c>
      <c r="I60" s="32">
        <f t="shared" si="7"/>
        <v>1.49E-2</v>
      </c>
      <c r="J60" s="35">
        <v>0</v>
      </c>
      <c r="K60" s="32">
        <f t="shared" si="8"/>
        <v>0</v>
      </c>
    </row>
    <row r="61" spans="1:11" ht="25.5" outlineLevel="1">
      <c r="A61" s="30">
        <v>24</v>
      </c>
      <c r="B61" s="30" t="s">
        <v>128</v>
      </c>
      <c r="C61" s="31" t="s">
        <v>129</v>
      </c>
      <c r="D61" s="30" t="s">
        <v>83</v>
      </c>
      <c r="E61" s="32">
        <v>1</v>
      </c>
      <c r="F61" s="33">
        <v>0</v>
      </c>
      <c r="G61" s="34">
        <f t="shared" si="6"/>
        <v>0</v>
      </c>
      <c r="H61" s="35">
        <v>2.4400000000000002E-2</v>
      </c>
      <c r="I61" s="32">
        <f t="shared" si="7"/>
        <v>2.4400000000000002E-2</v>
      </c>
      <c r="J61" s="35">
        <v>0</v>
      </c>
      <c r="K61" s="32">
        <f t="shared" si="8"/>
        <v>0</v>
      </c>
    </row>
    <row r="62" spans="1:11" ht="25.5" outlineLevel="1">
      <c r="A62" s="30">
        <v>25</v>
      </c>
      <c r="B62" s="30" t="s">
        <v>130</v>
      </c>
      <c r="C62" s="31" t="s">
        <v>131</v>
      </c>
      <c r="D62" s="30" t="s">
        <v>83</v>
      </c>
      <c r="E62" s="32">
        <v>1</v>
      </c>
      <c r="F62" s="33">
        <v>0</v>
      </c>
      <c r="G62" s="34">
        <f t="shared" si="6"/>
        <v>0</v>
      </c>
      <c r="H62" s="35">
        <v>2.69E-2</v>
      </c>
      <c r="I62" s="32">
        <f t="shared" si="7"/>
        <v>2.69E-2</v>
      </c>
      <c r="J62" s="35">
        <v>0</v>
      </c>
      <c r="K62" s="32">
        <f t="shared" si="8"/>
        <v>0</v>
      </c>
    </row>
    <row r="63" spans="1:11" s="7" customFormat="1" ht="30">
      <c r="A63" s="24" t="s">
        <v>132</v>
      </c>
      <c r="B63" s="24"/>
      <c r="C63" s="25" t="s">
        <v>133</v>
      </c>
      <c r="D63" s="24"/>
      <c r="E63" s="26"/>
      <c r="F63" s="27"/>
      <c r="G63" s="28">
        <v>0</v>
      </c>
      <c r="H63" s="29"/>
      <c r="I63" s="26">
        <f>SUBTOTAL(9,I64:I67)</f>
        <v>4.8399999999999999E-2</v>
      </c>
      <c r="J63" s="29"/>
      <c r="K63" s="26">
        <f>SUBTOTAL(9,K64:K67)</f>
        <v>0</v>
      </c>
    </row>
    <row r="64" spans="1:11" ht="38.25" outlineLevel="1">
      <c r="A64" s="30">
        <v>1</v>
      </c>
      <c r="B64" s="30" t="s">
        <v>134</v>
      </c>
      <c r="C64" s="31" t="s">
        <v>135</v>
      </c>
      <c r="D64" s="30" t="s">
        <v>26</v>
      </c>
      <c r="E64" s="32">
        <v>55</v>
      </c>
      <c r="F64" s="33">
        <v>0</v>
      </c>
      <c r="G64" s="34">
        <f>E64*F64</f>
        <v>0</v>
      </c>
      <c r="H64" s="35">
        <v>8.8000000000000003E-4</v>
      </c>
      <c r="I64" s="32">
        <f>E64*H64</f>
        <v>4.8399999999999999E-2</v>
      </c>
      <c r="J64" s="35">
        <v>0</v>
      </c>
      <c r="K64" s="32">
        <f>E64*J64</f>
        <v>0</v>
      </c>
    </row>
    <row r="65" spans="1:11" ht="25.5" outlineLevel="1">
      <c r="A65" s="30">
        <v>2</v>
      </c>
      <c r="B65" s="30" t="s">
        <v>136</v>
      </c>
      <c r="C65" s="31" t="s">
        <v>137</v>
      </c>
      <c r="D65" s="30" t="s">
        <v>26</v>
      </c>
      <c r="E65" s="32">
        <v>55</v>
      </c>
      <c r="F65" s="33">
        <v>0</v>
      </c>
      <c r="G65" s="34">
        <f>E65*F65</f>
        <v>0</v>
      </c>
      <c r="H65" s="35">
        <v>0</v>
      </c>
      <c r="I65" s="32">
        <f>E65*H65</f>
        <v>0</v>
      </c>
      <c r="J65" s="35">
        <v>0</v>
      </c>
      <c r="K65" s="32">
        <f>E65*J65</f>
        <v>0</v>
      </c>
    </row>
    <row r="66" spans="1:11" ht="25.5" outlineLevel="1">
      <c r="A66" s="30">
        <v>3</v>
      </c>
      <c r="B66" s="30" t="s">
        <v>138</v>
      </c>
      <c r="C66" s="31" t="s">
        <v>139</v>
      </c>
      <c r="D66" s="30" t="s">
        <v>26</v>
      </c>
      <c r="E66" s="32">
        <v>55</v>
      </c>
      <c r="F66" s="33">
        <v>0</v>
      </c>
      <c r="G66" s="34">
        <f>E66*F66</f>
        <v>0</v>
      </c>
      <c r="H66" s="35">
        <v>0</v>
      </c>
      <c r="I66" s="32">
        <f>E66*H66</f>
        <v>0</v>
      </c>
      <c r="J66" s="35">
        <v>0</v>
      </c>
      <c r="K66" s="32">
        <f>E66*J66</f>
        <v>0</v>
      </c>
    </row>
    <row r="67" spans="1:11" ht="25.5" outlineLevel="1">
      <c r="A67" s="30">
        <v>4</v>
      </c>
      <c r="B67" s="30" t="s">
        <v>140</v>
      </c>
      <c r="C67" s="31" t="s">
        <v>141</v>
      </c>
      <c r="D67" s="30" t="s">
        <v>26</v>
      </c>
      <c r="E67" s="32">
        <v>55</v>
      </c>
      <c r="F67" s="33">
        <v>0</v>
      </c>
      <c r="G67" s="34">
        <f>E67*F67</f>
        <v>0</v>
      </c>
      <c r="H67" s="35">
        <v>0</v>
      </c>
      <c r="I67" s="32">
        <f>E67*H67</f>
        <v>0</v>
      </c>
      <c r="J67" s="35">
        <v>0</v>
      </c>
      <c r="K67" s="32">
        <f>E67*J67</f>
        <v>0</v>
      </c>
    </row>
    <row r="68" spans="1:11" s="7" customFormat="1" ht="17.100000000000001" customHeight="1">
      <c r="A68" s="24" t="s">
        <v>142</v>
      </c>
      <c r="B68" s="24"/>
      <c r="C68" s="25" t="s">
        <v>143</v>
      </c>
      <c r="D68" s="24"/>
      <c r="E68" s="26"/>
      <c r="F68" s="33">
        <v>0</v>
      </c>
      <c r="G68" s="28">
        <f>SUBTOTAL(9,G69:G77)</f>
        <v>0</v>
      </c>
      <c r="H68" s="29"/>
      <c r="I68" s="26">
        <f>SUBTOTAL(9,I69:I77)</f>
        <v>1.485E-3</v>
      </c>
      <c r="J68" s="29"/>
      <c r="K68" s="26">
        <f>SUBTOTAL(9,K69:K77)</f>
        <v>16.566000000000003</v>
      </c>
    </row>
    <row r="69" spans="1:11" ht="25.5" outlineLevel="1">
      <c r="A69" s="30">
        <v>1</v>
      </c>
      <c r="B69" s="30" t="s">
        <v>144</v>
      </c>
      <c r="C69" s="31" t="s">
        <v>145</v>
      </c>
      <c r="D69" s="30" t="s">
        <v>31</v>
      </c>
      <c r="E69" s="32">
        <v>16.5</v>
      </c>
      <c r="F69" s="33">
        <v>0</v>
      </c>
      <c r="G69" s="34">
        <f t="shared" ref="G69:G77" si="9">E69*F69</f>
        <v>0</v>
      </c>
      <c r="H69" s="35">
        <v>0</v>
      </c>
      <c r="I69" s="32">
        <f t="shared" ref="I69:I77" si="10">E69*H69</f>
        <v>0</v>
      </c>
      <c r="J69" s="35">
        <v>0.16</v>
      </c>
      <c r="K69" s="32">
        <f t="shared" ref="K69:K77" si="11">E69*J69</f>
        <v>2.64</v>
      </c>
    </row>
    <row r="70" spans="1:11" ht="25.5" outlineLevel="1">
      <c r="A70" s="30">
        <v>2</v>
      </c>
      <c r="B70" s="30" t="s">
        <v>146</v>
      </c>
      <c r="C70" s="31" t="s">
        <v>147</v>
      </c>
      <c r="D70" s="30" t="s">
        <v>31</v>
      </c>
      <c r="E70" s="32">
        <v>16.5</v>
      </c>
      <c r="F70" s="33">
        <v>0</v>
      </c>
      <c r="G70" s="34">
        <f t="shared" si="9"/>
        <v>0</v>
      </c>
      <c r="H70" s="35">
        <v>0</v>
      </c>
      <c r="I70" s="32">
        <f t="shared" si="10"/>
        <v>0</v>
      </c>
      <c r="J70" s="35">
        <v>0.4</v>
      </c>
      <c r="K70" s="32">
        <f t="shared" si="11"/>
        <v>6.6000000000000005</v>
      </c>
    </row>
    <row r="71" spans="1:11" ht="25.5" outlineLevel="1">
      <c r="A71" s="30">
        <v>3</v>
      </c>
      <c r="B71" s="30" t="s">
        <v>148</v>
      </c>
      <c r="C71" s="31" t="s">
        <v>149</v>
      </c>
      <c r="D71" s="30" t="s">
        <v>31</v>
      </c>
      <c r="E71" s="32">
        <v>16.5</v>
      </c>
      <c r="F71" s="33">
        <v>0</v>
      </c>
      <c r="G71" s="34">
        <f t="shared" si="9"/>
        <v>0</v>
      </c>
      <c r="H71" s="35">
        <v>0</v>
      </c>
      <c r="I71" s="32">
        <f t="shared" si="10"/>
        <v>0</v>
      </c>
      <c r="J71" s="35">
        <v>0.316</v>
      </c>
      <c r="K71" s="32">
        <f t="shared" si="11"/>
        <v>5.2140000000000004</v>
      </c>
    </row>
    <row r="72" spans="1:11" ht="38.25" outlineLevel="1">
      <c r="A72" s="30">
        <v>4</v>
      </c>
      <c r="B72" s="30" t="s">
        <v>150</v>
      </c>
      <c r="C72" s="31" t="s">
        <v>151</v>
      </c>
      <c r="D72" s="30" t="s">
        <v>31</v>
      </c>
      <c r="E72" s="32">
        <v>16.5</v>
      </c>
      <c r="F72" s="33">
        <v>0</v>
      </c>
      <c r="G72" s="34">
        <f t="shared" si="9"/>
        <v>0</v>
      </c>
      <c r="H72" s="35">
        <v>9.0000000000000006E-5</v>
      </c>
      <c r="I72" s="32">
        <f t="shared" si="10"/>
        <v>1.485E-3</v>
      </c>
      <c r="J72" s="35">
        <v>0.128</v>
      </c>
      <c r="K72" s="32">
        <f t="shared" si="11"/>
        <v>2.1120000000000001</v>
      </c>
    </row>
    <row r="73" spans="1:11" ht="25.5" outlineLevel="1">
      <c r="A73" s="30">
        <v>5</v>
      </c>
      <c r="B73" s="30" t="s">
        <v>152</v>
      </c>
      <c r="C73" s="31" t="s">
        <v>153</v>
      </c>
      <c r="D73" s="30" t="s">
        <v>40</v>
      </c>
      <c r="E73" s="32">
        <v>16.565999999999999</v>
      </c>
      <c r="F73" s="33">
        <v>0</v>
      </c>
      <c r="G73" s="34">
        <f t="shared" si="9"/>
        <v>0</v>
      </c>
      <c r="H73" s="35">
        <v>0</v>
      </c>
      <c r="I73" s="32">
        <f t="shared" si="10"/>
        <v>0</v>
      </c>
      <c r="J73" s="35">
        <v>0</v>
      </c>
      <c r="K73" s="32">
        <f t="shared" si="11"/>
        <v>0</v>
      </c>
    </row>
    <row r="74" spans="1:11" ht="25.5" outlineLevel="1">
      <c r="A74" s="30">
        <v>6</v>
      </c>
      <c r="B74" s="30" t="s">
        <v>154</v>
      </c>
      <c r="C74" s="31" t="s">
        <v>155</v>
      </c>
      <c r="D74" s="30" t="s">
        <v>40</v>
      </c>
      <c r="E74" s="32">
        <v>149.09399999999999</v>
      </c>
      <c r="F74" s="33">
        <v>0</v>
      </c>
      <c r="G74" s="34">
        <f t="shared" si="9"/>
        <v>0</v>
      </c>
      <c r="H74" s="35">
        <v>0</v>
      </c>
      <c r="I74" s="32">
        <f t="shared" si="10"/>
        <v>0</v>
      </c>
      <c r="J74" s="35">
        <v>0</v>
      </c>
      <c r="K74" s="32">
        <f t="shared" si="11"/>
        <v>0</v>
      </c>
    </row>
    <row r="75" spans="1:11" ht="25.5" outlineLevel="1">
      <c r="A75" s="30">
        <v>7</v>
      </c>
      <c r="B75" s="30" t="s">
        <v>156</v>
      </c>
      <c r="C75" s="31" t="s">
        <v>157</v>
      </c>
      <c r="D75" s="30" t="s">
        <v>40</v>
      </c>
      <c r="E75" s="32">
        <v>16.565999999999999</v>
      </c>
      <c r="F75" s="33">
        <v>0</v>
      </c>
      <c r="G75" s="34">
        <f t="shared" si="9"/>
        <v>0</v>
      </c>
      <c r="H75" s="35">
        <v>0</v>
      </c>
      <c r="I75" s="32">
        <f t="shared" si="10"/>
        <v>0</v>
      </c>
      <c r="J75" s="35">
        <v>0</v>
      </c>
      <c r="K75" s="32">
        <f t="shared" si="11"/>
        <v>0</v>
      </c>
    </row>
    <row r="76" spans="1:11" ht="38.25" outlineLevel="1">
      <c r="A76" s="30">
        <v>8</v>
      </c>
      <c r="B76" s="30" t="s">
        <v>158</v>
      </c>
      <c r="C76" s="31" t="s">
        <v>159</v>
      </c>
      <c r="D76" s="30" t="s">
        <v>40</v>
      </c>
      <c r="E76" s="32">
        <v>9.24</v>
      </c>
      <c r="F76" s="33">
        <v>0</v>
      </c>
      <c r="G76" s="34">
        <f t="shared" si="9"/>
        <v>0</v>
      </c>
      <c r="H76" s="35">
        <v>0</v>
      </c>
      <c r="I76" s="32">
        <f t="shared" si="10"/>
        <v>0</v>
      </c>
      <c r="J76" s="35">
        <v>0</v>
      </c>
      <c r="K76" s="32">
        <f t="shared" si="11"/>
        <v>0</v>
      </c>
    </row>
    <row r="77" spans="1:11" ht="38.25" outlineLevel="1">
      <c r="A77" s="30">
        <v>9</v>
      </c>
      <c r="B77" s="30" t="s">
        <v>160</v>
      </c>
      <c r="C77" s="31" t="s">
        <v>161</v>
      </c>
      <c r="D77" s="30" t="s">
        <v>40</v>
      </c>
      <c r="E77" s="32">
        <v>7.3259999999999996</v>
      </c>
      <c r="F77" s="33">
        <v>0</v>
      </c>
      <c r="G77" s="34">
        <f t="shared" si="9"/>
        <v>0</v>
      </c>
      <c r="H77" s="35">
        <v>0</v>
      </c>
      <c r="I77" s="32">
        <f t="shared" si="10"/>
        <v>0</v>
      </c>
      <c r="J77" s="35">
        <v>0</v>
      </c>
      <c r="K77" s="32">
        <f t="shared" si="11"/>
        <v>0</v>
      </c>
    </row>
    <row r="78" spans="1:11" s="7" customFormat="1" ht="17.100000000000001" customHeight="1">
      <c r="A78" s="24" t="s">
        <v>162</v>
      </c>
      <c r="B78" s="24"/>
      <c r="C78" s="25" t="s">
        <v>163</v>
      </c>
      <c r="D78" s="24"/>
      <c r="E78" s="26"/>
      <c r="F78" s="33">
        <v>0</v>
      </c>
      <c r="G78" s="28">
        <f>SUBTOTAL(9,G79:G79)</f>
        <v>0</v>
      </c>
      <c r="H78" s="29"/>
      <c r="I78" s="26">
        <f>SUBTOTAL(9,I79:I79)</f>
        <v>0</v>
      </c>
      <c r="J78" s="29"/>
      <c r="K78" s="26">
        <f>SUBTOTAL(9,K79:K79)</f>
        <v>0</v>
      </c>
    </row>
    <row r="79" spans="1:11" ht="25.5" outlineLevel="1">
      <c r="A79" s="30">
        <v>1</v>
      </c>
      <c r="B79" s="30" t="s">
        <v>164</v>
      </c>
      <c r="C79" s="31" t="s">
        <v>165</v>
      </c>
      <c r="D79" s="30" t="s">
        <v>40</v>
      </c>
      <c r="E79" s="32">
        <v>59.423000000000002</v>
      </c>
      <c r="F79" s="33">
        <v>0</v>
      </c>
      <c r="G79" s="34">
        <f>E79*F79</f>
        <v>0</v>
      </c>
      <c r="H79" s="35">
        <v>0</v>
      </c>
      <c r="I79" s="32">
        <f>E79*H79</f>
        <v>0</v>
      </c>
      <c r="J79" s="35">
        <v>0</v>
      </c>
      <c r="K79" s="32">
        <f>E79*J79</f>
        <v>0</v>
      </c>
    </row>
    <row r="80" spans="1:11" s="13" customFormat="1" ht="21.95" customHeight="1">
      <c r="A80" s="8"/>
      <c r="B80" s="8"/>
      <c r="C80" s="20" t="s">
        <v>166</v>
      </c>
      <c r="D80" s="8"/>
      <c r="E80" s="9"/>
      <c r="F80" s="10"/>
      <c r="G80" s="11">
        <f>SUBTOTAL(9,G4:G79)</f>
        <v>0</v>
      </c>
      <c r="H80" s="12"/>
      <c r="I80" s="9">
        <f>SUBTOTAL(9,I4:I79)</f>
        <v>59.424362439999975</v>
      </c>
      <c r="J80" s="12"/>
      <c r="K80" s="9">
        <f>SUBTOTAL(9,K4:K79)</f>
        <v>16.566000000000003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landscape" horizontalDpi="200" verticalDpi="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K46"/>
  <sheetViews>
    <sheetView workbookViewId="0">
      <pane ySplit="3" topLeftCell="A4" activePane="bottomLeft" state="frozen"/>
      <selection pane="bottomLeft" activeCell="F55" sqref="F55"/>
    </sheetView>
  </sheetViews>
  <sheetFormatPr defaultRowHeight="12.75" outlineLevelRow="1"/>
  <cols>
    <col min="1" max="1" width="5.5703125" style="1" bestFit="1" customWidth="1"/>
    <col min="2" max="2" width="10" style="1" bestFit="1" customWidth="1"/>
    <col min="3" max="3" width="38.85546875" style="19" customWidth="1"/>
    <col min="4" max="4" width="4.5703125" style="1" bestFit="1" customWidth="1"/>
    <col min="5" max="5" width="8" style="2" bestFit="1" customWidth="1"/>
    <col min="6" max="6" width="11" style="3" bestFit="1" customWidth="1"/>
    <col min="7" max="7" width="9.5703125" style="4" bestFit="1" customWidth="1"/>
    <col min="8" max="8" width="10" style="5" bestFit="1" customWidth="1"/>
    <col min="9" max="9" width="9.42578125" style="2" bestFit="1" customWidth="1"/>
    <col min="10" max="10" width="9.42578125" style="5" bestFit="1" customWidth="1"/>
    <col min="11" max="11" width="7" style="2" bestFit="1" customWidth="1"/>
  </cols>
  <sheetData>
    <row r="1" spans="1:11" ht="15.75">
      <c r="A1" s="36" t="s">
        <v>261</v>
      </c>
    </row>
    <row r="3" spans="1:11" s="6" customFormat="1">
      <c r="A3" s="21" t="s">
        <v>0</v>
      </c>
      <c r="B3" s="21" t="s">
        <v>1</v>
      </c>
      <c r="C3" s="22" t="s">
        <v>2</v>
      </c>
      <c r="D3" s="21" t="s">
        <v>3</v>
      </c>
      <c r="E3" s="23" t="s">
        <v>4</v>
      </c>
      <c r="F3" s="23" t="s">
        <v>5</v>
      </c>
      <c r="G3" s="23" t="s">
        <v>6</v>
      </c>
      <c r="H3" s="23" t="s">
        <v>7</v>
      </c>
      <c r="I3" s="23" t="s">
        <v>8</v>
      </c>
      <c r="J3" s="23" t="s">
        <v>9</v>
      </c>
      <c r="K3" s="23" t="s">
        <v>10</v>
      </c>
    </row>
    <row r="4" spans="1:11" s="7" customFormat="1" ht="17.100000000000001" customHeight="1">
      <c r="A4" s="24" t="s">
        <v>11</v>
      </c>
      <c r="B4" s="24"/>
      <c r="C4" s="25" t="s">
        <v>12</v>
      </c>
      <c r="D4" s="24"/>
      <c r="E4" s="26"/>
      <c r="F4" s="27"/>
      <c r="G4" s="28">
        <f>SUBTOTAL(9,G5:G27)</f>
        <v>0</v>
      </c>
      <c r="H4" s="29"/>
      <c r="I4" s="26">
        <f>SUBTOTAL(9,I5:I27)</f>
        <v>15.417627540000002</v>
      </c>
      <c r="J4" s="29"/>
      <c r="K4" s="26">
        <f>SUBTOTAL(9,K5:K27)</f>
        <v>0</v>
      </c>
    </row>
    <row r="5" spans="1:11" outlineLevel="1">
      <c r="A5" s="30">
        <v>1</v>
      </c>
      <c r="B5" s="30" t="s">
        <v>167</v>
      </c>
      <c r="C5" s="31" t="s">
        <v>168</v>
      </c>
      <c r="D5" s="30" t="s">
        <v>26</v>
      </c>
      <c r="E5" s="32">
        <v>3.3</v>
      </c>
      <c r="F5" s="33">
        <v>0</v>
      </c>
      <c r="G5" s="34">
        <f t="shared" ref="G5:G27" si="0">E5*F5</f>
        <v>0</v>
      </c>
      <c r="H5" s="35">
        <v>8.6800000000000002E-3</v>
      </c>
      <c r="I5" s="32">
        <f t="shared" ref="I5:I27" si="1">E5*H5</f>
        <v>2.8643999999999999E-2</v>
      </c>
      <c r="J5" s="35">
        <v>0</v>
      </c>
      <c r="K5" s="32">
        <f t="shared" ref="K5:K27" si="2">E5*J5</f>
        <v>0</v>
      </c>
    </row>
    <row r="6" spans="1:11" outlineLevel="1">
      <c r="A6" s="30">
        <v>2</v>
      </c>
      <c r="B6" s="30" t="s">
        <v>169</v>
      </c>
      <c r="C6" s="31" t="s">
        <v>170</v>
      </c>
      <c r="D6" s="30" t="s">
        <v>26</v>
      </c>
      <c r="E6" s="32">
        <v>4.4000000000000004</v>
      </c>
      <c r="F6" s="33">
        <v>0</v>
      </c>
      <c r="G6" s="34">
        <f t="shared" si="0"/>
        <v>0</v>
      </c>
      <c r="H6" s="35">
        <v>3.6900000000000002E-2</v>
      </c>
      <c r="I6" s="32">
        <f t="shared" si="1"/>
        <v>0.16236000000000003</v>
      </c>
      <c r="J6" s="35">
        <v>0</v>
      </c>
      <c r="K6" s="32">
        <f t="shared" si="2"/>
        <v>0</v>
      </c>
    </row>
    <row r="7" spans="1:11" ht="25.5" outlineLevel="1">
      <c r="A7" s="30">
        <v>3</v>
      </c>
      <c r="B7" s="30" t="s">
        <v>13</v>
      </c>
      <c r="C7" s="31" t="s">
        <v>14</v>
      </c>
      <c r="D7" s="30" t="s">
        <v>15</v>
      </c>
      <c r="E7" s="32">
        <v>18.436</v>
      </c>
      <c r="F7" s="33">
        <v>0</v>
      </c>
      <c r="G7" s="34">
        <f t="shared" si="0"/>
        <v>0</v>
      </c>
      <c r="H7" s="35">
        <v>0</v>
      </c>
      <c r="I7" s="32">
        <f t="shared" si="1"/>
        <v>0</v>
      </c>
      <c r="J7" s="35">
        <v>0</v>
      </c>
      <c r="K7" s="32">
        <f t="shared" si="2"/>
        <v>0</v>
      </c>
    </row>
    <row r="8" spans="1:11" ht="25.5" outlineLevel="1">
      <c r="A8" s="30">
        <v>4</v>
      </c>
      <c r="B8" s="30" t="s">
        <v>16</v>
      </c>
      <c r="C8" s="31" t="s">
        <v>17</v>
      </c>
      <c r="D8" s="30" t="s">
        <v>15</v>
      </c>
      <c r="E8" s="32">
        <v>39.429000000000002</v>
      </c>
      <c r="F8" s="33">
        <v>0</v>
      </c>
      <c r="G8" s="34">
        <f t="shared" si="0"/>
        <v>0</v>
      </c>
      <c r="H8" s="35">
        <v>0</v>
      </c>
      <c r="I8" s="32">
        <f t="shared" si="1"/>
        <v>0</v>
      </c>
      <c r="J8" s="35">
        <v>0</v>
      </c>
      <c r="K8" s="32">
        <f t="shared" si="2"/>
        <v>0</v>
      </c>
    </row>
    <row r="9" spans="1:11" ht="25.5" outlineLevel="1">
      <c r="A9" s="30">
        <v>5</v>
      </c>
      <c r="B9" s="30" t="s">
        <v>18</v>
      </c>
      <c r="C9" s="31" t="s">
        <v>19</v>
      </c>
      <c r="D9" s="30" t="s">
        <v>15</v>
      </c>
      <c r="E9" s="32">
        <v>39.429000000000002</v>
      </c>
      <c r="F9" s="33">
        <v>0</v>
      </c>
      <c r="G9" s="34">
        <f t="shared" si="0"/>
        <v>0</v>
      </c>
      <c r="H9" s="35">
        <v>0</v>
      </c>
      <c r="I9" s="32">
        <f t="shared" si="1"/>
        <v>0</v>
      </c>
      <c r="J9" s="35">
        <v>0</v>
      </c>
      <c r="K9" s="32">
        <f t="shared" si="2"/>
        <v>0</v>
      </c>
    </row>
    <row r="10" spans="1:11" ht="25.5" outlineLevel="1">
      <c r="A10" s="30">
        <v>6</v>
      </c>
      <c r="B10" s="30" t="s">
        <v>171</v>
      </c>
      <c r="C10" s="31" t="s">
        <v>172</v>
      </c>
      <c r="D10" s="30" t="s">
        <v>15</v>
      </c>
      <c r="E10" s="32">
        <v>43.329000000000001</v>
      </c>
      <c r="F10" s="33">
        <v>0</v>
      </c>
      <c r="G10" s="34">
        <f t="shared" si="0"/>
        <v>0</v>
      </c>
      <c r="H10" s="35">
        <v>0</v>
      </c>
      <c r="I10" s="32">
        <f t="shared" si="1"/>
        <v>0</v>
      </c>
      <c r="J10" s="35">
        <v>0</v>
      </c>
      <c r="K10" s="32">
        <f t="shared" si="2"/>
        <v>0</v>
      </c>
    </row>
    <row r="11" spans="1:11" ht="25.5" outlineLevel="1">
      <c r="A11" s="30">
        <v>7</v>
      </c>
      <c r="B11" s="30" t="s">
        <v>22</v>
      </c>
      <c r="C11" s="31" t="s">
        <v>23</v>
      </c>
      <c r="D11" s="30" t="s">
        <v>15</v>
      </c>
      <c r="E11" s="32">
        <v>43.329000000000001</v>
      </c>
      <c r="F11" s="33">
        <v>0</v>
      </c>
      <c r="G11" s="34">
        <f t="shared" si="0"/>
        <v>0</v>
      </c>
      <c r="H11" s="35">
        <v>0</v>
      </c>
      <c r="I11" s="32">
        <f t="shared" si="1"/>
        <v>0</v>
      </c>
      <c r="J11" s="35">
        <v>0</v>
      </c>
      <c r="K11" s="32">
        <f t="shared" si="2"/>
        <v>0</v>
      </c>
    </row>
    <row r="12" spans="1:11" ht="38.25" outlineLevel="1">
      <c r="A12" s="30">
        <v>8</v>
      </c>
      <c r="B12" s="30" t="s">
        <v>173</v>
      </c>
      <c r="C12" s="31" t="s">
        <v>174</v>
      </c>
      <c r="D12" s="30" t="s">
        <v>26</v>
      </c>
      <c r="E12" s="32">
        <v>14</v>
      </c>
      <c r="F12" s="33">
        <v>0</v>
      </c>
      <c r="G12" s="34">
        <f t="shared" si="0"/>
        <v>0</v>
      </c>
      <c r="H12" s="35">
        <v>0</v>
      </c>
      <c r="I12" s="32">
        <f t="shared" si="1"/>
        <v>0</v>
      </c>
      <c r="J12" s="35">
        <v>0</v>
      </c>
      <c r="K12" s="32">
        <f t="shared" si="2"/>
        <v>0</v>
      </c>
    </row>
    <row r="13" spans="1:11" ht="25.5" outlineLevel="1">
      <c r="A13" s="30">
        <v>9</v>
      </c>
      <c r="B13" s="30" t="s">
        <v>175</v>
      </c>
      <c r="C13" s="31" t="s">
        <v>176</v>
      </c>
      <c r="D13" s="30" t="s">
        <v>31</v>
      </c>
      <c r="E13" s="32">
        <v>78.78</v>
      </c>
      <c r="F13" s="33">
        <v>0</v>
      </c>
      <c r="G13" s="34">
        <f t="shared" si="0"/>
        <v>0</v>
      </c>
      <c r="H13" s="35">
        <v>8.4999999999999995E-4</v>
      </c>
      <c r="I13" s="32">
        <f t="shared" si="1"/>
        <v>6.6962999999999995E-2</v>
      </c>
      <c r="J13" s="35">
        <v>0</v>
      </c>
      <c r="K13" s="32">
        <f t="shared" si="2"/>
        <v>0</v>
      </c>
    </row>
    <row r="14" spans="1:11" ht="25.5" outlineLevel="1">
      <c r="A14" s="30">
        <v>10</v>
      </c>
      <c r="B14" s="30" t="s">
        <v>177</v>
      </c>
      <c r="C14" s="31" t="s">
        <v>178</v>
      </c>
      <c r="D14" s="30" t="s">
        <v>31</v>
      </c>
      <c r="E14" s="32">
        <v>78.78</v>
      </c>
      <c r="F14" s="33">
        <v>0</v>
      </c>
      <c r="G14" s="34">
        <f t="shared" si="0"/>
        <v>0</v>
      </c>
      <c r="H14" s="35">
        <v>0</v>
      </c>
      <c r="I14" s="32">
        <f t="shared" si="1"/>
        <v>0</v>
      </c>
      <c r="J14" s="35">
        <v>0</v>
      </c>
      <c r="K14" s="32">
        <f t="shared" si="2"/>
        <v>0</v>
      </c>
    </row>
    <row r="15" spans="1:11" ht="25.5" outlineLevel="1">
      <c r="A15" s="30">
        <v>11</v>
      </c>
      <c r="B15" s="30" t="s">
        <v>179</v>
      </c>
      <c r="C15" s="31" t="s">
        <v>180</v>
      </c>
      <c r="D15" s="30" t="s">
        <v>31</v>
      </c>
      <c r="E15" s="32">
        <v>65.12</v>
      </c>
      <c r="F15" s="33">
        <v>0</v>
      </c>
      <c r="G15" s="34">
        <f t="shared" si="0"/>
        <v>0</v>
      </c>
      <c r="H15" s="35">
        <v>6.9999999999999999E-4</v>
      </c>
      <c r="I15" s="32">
        <f t="shared" si="1"/>
        <v>4.5584E-2</v>
      </c>
      <c r="J15" s="35">
        <v>0</v>
      </c>
      <c r="K15" s="32">
        <f t="shared" si="2"/>
        <v>0</v>
      </c>
    </row>
    <row r="16" spans="1:11" outlineLevel="1">
      <c r="A16" s="30">
        <v>12</v>
      </c>
      <c r="B16" s="30" t="s">
        <v>181</v>
      </c>
      <c r="C16" s="31" t="s">
        <v>182</v>
      </c>
      <c r="D16" s="30" t="s">
        <v>31</v>
      </c>
      <c r="E16" s="32">
        <v>65.12</v>
      </c>
      <c r="F16" s="33">
        <v>0</v>
      </c>
      <c r="G16" s="34">
        <f t="shared" si="0"/>
        <v>0</v>
      </c>
      <c r="H16" s="35">
        <v>0</v>
      </c>
      <c r="I16" s="32">
        <f t="shared" si="1"/>
        <v>0</v>
      </c>
      <c r="J16" s="35">
        <v>0</v>
      </c>
      <c r="K16" s="32">
        <f t="shared" si="2"/>
        <v>0</v>
      </c>
    </row>
    <row r="17" spans="1:11" ht="25.5" outlineLevel="1">
      <c r="A17" s="30">
        <v>13</v>
      </c>
      <c r="B17" s="30" t="s">
        <v>183</v>
      </c>
      <c r="C17" s="31" t="s">
        <v>184</v>
      </c>
      <c r="D17" s="30" t="s">
        <v>15</v>
      </c>
      <c r="E17" s="32">
        <v>39.429000000000002</v>
      </c>
      <c r="F17" s="33">
        <v>0</v>
      </c>
      <c r="G17" s="34">
        <f t="shared" si="0"/>
        <v>0</v>
      </c>
      <c r="H17" s="35">
        <v>4.6000000000000001E-4</v>
      </c>
      <c r="I17" s="32">
        <f t="shared" si="1"/>
        <v>1.8137340000000002E-2</v>
      </c>
      <c r="J17" s="35">
        <v>0</v>
      </c>
      <c r="K17" s="32">
        <f t="shared" si="2"/>
        <v>0</v>
      </c>
    </row>
    <row r="18" spans="1:11" ht="25.5" outlineLevel="1">
      <c r="A18" s="30">
        <v>14</v>
      </c>
      <c r="B18" s="30" t="s">
        <v>185</v>
      </c>
      <c r="C18" s="31" t="s">
        <v>186</v>
      </c>
      <c r="D18" s="30" t="s">
        <v>15</v>
      </c>
      <c r="E18" s="32">
        <v>39.429000000000002</v>
      </c>
      <c r="F18" s="33">
        <v>0</v>
      </c>
      <c r="G18" s="34">
        <f t="shared" si="0"/>
        <v>0</v>
      </c>
      <c r="H18" s="35">
        <v>0</v>
      </c>
      <c r="I18" s="32">
        <f t="shared" si="1"/>
        <v>0</v>
      </c>
      <c r="J18" s="35">
        <v>0</v>
      </c>
      <c r="K18" s="32">
        <f t="shared" si="2"/>
        <v>0</v>
      </c>
    </row>
    <row r="19" spans="1:11" ht="25.5" outlineLevel="1">
      <c r="A19" s="30">
        <v>15</v>
      </c>
      <c r="B19" s="30" t="s">
        <v>34</v>
      </c>
      <c r="C19" s="31" t="s">
        <v>35</v>
      </c>
      <c r="D19" s="30" t="s">
        <v>15</v>
      </c>
      <c r="E19" s="32">
        <v>82.757999999999996</v>
      </c>
      <c r="F19" s="33">
        <v>0</v>
      </c>
      <c r="G19" s="34">
        <f t="shared" si="0"/>
        <v>0</v>
      </c>
      <c r="H19" s="35">
        <v>0</v>
      </c>
      <c r="I19" s="32">
        <f t="shared" si="1"/>
        <v>0</v>
      </c>
      <c r="J19" s="35">
        <v>0</v>
      </c>
      <c r="K19" s="32">
        <f t="shared" si="2"/>
        <v>0</v>
      </c>
    </row>
    <row r="20" spans="1:11" ht="25.5" outlineLevel="1">
      <c r="A20" s="30">
        <v>16</v>
      </c>
      <c r="B20" s="30" t="s">
        <v>36</v>
      </c>
      <c r="C20" s="31" t="s">
        <v>37</v>
      </c>
      <c r="D20" s="30" t="s">
        <v>15</v>
      </c>
      <c r="E20" s="32">
        <v>18.510999999999999</v>
      </c>
      <c r="F20" s="33">
        <v>0</v>
      </c>
      <c r="G20" s="34">
        <f t="shared" si="0"/>
        <v>0</v>
      </c>
      <c r="H20" s="35">
        <v>0</v>
      </c>
      <c r="I20" s="32">
        <f t="shared" si="1"/>
        <v>0</v>
      </c>
      <c r="J20" s="35">
        <v>0</v>
      </c>
      <c r="K20" s="32">
        <f t="shared" si="2"/>
        <v>0</v>
      </c>
    </row>
    <row r="21" spans="1:11" ht="25.5" outlineLevel="1">
      <c r="A21" s="30">
        <v>17</v>
      </c>
      <c r="B21" s="30" t="s">
        <v>38</v>
      </c>
      <c r="C21" s="31" t="s">
        <v>39</v>
      </c>
      <c r="D21" s="30" t="s">
        <v>40</v>
      </c>
      <c r="E21" s="32">
        <v>35.170999999999999</v>
      </c>
      <c r="F21" s="33">
        <v>0</v>
      </c>
      <c r="G21" s="34">
        <f t="shared" si="0"/>
        <v>0</v>
      </c>
      <c r="H21" s="35">
        <v>0</v>
      </c>
      <c r="I21" s="32">
        <f t="shared" si="1"/>
        <v>0</v>
      </c>
      <c r="J21" s="35">
        <v>0</v>
      </c>
      <c r="K21" s="32">
        <f t="shared" si="2"/>
        <v>0</v>
      </c>
    </row>
    <row r="22" spans="1:11" ht="25.5" outlineLevel="1">
      <c r="A22" s="30">
        <v>18</v>
      </c>
      <c r="B22" s="30" t="s">
        <v>41</v>
      </c>
      <c r="C22" s="31" t="s">
        <v>42</v>
      </c>
      <c r="D22" s="30" t="s">
        <v>15</v>
      </c>
      <c r="E22" s="32">
        <v>64.686999999999998</v>
      </c>
      <c r="F22" s="33">
        <v>0</v>
      </c>
      <c r="G22" s="34">
        <f t="shared" si="0"/>
        <v>0</v>
      </c>
      <c r="H22" s="35">
        <v>0</v>
      </c>
      <c r="I22" s="32">
        <f t="shared" si="1"/>
        <v>0</v>
      </c>
      <c r="J22" s="35">
        <v>0</v>
      </c>
      <c r="K22" s="32">
        <f t="shared" si="2"/>
        <v>0</v>
      </c>
    </row>
    <row r="23" spans="1:11" ht="38.25" outlineLevel="1">
      <c r="A23" s="30">
        <v>19</v>
      </c>
      <c r="B23" s="30" t="s">
        <v>43</v>
      </c>
      <c r="C23" s="31" t="s">
        <v>44</v>
      </c>
      <c r="D23" s="30" t="s">
        <v>15</v>
      </c>
      <c r="E23" s="32">
        <v>7.3470000000000004</v>
      </c>
      <c r="F23" s="33">
        <v>0</v>
      </c>
      <c r="G23" s="34">
        <f t="shared" si="0"/>
        <v>0</v>
      </c>
      <c r="H23" s="35">
        <v>0</v>
      </c>
      <c r="I23" s="32">
        <f t="shared" si="1"/>
        <v>0</v>
      </c>
      <c r="J23" s="35">
        <v>0</v>
      </c>
      <c r="K23" s="32">
        <f t="shared" si="2"/>
        <v>0</v>
      </c>
    </row>
    <row r="24" spans="1:11" ht="25.5" outlineLevel="1">
      <c r="A24" s="30">
        <v>20</v>
      </c>
      <c r="B24" s="30" t="s">
        <v>45</v>
      </c>
      <c r="C24" s="31" t="s">
        <v>46</v>
      </c>
      <c r="D24" s="30" t="s">
        <v>31</v>
      </c>
      <c r="E24" s="32">
        <v>28.94</v>
      </c>
      <c r="F24" s="33">
        <v>0</v>
      </c>
      <c r="G24" s="34">
        <f t="shared" si="0"/>
        <v>0</v>
      </c>
      <c r="H24" s="35">
        <v>0</v>
      </c>
      <c r="I24" s="32">
        <f t="shared" si="1"/>
        <v>0</v>
      </c>
      <c r="J24" s="35">
        <v>0</v>
      </c>
      <c r="K24" s="32">
        <f t="shared" si="2"/>
        <v>0</v>
      </c>
    </row>
    <row r="25" spans="1:11" outlineLevel="1">
      <c r="A25" s="30">
        <v>21</v>
      </c>
      <c r="B25" s="30" t="s">
        <v>187</v>
      </c>
      <c r="C25" s="31" t="s">
        <v>188</v>
      </c>
      <c r="D25" s="30" t="s">
        <v>26</v>
      </c>
      <c r="E25" s="32">
        <v>15.302</v>
      </c>
      <c r="F25" s="33">
        <v>0</v>
      </c>
      <c r="G25" s="34">
        <f t="shared" si="0"/>
        <v>0</v>
      </c>
      <c r="H25" s="35">
        <v>1.46E-2</v>
      </c>
      <c r="I25" s="32">
        <f t="shared" si="1"/>
        <v>0.2234092</v>
      </c>
      <c r="J25" s="35">
        <v>0</v>
      </c>
      <c r="K25" s="32">
        <f t="shared" si="2"/>
        <v>0</v>
      </c>
    </row>
    <row r="26" spans="1:11" outlineLevel="1">
      <c r="A26" s="30">
        <v>22</v>
      </c>
      <c r="B26" s="30" t="s">
        <v>49</v>
      </c>
      <c r="C26" s="31" t="s">
        <v>50</v>
      </c>
      <c r="D26" s="30" t="s">
        <v>40</v>
      </c>
      <c r="E26" s="32">
        <v>14.871</v>
      </c>
      <c r="F26" s="33">
        <v>0</v>
      </c>
      <c r="G26" s="34">
        <f t="shared" si="0"/>
        <v>0</v>
      </c>
      <c r="H26" s="35">
        <v>1</v>
      </c>
      <c r="I26" s="32">
        <f t="shared" si="1"/>
        <v>14.871</v>
      </c>
      <c r="J26" s="35">
        <v>0</v>
      </c>
      <c r="K26" s="32">
        <f t="shared" si="2"/>
        <v>0</v>
      </c>
    </row>
    <row r="27" spans="1:11" ht="38.25" outlineLevel="1">
      <c r="A27" s="30">
        <v>23</v>
      </c>
      <c r="B27" s="30" t="s">
        <v>53</v>
      </c>
      <c r="C27" s="31" t="s">
        <v>54</v>
      </c>
      <c r="D27" s="30" t="s">
        <v>26</v>
      </c>
      <c r="E27" s="32">
        <v>17</v>
      </c>
      <c r="F27" s="33">
        <v>0</v>
      </c>
      <c r="G27" s="34">
        <f t="shared" si="0"/>
        <v>0</v>
      </c>
      <c r="H27" s="35">
        <v>9.0000000000000006E-5</v>
      </c>
      <c r="I27" s="32">
        <f t="shared" si="1"/>
        <v>1.5300000000000001E-3</v>
      </c>
      <c r="J27" s="35">
        <v>0</v>
      </c>
      <c r="K27" s="32">
        <f t="shared" si="2"/>
        <v>0</v>
      </c>
    </row>
    <row r="28" spans="1:11" s="7" customFormat="1" ht="17.100000000000001" customHeight="1">
      <c r="A28" s="24" t="s">
        <v>55</v>
      </c>
      <c r="B28" s="24"/>
      <c r="C28" s="25" t="s">
        <v>56</v>
      </c>
      <c r="D28" s="24"/>
      <c r="E28" s="26"/>
      <c r="F28" s="33">
        <v>0</v>
      </c>
      <c r="G28" s="28">
        <f>SUBTOTAL(9,G29:G29)</f>
        <v>0</v>
      </c>
      <c r="H28" s="29"/>
      <c r="I28" s="26">
        <f>SUBTOTAL(9,I29:I29)</f>
        <v>3.5357399000000003</v>
      </c>
      <c r="J28" s="29"/>
      <c r="K28" s="26">
        <f>SUBTOTAL(9,K29:K29)</f>
        <v>0</v>
      </c>
    </row>
    <row r="29" spans="1:11" ht="25.5" outlineLevel="1">
      <c r="A29" s="30">
        <v>1</v>
      </c>
      <c r="B29" s="30" t="s">
        <v>57</v>
      </c>
      <c r="C29" s="31" t="s">
        <v>58</v>
      </c>
      <c r="D29" s="30" t="s">
        <v>15</v>
      </c>
      <c r="E29" s="32">
        <v>1.87</v>
      </c>
      <c r="F29" s="33">
        <v>0</v>
      </c>
      <c r="G29" s="34">
        <f>E29*F29</f>
        <v>0</v>
      </c>
      <c r="H29" s="35">
        <v>1.8907700000000001</v>
      </c>
      <c r="I29" s="32">
        <f>E29*H29</f>
        <v>3.5357399000000003</v>
      </c>
      <c r="J29" s="35">
        <v>0</v>
      </c>
      <c r="K29" s="32">
        <f>E29*J29</f>
        <v>0</v>
      </c>
    </row>
    <row r="30" spans="1:11" s="7" customFormat="1" ht="17.100000000000001" customHeight="1">
      <c r="A30" s="24" t="s">
        <v>79</v>
      </c>
      <c r="B30" s="24"/>
      <c r="C30" s="25" t="s">
        <v>80</v>
      </c>
      <c r="D30" s="24"/>
      <c r="E30" s="26"/>
      <c r="F30" s="33">
        <v>0</v>
      </c>
      <c r="G30" s="28">
        <f>SUBTOTAL(9,G31:G34)</f>
        <v>0</v>
      </c>
      <c r="H30" s="29"/>
      <c r="I30" s="26">
        <f>SUBTOTAL(9,I31:I34)</f>
        <v>0.10250000000000001</v>
      </c>
      <c r="J30" s="29"/>
      <c r="K30" s="26">
        <f>SUBTOTAL(9,K31:K34)</f>
        <v>0</v>
      </c>
    </row>
    <row r="31" spans="1:11" ht="25.5" outlineLevel="1">
      <c r="A31" s="30">
        <v>1</v>
      </c>
      <c r="B31" s="30" t="s">
        <v>189</v>
      </c>
      <c r="C31" s="31" t="s">
        <v>190</v>
      </c>
      <c r="D31" s="30" t="s">
        <v>83</v>
      </c>
      <c r="E31" s="32">
        <v>1</v>
      </c>
      <c r="F31" s="33">
        <v>0</v>
      </c>
      <c r="G31" s="34">
        <f>E31*F31</f>
        <v>0</v>
      </c>
      <c r="H31" s="35">
        <v>6.3130000000000006E-2</v>
      </c>
      <c r="I31" s="32">
        <f>E31*H31</f>
        <v>6.3130000000000006E-2</v>
      </c>
      <c r="J31" s="35">
        <v>0</v>
      </c>
      <c r="K31" s="32">
        <f>E31*J31</f>
        <v>0</v>
      </c>
    </row>
    <row r="32" spans="1:11" ht="25.5" outlineLevel="1">
      <c r="A32" s="30">
        <v>2</v>
      </c>
      <c r="B32" s="30" t="s">
        <v>191</v>
      </c>
      <c r="C32" s="31" t="s">
        <v>192</v>
      </c>
      <c r="D32" s="30" t="s">
        <v>26</v>
      </c>
      <c r="E32" s="32">
        <v>31</v>
      </c>
      <c r="F32" s="33">
        <v>0</v>
      </c>
      <c r="G32" s="34">
        <f>E32*F32</f>
        <v>0</v>
      </c>
      <c r="H32" s="35">
        <v>1.2700000000000001E-3</v>
      </c>
      <c r="I32" s="32">
        <f>E32*H32</f>
        <v>3.9370000000000002E-2</v>
      </c>
      <c r="J32" s="35">
        <v>0</v>
      </c>
      <c r="K32" s="32">
        <f>E32*J32</f>
        <v>0</v>
      </c>
    </row>
    <row r="33" spans="1:11" ht="25.5" outlineLevel="1">
      <c r="A33" s="30">
        <v>3</v>
      </c>
      <c r="B33" s="30" t="s">
        <v>92</v>
      </c>
      <c r="C33" s="31" t="s">
        <v>93</v>
      </c>
      <c r="D33" s="30" t="s">
        <v>26</v>
      </c>
      <c r="E33" s="32">
        <v>14</v>
      </c>
      <c r="F33" s="33">
        <v>0</v>
      </c>
      <c r="G33" s="34">
        <f>E33*F33</f>
        <v>0</v>
      </c>
      <c r="H33" s="35">
        <v>0</v>
      </c>
      <c r="I33" s="32">
        <f>E33*H33</f>
        <v>0</v>
      </c>
      <c r="J33" s="35">
        <v>0</v>
      </c>
      <c r="K33" s="32">
        <f>E33*J33</f>
        <v>0</v>
      </c>
    </row>
    <row r="34" spans="1:11" ht="25.5" outlineLevel="1">
      <c r="A34" s="30">
        <v>4</v>
      </c>
      <c r="B34" s="30" t="s">
        <v>100</v>
      </c>
      <c r="C34" s="31" t="s">
        <v>101</v>
      </c>
      <c r="D34" s="30" t="s">
        <v>26</v>
      </c>
      <c r="E34" s="32">
        <v>31</v>
      </c>
      <c r="F34" s="33">
        <v>0</v>
      </c>
      <c r="G34" s="34">
        <f>E34*F34</f>
        <v>0</v>
      </c>
      <c r="H34" s="35">
        <v>0</v>
      </c>
      <c r="I34" s="32">
        <f>E34*H34</f>
        <v>0</v>
      </c>
      <c r="J34" s="35">
        <v>0</v>
      </c>
      <c r="K34" s="32">
        <f>E34*J34</f>
        <v>0</v>
      </c>
    </row>
    <row r="35" spans="1:11" s="7" customFormat="1" ht="30">
      <c r="A35" s="24" t="s">
        <v>193</v>
      </c>
      <c r="B35" s="24"/>
      <c r="C35" s="25" t="s">
        <v>194</v>
      </c>
      <c r="D35" s="24"/>
      <c r="E35" s="26"/>
      <c r="F35" s="33">
        <v>0</v>
      </c>
      <c r="G35" s="28">
        <f>SUBTOTAL(9,G36:G38)</f>
        <v>0</v>
      </c>
      <c r="H35" s="29"/>
      <c r="I35" s="26">
        <f>SUBTOTAL(9,I36:I38)</f>
        <v>0</v>
      </c>
      <c r="J35" s="29"/>
      <c r="K35" s="26">
        <f>SUBTOTAL(9,K36:K38)</f>
        <v>0</v>
      </c>
    </row>
    <row r="36" spans="1:11" ht="25.5" outlineLevel="1">
      <c r="A36" s="30">
        <v>1</v>
      </c>
      <c r="B36" s="30" t="s">
        <v>195</v>
      </c>
      <c r="C36" s="31" t="s">
        <v>196</v>
      </c>
      <c r="D36" s="30" t="s">
        <v>197</v>
      </c>
      <c r="E36" s="32">
        <v>1</v>
      </c>
      <c r="F36" s="33">
        <v>0</v>
      </c>
      <c r="G36" s="34">
        <f>E36*F36</f>
        <v>0</v>
      </c>
      <c r="H36" s="35">
        <v>0</v>
      </c>
      <c r="I36" s="32">
        <f>E36*H36</f>
        <v>0</v>
      </c>
      <c r="J36" s="35">
        <v>0</v>
      </c>
      <c r="K36" s="32">
        <f>E36*J36</f>
        <v>0</v>
      </c>
    </row>
    <row r="37" spans="1:11" ht="38.25" outlineLevel="1">
      <c r="A37" s="30">
        <v>2</v>
      </c>
      <c r="B37" s="30" t="s">
        <v>198</v>
      </c>
      <c r="C37" s="31" t="s">
        <v>199</v>
      </c>
      <c r="D37" s="30" t="s">
        <v>197</v>
      </c>
      <c r="E37" s="32">
        <v>1</v>
      </c>
      <c r="F37" s="33">
        <v>0</v>
      </c>
      <c r="G37" s="34">
        <f>E37*F37</f>
        <v>0</v>
      </c>
      <c r="H37" s="35">
        <v>0</v>
      </c>
      <c r="I37" s="32">
        <f>E37*H37</f>
        <v>0</v>
      </c>
      <c r="J37" s="35">
        <v>0</v>
      </c>
      <c r="K37" s="32">
        <f>E37*J37</f>
        <v>0</v>
      </c>
    </row>
    <row r="38" spans="1:11" outlineLevel="1">
      <c r="A38" s="30">
        <v>3</v>
      </c>
      <c r="B38" s="30" t="s">
        <v>200</v>
      </c>
      <c r="C38" s="31" t="s">
        <v>201</v>
      </c>
      <c r="D38" s="30" t="s">
        <v>197</v>
      </c>
      <c r="E38" s="32">
        <v>1</v>
      </c>
      <c r="F38" s="33">
        <v>0</v>
      </c>
      <c r="G38" s="34">
        <f>E38*F38</f>
        <v>0</v>
      </c>
      <c r="H38" s="35">
        <v>0</v>
      </c>
      <c r="I38" s="32">
        <f>E38*H38</f>
        <v>0</v>
      </c>
      <c r="J38" s="35">
        <v>0</v>
      </c>
      <c r="K38" s="32">
        <f>E38*J38</f>
        <v>0</v>
      </c>
    </row>
    <row r="39" spans="1:11" s="7" customFormat="1" ht="17.100000000000001" customHeight="1">
      <c r="A39" s="24" t="s">
        <v>142</v>
      </c>
      <c r="B39" s="24"/>
      <c r="C39" s="25" t="s">
        <v>143</v>
      </c>
      <c r="D39" s="24"/>
      <c r="E39" s="26"/>
      <c r="F39" s="33">
        <v>0</v>
      </c>
      <c r="G39" s="28">
        <f>SUBTOTAL(9,G40:G43)</f>
        <v>0</v>
      </c>
      <c r="H39" s="29"/>
      <c r="I39" s="26">
        <f>SUBTOTAL(9,I40:I43)</f>
        <v>0</v>
      </c>
      <c r="J39" s="29"/>
      <c r="K39" s="26">
        <f>SUBTOTAL(9,K40:K43)</f>
        <v>8.2000000000000003E-2</v>
      </c>
    </row>
    <row r="40" spans="1:11" ht="25.5" outlineLevel="1">
      <c r="A40" s="30">
        <v>1</v>
      </c>
      <c r="B40" s="30" t="s">
        <v>202</v>
      </c>
      <c r="C40" s="31" t="s">
        <v>203</v>
      </c>
      <c r="D40" s="30" t="s">
        <v>83</v>
      </c>
      <c r="E40" s="32">
        <v>1</v>
      </c>
      <c r="F40" s="33">
        <v>0</v>
      </c>
      <c r="G40" s="34">
        <f>E40*F40</f>
        <v>0</v>
      </c>
      <c r="H40" s="35">
        <v>0</v>
      </c>
      <c r="I40" s="32">
        <f>E40*H40</f>
        <v>0</v>
      </c>
      <c r="J40" s="35">
        <v>8.2000000000000003E-2</v>
      </c>
      <c r="K40" s="32">
        <f>E40*J40</f>
        <v>8.2000000000000003E-2</v>
      </c>
    </row>
    <row r="41" spans="1:11" outlineLevel="1">
      <c r="A41" s="30">
        <v>2</v>
      </c>
      <c r="B41" s="30" t="s">
        <v>152</v>
      </c>
      <c r="C41" s="31" t="s">
        <v>153</v>
      </c>
      <c r="D41" s="30" t="s">
        <v>40</v>
      </c>
      <c r="E41" s="32">
        <v>8.2000000000000003E-2</v>
      </c>
      <c r="F41" s="33">
        <v>0</v>
      </c>
      <c r="G41" s="34">
        <f>E41*F41</f>
        <v>0</v>
      </c>
      <c r="H41" s="35">
        <v>0</v>
      </c>
      <c r="I41" s="32">
        <f>E41*H41</f>
        <v>0</v>
      </c>
      <c r="J41" s="35">
        <v>0</v>
      </c>
      <c r="K41" s="32">
        <f>E41*J41</f>
        <v>0</v>
      </c>
    </row>
    <row r="42" spans="1:11" ht="25.5" outlineLevel="1">
      <c r="A42" s="30">
        <v>3</v>
      </c>
      <c r="B42" s="30" t="s">
        <v>156</v>
      </c>
      <c r="C42" s="31" t="s">
        <v>157</v>
      </c>
      <c r="D42" s="30" t="s">
        <v>40</v>
      </c>
      <c r="E42" s="32">
        <v>0.73799999999999999</v>
      </c>
      <c r="F42" s="33">
        <v>0</v>
      </c>
      <c r="G42" s="34">
        <f>E42*F42</f>
        <v>0</v>
      </c>
      <c r="H42" s="35">
        <v>0</v>
      </c>
      <c r="I42" s="32">
        <f>E42*H42</f>
        <v>0</v>
      </c>
      <c r="J42" s="35">
        <v>0</v>
      </c>
      <c r="K42" s="32">
        <f>E42*J42</f>
        <v>0</v>
      </c>
    </row>
    <row r="43" spans="1:11" ht="25.5" outlineLevel="1">
      <c r="A43" s="30">
        <v>4</v>
      </c>
      <c r="B43" s="30" t="s">
        <v>204</v>
      </c>
      <c r="C43" s="31" t="s">
        <v>205</v>
      </c>
      <c r="D43" s="30" t="s">
        <v>40</v>
      </c>
      <c r="E43" s="32">
        <v>8.2000000000000003E-2</v>
      </c>
      <c r="F43" s="33">
        <v>0</v>
      </c>
      <c r="G43" s="34">
        <f>E43*F43</f>
        <v>0</v>
      </c>
      <c r="H43" s="35">
        <v>0</v>
      </c>
      <c r="I43" s="32">
        <f>E43*H43</f>
        <v>0</v>
      </c>
      <c r="J43" s="35">
        <v>0</v>
      </c>
      <c r="K43" s="32">
        <f>E43*J43</f>
        <v>0</v>
      </c>
    </row>
    <row r="44" spans="1:11" s="7" customFormat="1" ht="17.100000000000001" customHeight="1">
      <c r="A44" s="24" t="s">
        <v>162</v>
      </c>
      <c r="B44" s="24"/>
      <c r="C44" s="25" t="s">
        <v>163</v>
      </c>
      <c r="D44" s="24"/>
      <c r="E44" s="26"/>
      <c r="F44" s="33">
        <v>0</v>
      </c>
      <c r="G44" s="28">
        <f>SUBTOTAL(9,G45:G45)</f>
        <v>0</v>
      </c>
      <c r="H44" s="29"/>
      <c r="I44" s="26">
        <f>SUBTOTAL(9,I45:I45)</f>
        <v>0</v>
      </c>
      <c r="J44" s="29"/>
      <c r="K44" s="26">
        <f>SUBTOTAL(9,K45:K45)</f>
        <v>0</v>
      </c>
    </row>
    <row r="45" spans="1:11" ht="25.5" outlineLevel="1">
      <c r="A45" s="30">
        <v>1</v>
      </c>
      <c r="B45" s="30" t="s">
        <v>164</v>
      </c>
      <c r="C45" s="31" t="s">
        <v>165</v>
      </c>
      <c r="D45" s="30" t="s">
        <v>40</v>
      </c>
      <c r="E45" s="32">
        <v>19.056000000000001</v>
      </c>
      <c r="F45" s="33">
        <v>0</v>
      </c>
      <c r="G45" s="34">
        <f>E45*F45</f>
        <v>0</v>
      </c>
      <c r="H45" s="35">
        <v>0</v>
      </c>
      <c r="I45" s="32">
        <f>E45*H45</f>
        <v>0</v>
      </c>
      <c r="J45" s="35">
        <v>0</v>
      </c>
      <c r="K45" s="32">
        <f>E45*J45</f>
        <v>0</v>
      </c>
    </row>
    <row r="46" spans="1:11" s="13" customFormat="1" ht="21.95" customHeight="1">
      <c r="A46" s="8"/>
      <c r="B46" s="8"/>
      <c r="C46" s="20" t="s">
        <v>166</v>
      </c>
      <c r="D46" s="8"/>
      <c r="E46" s="9"/>
      <c r="F46" s="10"/>
      <c r="G46" s="11">
        <f>SUBTOTAL(9,G4:G45)</f>
        <v>0</v>
      </c>
      <c r="H46" s="12"/>
      <c r="I46" s="9">
        <f>SUBTOTAL(9,I4:I45)</f>
        <v>19.055867440000004</v>
      </c>
      <c r="J46" s="12"/>
      <c r="K46" s="9">
        <f>SUBTOTAL(9,K4:K45)</f>
        <v>8.2000000000000003E-2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landscape" horizontalDpi="200" verticalDpi="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K52"/>
  <sheetViews>
    <sheetView workbookViewId="0">
      <pane ySplit="3" topLeftCell="A37" activePane="bottomLeft" state="frozen"/>
      <selection pane="bottomLeft" activeCell="F52" sqref="F52"/>
    </sheetView>
  </sheetViews>
  <sheetFormatPr defaultRowHeight="12.75" outlineLevelRow="1"/>
  <cols>
    <col min="1" max="1" width="5.5703125" style="1" bestFit="1" customWidth="1"/>
    <col min="2" max="2" width="10" style="1" bestFit="1" customWidth="1"/>
    <col min="3" max="3" width="41.42578125" style="19" customWidth="1"/>
    <col min="4" max="4" width="4" style="1" bestFit="1" customWidth="1"/>
    <col min="5" max="5" width="8" style="2" bestFit="1" customWidth="1"/>
    <col min="6" max="6" width="11" style="3" bestFit="1" customWidth="1"/>
    <col min="7" max="7" width="9.5703125" style="4" bestFit="1" customWidth="1"/>
    <col min="8" max="8" width="10" style="5" bestFit="1" customWidth="1"/>
    <col min="9" max="9" width="9.5703125" style="2" bestFit="1" customWidth="1"/>
    <col min="10" max="10" width="9.42578125" style="5" bestFit="1" customWidth="1"/>
    <col min="11" max="11" width="7" style="2" bestFit="1" customWidth="1"/>
  </cols>
  <sheetData>
    <row r="1" spans="1:11" ht="15.75">
      <c r="A1" s="36" t="s">
        <v>262</v>
      </c>
    </row>
    <row r="3" spans="1:11" s="6" customFormat="1">
      <c r="A3" s="21" t="s">
        <v>0</v>
      </c>
      <c r="B3" s="21" t="s">
        <v>1</v>
      </c>
      <c r="C3" s="22" t="s">
        <v>2</v>
      </c>
      <c r="D3" s="21" t="s">
        <v>3</v>
      </c>
      <c r="E3" s="23" t="s">
        <v>4</v>
      </c>
      <c r="F3" s="23" t="s">
        <v>5</v>
      </c>
      <c r="G3" s="23" t="s">
        <v>6</v>
      </c>
      <c r="H3" s="23" t="s">
        <v>7</v>
      </c>
      <c r="I3" s="23" t="s">
        <v>8</v>
      </c>
      <c r="J3" s="23" t="s">
        <v>9</v>
      </c>
      <c r="K3" s="23" t="s">
        <v>10</v>
      </c>
    </row>
    <row r="4" spans="1:11" s="7" customFormat="1" ht="17.100000000000001" customHeight="1">
      <c r="A4" s="24" t="s">
        <v>11</v>
      </c>
      <c r="B4" s="24"/>
      <c r="C4" s="25" t="s">
        <v>12</v>
      </c>
      <c r="D4" s="24"/>
      <c r="E4" s="26"/>
      <c r="F4" s="27"/>
      <c r="G4" s="28">
        <f>SUBTOTAL(9,G5:G23)</f>
        <v>0</v>
      </c>
      <c r="H4" s="29"/>
      <c r="I4" s="26">
        <f>SUBTOTAL(9,I5:I23)</f>
        <v>79.998161800000005</v>
      </c>
      <c r="J4" s="29"/>
      <c r="K4" s="26">
        <f>SUBTOTAL(9,K5:K23)</f>
        <v>0</v>
      </c>
    </row>
    <row r="5" spans="1:11" ht="25.5" outlineLevel="1">
      <c r="A5" s="30">
        <v>1</v>
      </c>
      <c r="B5" s="30" t="s">
        <v>13</v>
      </c>
      <c r="C5" s="31" t="s">
        <v>14</v>
      </c>
      <c r="D5" s="30" t="s">
        <v>15</v>
      </c>
      <c r="E5" s="32">
        <v>67.662000000000006</v>
      </c>
      <c r="F5" s="33">
        <v>0</v>
      </c>
      <c r="G5" s="34">
        <f t="shared" ref="G5:G23" si="0">E5*F5</f>
        <v>0</v>
      </c>
      <c r="H5" s="35">
        <v>0</v>
      </c>
      <c r="I5" s="32">
        <f t="shared" ref="I5:I23" si="1">E5*H5</f>
        <v>0</v>
      </c>
      <c r="J5" s="35">
        <v>0</v>
      </c>
      <c r="K5" s="32">
        <f t="shared" ref="K5:K23" si="2">E5*J5</f>
        <v>0</v>
      </c>
    </row>
    <row r="6" spans="1:11" ht="25.5" outlineLevel="1">
      <c r="A6" s="30">
        <v>2</v>
      </c>
      <c r="B6" s="30" t="s">
        <v>16</v>
      </c>
      <c r="C6" s="31" t="s">
        <v>17</v>
      </c>
      <c r="D6" s="30" t="s">
        <v>15</v>
      </c>
      <c r="E6" s="32">
        <v>18</v>
      </c>
      <c r="F6" s="33">
        <v>0</v>
      </c>
      <c r="G6" s="34">
        <f t="shared" si="0"/>
        <v>0</v>
      </c>
      <c r="H6" s="35">
        <v>0</v>
      </c>
      <c r="I6" s="32">
        <f t="shared" si="1"/>
        <v>0</v>
      </c>
      <c r="J6" s="35">
        <v>0</v>
      </c>
      <c r="K6" s="32">
        <f t="shared" si="2"/>
        <v>0</v>
      </c>
    </row>
    <row r="7" spans="1:11" ht="25.5" outlineLevel="1">
      <c r="A7" s="30">
        <v>3</v>
      </c>
      <c r="B7" s="30" t="s">
        <v>18</v>
      </c>
      <c r="C7" s="31" t="s">
        <v>19</v>
      </c>
      <c r="D7" s="30" t="s">
        <v>15</v>
      </c>
      <c r="E7" s="32">
        <v>18</v>
      </c>
      <c r="F7" s="33">
        <v>0</v>
      </c>
      <c r="G7" s="34">
        <f t="shared" si="0"/>
        <v>0</v>
      </c>
      <c r="H7" s="35">
        <v>0</v>
      </c>
      <c r="I7" s="32">
        <f t="shared" si="1"/>
        <v>0</v>
      </c>
      <c r="J7" s="35">
        <v>0</v>
      </c>
      <c r="K7" s="32">
        <f t="shared" si="2"/>
        <v>0</v>
      </c>
    </row>
    <row r="8" spans="1:11" ht="25.5" outlineLevel="1">
      <c r="A8" s="30">
        <v>4</v>
      </c>
      <c r="B8" s="30" t="s">
        <v>171</v>
      </c>
      <c r="C8" s="31" t="s">
        <v>172</v>
      </c>
      <c r="D8" s="30" t="s">
        <v>15</v>
      </c>
      <c r="E8" s="32">
        <v>135.32400000000001</v>
      </c>
      <c r="F8" s="33">
        <v>0</v>
      </c>
      <c r="G8" s="34">
        <f t="shared" si="0"/>
        <v>0</v>
      </c>
      <c r="H8" s="35">
        <v>0</v>
      </c>
      <c r="I8" s="32">
        <f t="shared" si="1"/>
        <v>0</v>
      </c>
      <c r="J8" s="35">
        <v>0</v>
      </c>
      <c r="K8" s="32">
        <f t="shared" si="2"/>
        <v>0</v>
      </c>
    </row>
    <row r="9" spans="1:11" ht="25.5" outlineLevel="1">
      <c r="A9" s="30">
        <v>5</v>
      </c>
      <c r="B9" s="30" t="s">
        <v>22</v>
      </c>
      <c r="C9" s="31" t="s">
        <v>23</v>
      </c>
      <c r="D9" s="30" t="s">
        <v>15</v>
      </c>
      <c r="E9" s="32">
        <v>135.32400000000001</v>
      </c>
      <c r="F9" s="33">
        <v>0</v>
      </c>
      <c r="G9" s="34">
        <f t="shared" si="0"/>
        <v>0</v>
      </c>
      <c r="H9" s="35">
        <v>0</v>
      </c>
      <c r="I9" s="32">
        <f t="shared" si="1"/>
        <v>0</v>
      </c>
      <c r="J9" s="35">
        <v>0</v>
      </c>
      <c r="K9" s="32">
        <f t="shared" si="2"/>
        <v>0</v>
      </c>
    </row>
    <row r="10" spans="1:11" ht="25.5" outlineLevel="1">
      <c r="A10" s="30">
        <v>6</v>
      </c>
      <c r="B10" s="30" t="s">
        <v>29</v>
      </c>
      <c r="C10" s="31" t="s">
        <v>30</v>
      </c>
      <c r="D10" s="30" t="s">
        <v>31</v>
      </c>
      <c r="E10" s="32">
        <v>300.72000000000003</v>
      </c>
      <c r="F10" s="33">
        <v>0</v>
      </c>
      <c r="G10" s="34">
        <f t="shared" si="0"/>
        <v>0</v>
      </c>
      <c r="H10" s="35">
        <v>8.4000000000000003E-4</v>
      </c>
      <c r="I10" s="32">
        <f t="shared" si="1"/>
        <v>0.25260480000000002</v>
      </c>
      <c r="J10" s="35">
        <v>0</v>
      </c>
      <c r="K10" s="32">
        <f t="shared" si="2"/>
        <v>0</v>
      </c>
    </row>
    <row r="11" spans="1:11" ht="25.5" outlineLevel="1">
      <c r="A11" s="30">
        <v>7</v>
      </c>
      <c r="B11" s="30" t="s">
        <v>32</v>
      </c>
      <c r="C11" s="31" t="s">
        <v>33</v>
      </c>
      <c r="D11" s="30" t="s">
        <v>31</v>
      </c>
      <c r="E11" s="32">
        <v>300.72000000000003</v>
      </c>
      <c r="F11" s="33">
        <v>0</v>
      </c>
      <c r="G11" s="34">
        <f t="shared" si="0"/>
        <v>0</v>
      </c>
      <c r="H11" s="35">
        <v>0</v>
      </c>
      <c r="I11" s="32">
        <f t="shared" si="1"/>
        <v>0</v>
      </c>
      <c r="J11" s="35">
        <v>0</v>
      </c>
      <c r="K11" s="32">
        <f t="shared" si="2"/>
        <v>0</v>
      </c>
    </row>
    <row r="12" spans="1:11" outlineLevel="1">
      <c r="A12" s="30">
        <v>8</v>
      </c>
      <c r="B12" s="30" t="s">
        <v>179</v>
      </c>
      <c r="C12" s="31" t="s">
        <v>180</v>
      </c>
      <c r="D12" s="30" t="s">
        <v>31</v>
      </c>
      <c r="E12" s="32">
        <v>60</v>
      </c>
      <c r="F12" s="33">
        <v>0</v>
      </c>
      <c r="G12" s="34">
        <f t="shared" si="0"/>
        <v>0</v>
      </c>
      <c r="H12" s="35">
        <v>6.9999999999999999E-4</v>
      </c>
      <c r="I12" s="32">
        <f t="shared" si="1"/>
        <v>4.2000000000000003E-2</v>
      </c>
      <c r="J12" s="35">
        <v>0</v>
      </c>
      <c r="K12" s="32">
        <f t="shared" si="2"/>
        <v>0</v>
      </c>
    </row>
    <row r="13" spans="1:11" outlineLevel="1">
      <c r="A13" s="30">
        <v>9</v>
      </c>
      <c r="B13" s="30" t="s">
        <v>181</v>
      </c>
      <c r="C13" s="31" t="s">
        <v>182</v>
      </c>
      <c r="D13" s="30" t="s">
        <v>31</v>
      </c>
      <c r="E13" s="32">
        <v>60</v>
      </c>
      <c r="F13" s="33">
        <v>0</v>
      </c>
      <c r="G13" s="34">
        <f t="shared" si="0"/>
        <v>0</v>
      </c>
      <c r="H13" s="35">
        <v>0</v>
      </c>
      <c r="I13" s="32">
        <f t="shared" si="1"/>
        <v>0</v>
      </c>
      <c r="J13" s="35">
        <v>0</v>
      </c>
      <c r="K13" s="32">
        <f t="shared" si="2"/>
        <v>0</v>
      </c>
    </row>
    <row r="14" spans="1:11" ht="25.5" outlineLevel="1">
      <c r="A14" s="30">
        <v>10</v>
      </c>
      <c r="B14" s="30" t="s">
        <v>183</v>
      </c>
      <c r="C14" s="31" t="s">
        <v>184</v>
      </c>
      <c r="D14" s="30" t="s">
        <v>15</v>
      </c>
      <c r="E14" s="32">
        <v>18</v>
      </c>
      <c r="F14" s="33">
        <v>0</v>
      </c>
      <c r="G14" s="34">
        <f t="shared" si="0"/>
        <v>0</v>
      </c>
      <c r="H14" s="35">
        <v>4.6000000000000001E-4</v>
      </c>
      <c r="I14" s="32">
        <f t="shared" si="1"/>
        <v>8.2800000000000009E-3</v>
      </c>
      <c r="J14" s="35">
        <v>0</v>
      </c>
      <c r="K14" s="32">
        <f t="shared" si="2"/>
        <v>0</v>
      </c>
    </row>
    <row r="15" spans="1:11" ht="25.5" outlineLevel="1">
      <c r="A15" s="30">
        <v>11</v>
      </c>
      <c r="B15" s="30" t="s">
        <v>185</v>
      </c>
      <c r="C15" s="31" t="s">
        <v>186</v>
      </c>
      <c r="D15" s="30" t="s">
        <v>15</v>
      </c>
      <c r="E15" s="32">
        <v>18</v>
      </c>
      <c r="F15" s="33">
        <v>0</v>
      </c>
      <c r="G15" s="34">
        <f t="shared" si="0"/>
        <v>0</v>
      </c>
      <c r="H15" s="35">
        <v>0</v>
      </c>
      <c r="I15" s="32">
        <f t="shared" si="1"/>
        <v>0</v>
      </c>
      <c r="J15" s="35">
        <v>0</v>
      </c>
      <c r="K15" s="32">
        <f t="shared" si="2"/>
        <v>0</v>
      </c>
    </row>
    <row r="16" spans="1:11" ht="25.5" outlineLevel="1">
      <c r="A16" s="30">
        <v>12</v>
      </c>
      <c r="B16" s="30" t="s">
        <v>34</v>
      </c>
      <c r="C16" s="31" t="s">
        <v>35</v>
      </c>
      <c r="D16" s="30" t="s">
        <v>15</v>
      </c>
      <c r="E16" s="32">
        <v>153.32400000000001</v>
      </c>
      <c r="F16" s="33">
        <v>0</v>
      </c>
      <c r="G16" s="34">
        <f t="shared" si="0"/>
        <v>0</v>
      </c>
      <c r="H16" s="35">
        <v>0</v>
      </c>
      <c r="I16" s="32">
        <f t="shared" si="1"/>
        <v>0</v>
      </c>
      <c r="J16" s="35">
        <v>0</v>
      </c>
      <c r="K16" s="32">
        <f t="shared" si="2"/>
        <v>0</v>
      </c>
    </row>
    <row r="17" spans="1:11" ht="25.5" outlineLevel="1">
      <c r="A17" s="30">
        <v>13</v>
      </c>
      <c r="B17" s="30" t="s">
        <v>36</v>
      </c>
      <c r="C17" s="31" t="s">
        <v>37</v>
      </c>
      <c r="D17" s="30" t="s">
        <v>15</v>
      </c>
      <c r="E17" s="32">
        <v>52.968000000000004</v>
      </c>
      <c r="F17" s="33">
        <v>0</v>
      </c>
      <c r="G17" s="34">
        <f t="shared" si="0"/>
        <v>0</v>
      </c>
      <c r="H17" s="35">
        <v>0</v>
      </c>
      <c r="I17" s="32">
        <f t="shared" si="1"/>
        <v>0</v>
      </c>
      <c r="J17" s="35">
        <v>0</v>
      </c>
      <c r="K17" s="32">
        <f t="shared" si="2"/>
        <v>0</v>
      </c>
    </row>
    <row r="18" spans="1:11" ht="25.5" outlineLevel="1">
      <c r="A18" s="30">
        <v>14</v>
      </c>
      <c r="B18" s="30" t="s">
        <v>38</v>
      </c>
      <c r="C18" s="31" t="s">
        <v>39</v>
      </c>
      <c r="D18" s="30" t="s">
        <v>40</v>
      </c>
      <c r="E18" s="32">
        <v>100.639</v>
      </c>
      <c r="F18" s="33">
        <v>0</v>
      </c>
      <c r="G18" s="34">
        <f t="shared" si="0"/>
        <v>0</v>
      </c>
      <c r="H18" s="35">
        <v>0</v>
      </c>
      <c r="I18" s="32">
        <f t="shared" si="1"/>
        <v>0</v>
      </c>
      <c r="J18" s="35">
        <v>0</v>
      </c>
      <c r="K18" s="32">
        <f t="shared" si="2"/>
        <v>0</v>
      </c>
    </row>
    <row r="19" spans="1:11" ht="25.5" outlineLevel="1">
      <c r="A19" s="30">
        <v>15</v>
      </c>
      <c r="B19" s="30" t="s">
        <v>41</v>
      </c>
      <c r="C19" s="31" t="s">
        <v>42</v>
      </c>
      <c r="D19" s="30" t="s">
        <v>15</v>
      </c>
      <c r="E19" s="32">
        <v>100.35599999999999</v>
      </c>
      <c r="F19" s="33">
        <v>0</v>
      </c>
      <c r="G19" s="34">
        <f t="shared" si="0"/>
        <v>0</v>
      </c>
      <c r="H19" s="35">
        <v>0</v>
      </c>
      <c r="I19" s="32">
        <f t="shared" si="1"/>
        <v>0</v>
      </c>
      <c r="J19" s="35">
        <v>0</v>
      </c>
      <c r="K19" s="32">
        <f t="shared" si="2"/>
        <v>0</v>
      </c>
    </row>
    <row r="20" spans="1:11" ht="38.25" outlineLevel="1">
      <c r="A20" s="30">
        <v>16</v>
      </c>
      <c r="B20" s="30" t="s">
        <v>43</v>
      </c>
      <c r="C20" s="31" t="s">
        <v>44</v>
      </c>
      <c r="D20" s="30" t="s">
        <v>15</v>
      </c>
      <c r="E20" s="32">
        <v>39.369</v>
      </c>
      <c r="F20" s="33">
        <v>0</v>
      </c>
      <c r="G20" s="34">
        <f t="shared" si="0"/>
        <v>0</v>
      </c>
      <c r="H20" s="35">
        <v>0</v>
      </c>
      <c r="I20" s="32">
        <f t="shared" si="1"/>
        <v>0</v>
      </c>
      <c r="J20" s="35">
        <v>0</v>
      </c>
      <c r="K20" s="32">
        <f t="shared" si="2"/>
        <v>0</v>
      </c>
    </row>
    <row r="21" spans="1:11" ht="25.5" outlineLevel="1">
      <c r="A21" s="30">
        <v>17</v>
      </c>
      <c r="B21" s="30" t="s">
        <v>45</v>
      </c>
      <c r="C21" s="31" t="s">
        <v>46</v>
      </c>
      <c r="D21" s="30" t="s">
        <v>31</v>
      </c>
      <c r="E21" s="32">
        <v>112.77</v>
      </c>
      <c r="F21" s="33">
        <v>0</v>
      </c>
      <c r="G21" s="34">
        <f t="shared" si="0"/>
        <v>0</v>
      </c>
      <c r="H21" s="35">
        <v>0</v>
      </c>
      <c r="I21" s="32">
        <f t="shared" si="1"/>
        <v>0</v>
      </c>
      <c r="J21" s="35">
        <v>0</v>
      </c>
      <c r="K21" s="32">
        <f t="shared" si="2"/>
        <v>0</v>
      </c>
    </row>
    <row r="22" spans="1:11" outlineLevel="1">
      <c r="A22" s="30">
        <v>18</v>
      </c>
      <c r="B22" s="30" t="s">
        <v>49</v>
      </c>
      <c r="C22" s="31" t="s">
        <v>50</v>
      </c>
      <c r="D22" s="30" t="s">
        <v>40</v>
      </c>
      <c r="E22" s="32">
        <v>79.683999999999997</v>
      </c>
      <c r="F22" s="33">
        <v>0</v>
      </c>
      <c r="G22" s="34">
        <f t="shared" si="0"/>
        <v>0</v>
      </c>
      <c r="H22" s="35">
        <v>1</v>
      </c>
      <c r="I22" s="32">
        <f t="shared" si="1"/>
        <v>79.683999999999997</v>
      </c>
      <c r="J22" s="35">
        <v>0</v>
      </c>
      <c r="K22" s="32">
        <f t="shared" si="2"/>
        <v>0</v>
      </c>
    </row>
    <row r="23" spans="1:11" ht="38.25" outlineLevel="1">
      <c r="A23" s="30">
        <v>19</v>
      </c>
      <c r="B23" s="30" t="s">
        <v>53</v>
      </c>
      <c r="C23" s="31" t="s">
        <v>54</v>
      </c>
      <c r="D23" s="30" t="s">
        <v>26</v>
      </c>
      <c r="E23" s="32">
        <v>125.3</v>
      </c>
      <c r="F23" s="33">
        <v>0</v>
      </c>
      <c r="G23" s="34">
        <f t="shared" si="0"/>
        <v>0</v>
      </c>
      <c r="H23" s="35">
        <v>9.0000000000000006E-5</v>
      </c>
      <c r="I23" s="32">
        <f t="shared" si="1"/>
        <v>1.1277000000000001E-2</v>
      </c>
      <c r="J23" s="35">
        <v>0</v>
      </c>
      <c r="K23" s="32">
        <f t="shared" si="2"/>
        <v>0</v>
      </c>
    </row>
    <row r="24" spans="1:11" s="7" customFormat="1" ht="17.100000000000001" customHeight="1">
      <c r="A24" s="24" t="s">
        <v>55</v>
      </c>
      <c r="B24" s="24"/>
      <c r="C24" s="25" t="s">
        <v>56</v>
      </c>
      <c r="D24" s="24"/>
      <c r="E24" s="26"/>
      <c r="F24" s="27"/>
      <c r="G24" s="28">
        <v>0</v>
      </c>
      <c r="H24" s="29"/>
      <c r="I24" s="26">
        <f>SUBTOTAL(9,I25:I27)</f>
        <v>21.40310929</v>
      </c>
      <c r="J24" s="29"/>
      <c r="K24" s="26">
        <f>SUBTOTAL(9,K25:K27)</f>
        <v>0</v>
      </c>
    </row>
    <row r="25" spans="1:11" ht="25.5" outlineLevel="1">
      <c r="A25" s="30">
        <v>1</v>
      </c>
      <c r="B25" s="30" t="s">
        <v>57</v>
      </c>
      <c r="C25" s="31" t="s">
        <v>58</v>
      </c>
      <c r="D25" s="30" t="s">
        <v>15</v>
      </c>
      <c r="E25" s="32">
        <v>11.276999999999999</v>
      </c>
      <c r="F25" s="33">
        <v>0</v>
      </c>
      <c r="G25" s="34">
        <f>E25*F25</f>
        <v>0</v>
      </c>
      <c r="H25" s="35">
        <v>1.8907700000000001</v>
      </c>
      <c r="I25" s="32">
        <f>E25*H25</f>
        <v>21.322213290000001</v>
      </c>
      <c r="J25" s="35">
        <v>0</v>
      </c>
      <c r="K25" s="32">
        <f>E25*J25</f>
        <v>0</v>
      </c>
    </row>
    <row r="26" spans="1:11" ht="25.5" outlineLevel="1">
      <c r="A26" s="30">
        <v>2</v>
      </c>
      <c r="B26" s="30" t="s">
        <v>59</v>
      </c>
      <c r="C26" s="31" t="s">
        <v>60</v>
      </c>
      <c r="D26" s="30" t="s">
        <v>15</v>
      </c>
      <c r="E26" s="32">
        <v>1.28</v>
      </c>
      <c r="F26" s="33">
        <v>0</v>
      </c>
      <c r="G26" s="34">
        <f>E26*F26</f>
        <v>0</v>
      </c>
      <c r="H26" s="35">
        <v>0</v>
      </c>
      <c r="I26" s="32">
        <f>E26*H26</f>
        <v>0</v>
      </c>
      <c r="J26" s="35">
        <v>0</v>
      </c>
      <c r="K26" s="32">
        <f>E26*J26</f>
        <v>0</v>
      </c>
    </row>
    <row r="27" spans="1:11" ht="25.5" outlineLevel="1">
      <c r="A27" s="30">
        <v>3</v>
      </c>
      <c r="B27" s="30" t="s">
        <v>61</v>
      </c>
      <c r="C27" s="31" t="s">
        <v>62</v>
      </c>
      <c r="D27" s="30" t="s">
        <v>31</v>
      </c>
      <c r="E27" s="32">
        <v>12.8</v>
      </c>
      <c r="F27" s="33">
        <v>0</v>
      </c>
      <c r="G27" s="34">
        <f>E27*F27</f>
        <v>0</v>
      </c>
      <c r="H27" s="35">
        <v>6.3200000000000001E-3</v>
      </c>
      <c r="I27" s="32">
        <f>E27*H27</f>
        <v>8.089600000000001E-2</v>
      </c>
      <c r="J27" s="35">
        <v>0</v>
      </c>
      <c r="K27" s="32">
        <f>E27*J27</f>
        <v>0</v>
      </c>
    </row>
    <row r="28" spans="1:11" s="7" customFormat="1" ht="17.100000000000001" customHeight="1">
      <c r="A28" s="24" t="s">
        <v>79</v>
      </c>
      <c r="B28" s="24"/>
      <c r="C28" s="25" t="s">
        <v>80</v>
      </c>
      <c r="D28" s="24"/>
      <c r="E28" s="26"/>
      <c r="F28" s="27"/>
      <c r="G28" s="28">
        <v>0</v>
      </c>
      <c r="H28" s="29"/>
      <c r="I28" s="26">
        <f>SUBTOTAL(9,I29:I49)</f>
        <v>11.213082000000004</v>
      </c>
      <c r="J28" s="29"/>
      <c r="K28" s="26">
        <f>SUBTOTAL(9,K29:K49)</f>
        <v>0</v>
      </c>
    </row>
    <row r="29" spans="1:11" ht="38.25" outlineLevel="1">
      <c r="A29" s="30">
        <v>1</v>
      </c>
      <c r="B29" s="30" t="s">
        <v>206</v>
      </c>
      <c r="C29" s="31" t="s">
        <v>207</v>
      </c>
      <c r="D29" s="30" t="s">
        <v>26</v>
      </c>
      <c r="E29" s="32">
        <v>172.3</v>
      </c>
      <c r="F29" s="33">
        <v>0</v>
      </c>
      <c r="G29" s="34">
        <f t="shared" ref="G29:G49" si="3">E29*F29</f>
        <v>0</v>
      </c>
      <c r="H29" s="35">
        <v>0</v>
      </c>
      <c r="I29" s="32">
        <f t="shared" ref="I29:I49" si="4">E29*H29</f>
        <v>0</v>
      </c>
      <c r="J29" s="35">
        <v>0</v>
      </c>
      <c r="K29" s="32">
        <f t="shared" ref="K29:K49" si="5">E29*J29</f>
        <v>0</v>
      </c>
    </row>
    <row r="30" spans="1:11" ht="25.5" outlineLevel="1">
      <c r="A30" s="30">
        <v>2</v>
      </c>
      <c r="B30" s="30" t="s">
        <v>92</v>
      </c>
      <c r="C30" s="31" t="s">
        <v>93</v>
      </c>
      <c r="D30" s="30" t="s">
        <v>26</v>
      </c>
      <c r="E30" s="32">
        <v>47</v>
      </c>
      <c r="F30" s="33">
        <v>0</v>
      </c>
      <c r="G30" s="34">
        <f t="shared" si="3"/>
        <v>0</v>
      </c>
      <c r="H30" s="35">
        <v>0</v>
      </c>
      <c r="I30" s="32">
        <f t="shared" si="4"/>
        <v>0</v>
      </c>
      <c r="J30" s="35">
        <v>0</v>
      </c>
      <c r="K30" s="32">
        <f t="shared" si="5"/>
        <v>0</v>
      </c>
    </row>
    <row r="31" spans="1:11" ht="25.5" outlineLevel="1">
      <c r="A31" s="30">
        <v>3</v>
      </c>
      <c r="B31" s="30" t="s">
        <v>208</v>
      </c>
      <c r="C31" s="31" t="s">
        <v>209</v>
      </c>
      <c r="D31" s="30" t="s">
        <v>83</v>
      </c>
      <c r="E31" s="32">
        <v>10</v>
      </c>
      <c r="F31" s="33">
        <v>0</v>
      </c>
      <c r="G31" s="34">
        <f t="shared" si="3"/>
        <v>0</v>
      </c>
      <c r="H31" s="35">
        <v>4.4900000000000001E-3</v>
      </c>
      <c r="I31" s="32">
        <f t="shared" si="4"/>
        <v>4.4900000000000002E-2</v>
      </c>
      <c r="J31" s="35">
        <v>0</v>
      </c>
      <c r="K31" s="32">
        <f t="shared" si="5"/>
        <v>0</v>
      </c>
    </row>
    <row r="32" spans="1:11" ht="25.5" outlineLevel="1">
      <c r="A32" s="30">
        <v>4</v>
      </c>
      <c r="B32" s="30" t="s">
        <v>210</v>
      </c>
      <c r="C32" s="31" t="s">
        <v>211</v>
      </c>
      <c r="D32" s="30" t="s">
        <v>83</v>
      </c>
      <c r="E32" s="32">
        <v>10</v>
      </c>
      <c r="F32" s="33">
        <v>0</v>
      </c>
      <c r="G32" s="34">
        <f t="shared" si="3"/>
        <v>0</v>
      </c>
      <c r="H32" s="35">
        <v>7.2000000000000005E-4</v>
      </c>
      <c r="I32" s="32">
        <f t="shared" si="4"/>
        <v>7.2000000000000007E-3</v>
      </c>
      <c r="J32" s="35">
        <v>0</v>
      </c>
      <c r="K32" s="32">
        <f t="shared" si="5"/>
        <v>0</v>
      </c>
    </row>
    <row r="33" spans="1:11" ht="25.5" outlineLevel="1">
      <c r="A33" s="30">
        <v>5</v>
      </c>
      <c r="B33" s="30" t="s">
        <v>212</v>
      </c>
      <c r="C33" s="31" t="s">
        <v>213</v>
      </c>
      <c r="D33" s="30" t="s">
        <v>83</v>
      </c>
      <c r="E33" s="32">
        <v>10</v>
      </c>
      <c r="F33" s="33">
        <v>0</v>
      </c>
      <c r="G33" s="34">
        <f t="shared" si="3"/>
        <v>0</v>
      </c>
      <c r="H33" s="35">
        <v>0</v>
      </c>
      <c r="I33" s="32">
        <f t="shared" si="4"/>
        <v>0</v>
      </c>
      <c r="J33" s="35">
        <v>0</v>
      </c>
      <c r="K33" s="32">
        <f t="shared" si="5"/>
        <v>0</v>
      </c>
    </row>
    <row r="34" spans="1:11" ht="25.5" outlineLevel="1">
      <c r="A34" s="30">
        <v>6</v>
      </c>
      <c r="B34" s="30" t="s">
        <v>214</v>
      </c>
      <c r="C34" s="31" t="s">
        <v>215</v>
      </c>
      <c r="D34" s="30" t="s">
        <v>26</v>
      </c>
      <c r="E34" s="32">
        <v>172.3</v>
      </c>
      <c r="F34" s="33">
        <v>0</v>
      </c>
      <c r="G34" s="34">
        <f t="shared" si="3"/>
        <v>0</v>
      </c>
      <c r="H34" s="35">
        <v>0</v>
      </c>
      <c r="I34" s="32">
        <f t="shared" si="4"/>
        <v>0</v>
      </c>
      <c r="J34" s="35">
        <v>0</v>
      </c>
      <c r="K34" s="32">
        <f t="shared" si="5"/>
        <v>0</v>
      </c>
    </row>
    <row r="35" spans="1:11" outlineLevel="1">
      <c r="A35" s="30">
        <v>7</v>
      </c>
      <c r="B35" s="30" t="s">
        <v>216</v>
      </c>
      <c r="C35" s="31" t="s">
        <v>217</v>
      </c>
      <c r="D35" s="30" t="s">
        <v>26</v>
      </c>
      <c r="E35" s="32">
        <v>172.3</v>
      </c>
      <c r="F35" s="33">
        <v>0</v>
      </c>
      <c r="G35" s="34">
        <f t="shared" si="3"/>
        <v>0</v>
      </c>
      <c r="H35" s="35">
        <v>0</v>
      </c>
      <c r="I35" s="32">
        <f t="shared" si="4"/>
        <v>0</v>
      </c>
      <c r="J35" s="35">
        <v>0</v>
      </c>
      <c r="K35" s="32">
        <f t="shared" si="5"/>
        <v>0</v>
      </c>
    </row>
    <row r="36" spans="1:11" ht="25.5" outlineLevel="1">
      <c r="A36" s="30">
        <v>8</v>
      </c>
      <c r="B36" s="30" t="s">
        <v>218</v>
      </c>
      <c r="C36" s="31" t="s">
        <v>219</v>
      </c>
      <c r="D36" s="30" t="s">
        <v>83</v>
      </c>
      <c r="E36" s="32">
        <v>20</v>
      </c>
      <c r="F36" s="33">
        <v>0</v>
      </c>
      <c r="G36" s="34">
        <f t="shared" si="3"/>
        <v>0</v>
      </c>
      <c r="H36" s="35">
        <v>0.46005000000000001</v>
      </c>
      <c r="I36" s="32">
        <f t="shared" si="4"/>
        <v>9.2010000000000005</v>
      </c>
      <c r="J36" s="35">
        <v>0</v>
      </c>
      <c r="K36" s="32">
        <f t="shared" si="5"/>
        <v>0</v>
      </c>
    </row>
    <row r="37" spans="1:11" ht="38.25" outlineLevel="1">
      <c r="A37" s="30">
        <v>9</v>
      </c>
      <c r="B37" s="30" t="s">
        <v>220</v>
      </c>
      <c r="C37" s="31" t="s">
        <v>221</v>
      </c>
      <c r="D37" s="30" t="s">
        <v>83</v>
      </c>
      <c r="E37" s="32">
        <v>1</v>
      </c>
      <c r="F37" s="33">
        <v>0</v>
      </c>
      <c r="G37" s="34">
        <f t="shared" si="3"/>
        <v>0</v>
      </c>
      <c r="H37" s="35">
        <v>0.32169999999999999</v>
      </c>
      <c r="I37" s="32">
        <f t="shared" si="4"/>
        <v>0.32169999999999999</v>
      </c>
      <c r="J37" s="35">
        <v>0</v>
      </c>
      <c r="K37" s="32">
        <f t="shared" si="5"/>
        <v>0</v>
      </c>
    </row>
    <row r="38" spans="1:11" ht="25.5" outlineLevel="1">
      <c r="A38" s="30">
        <v>10</v>
      </c>
      <c r="B38" s="30" t="s">
        <v>222</v>
      </c>
      <c r="C38" s="31" t="s">
        <v>266</v>
      </c>
      <c r="D38" s="30" t="s">
        <v>83</v>
      </c>
      <c r="E38" s="32">
        <v>1</v>
      </c>
      <c r="F38" s="33">
        <v>0</v>
      </c>
      <c r="G38" s="34">
        <f t="shared" si="3"/>
        <v>0</v>
      </c>
      <c r="H38" s="35">
        <v>7.0200000000000002E-3</v>
      </c>
      <c r="I38" s="32">
        <f t="shared" si="4"/>
        <v>7.0200000000000002E-3</v>
      </c>
      <c r="J38" s="35">
        <v>0</v>
      </c>
      <c r="K38" s="32">
        <f t="shared" si="5"/>
        <v>0</v>
      </c>
    </row>
    <row r="39" spans="1:11" outlineLevel="1">
      <c r="A39" s="30">
        <v>11</v>
      </c>
      <c r="B39" s="30" t="s">
        <v>104</v>
      </c>
      <c r="C39" s="31" t="s">
        <v>105</v>
      </c>
      <c r="D39" s="30" t="s">
        <v>83</v>
      </c>
      <c r="E39" s="32">
        <v>10</v>
      </c>
      <c r="F39" s="33">
        <v>0</v>
      </c>
      <c r="G39" s="34">
        <f t="shared" si="3"/>
        <v>0</v>
      </c>
      <c r="H39" s="35">
        <v>0.115</v>
      </c>
      <c r="I39" s="32">
        <f t="shared" si="4"/>
        <v>1.1500000000000001</v>
      </c>
      <c r="J39" s="35">
        <v>0</v>
      </c>
      <c r="K39" s="32">
        <f t="shared" si="5"/>
        <v>0</v>
      </c>
    </row>
    <row r="40" spans="1:11" ht="25.5" outlineLevel="1">
      <c r="A40" s="30">
        <v>12</v>
      </c>
      <c r="B40" s="30" t="s">
        <v>223</v>
      </c>
      <c r="C40" s="31" t="s">
        <v>224</v>
      </c>
      <c r="D40" s="30" t="s">
        <v>26</v>
      </c>
      <c r="E40" s="32">
        <v>188.32400000000001</v>
      </c>
      <c r="F40" s="33">
        <v>0</v>
      </c>
      <c r="G40" s="34">
        <f t="shared" si="3"/>
        <v>0</v>
      </c>
      <c r="H40" s="35">
        <v>5.0000000000000001E-4</v>
      </c>
      <c r="I40" s="32">
        <f t="shared" si="4"/>
        <v>9.416200000000001E-2</v>
      </c>
      <c r="J40" s="35">
        <v>0</v>
      </c>
      <c r="K40" s="32">
        <f t="shared" si="5"/>
        <v>0</v>
      </c>
    </row>
    <row r="41" spans="1:11" outlineLevel="1">
      <c r="A41" s="30">
        <v>13</v>
      </c>
      <c r="B41" s="30" t="s">
        <v>225</v>
      </c>
      <c r="C41" s="31" t="s">
        <v>226</v>
      </c>
      <c r="D41" s="30" t="s">
        <v>83</v>
      </c>
      <c r="E41" s="32">
        <v>10</v>
      </c>
      <c r="F41" s="33">
        <v>0</v>
      </c>
      <c r="G41" s="34">
        <f t="shared" si="3"/>
        <v>0</v>
      </c>
      <c r="H41" s="35">
        <v>7.0200000000000002E-3</v>
      </c>
      <c r="I41" s="32">
        <f t="shared" si="4"/>
        <v>7.0199999999999999E-2</v>
      </c>
      <c r="J41" s="35">
        <v>0</v>
      </c>
      <c r="K41" s="32">
        <f t="shared" si="5"/>
        <v>0</v>
      </c>
    </row>
    <row r="42" spans="1:11" ht="25.5" outlineLevel="1">
      <c r="A42" s="30">
        <v>14</v>
      </c>
      <c r="B42" s="30" t="s">
        <v>227</v>
      </c>
      <c r="C42" s="31" t="s">
        <v>267</v>
      </c>
      <c r="D42" s="30" t="s">
        <v>83</v>
      </c>
      <c r="E42" s="32">
        <v>10</v>
      </c>
      <c r="F42" s="33">
        <v>0</v>
      </c>
      <c r="G42" s="34">
        <f t="shared" si="3"/>
        <v>0</v>
      </c>
      <c r="H42" s="35">
        <v>2.7000000000000001E-3</v>
      </c>
      <c r="I42" s="32">
        <f t="shared" si="4"/>
        <v>2.7000000000000003E-2</v>
      </c>
      <c r="J42" s="35">
        <v>0</v>
      </c>
      <c r="K42" s="32">
        <f t="shared" si="5"/>
        <v>0</v>
      </c>
    </row>
    <row r="43" spans="1:11" ht="25.5" outlineLevel="1">
      <c r="A43" s="30">
        <v>15</v>
      </c>
      <c r="B43" s="30" t="s">
        <v>228</v>
      </c>
      <c r="C43" s="31" t="s">
        <v>229</v>
      </c>
      <c r="D43" s="30" t="s">
        <v>83</v>
      </c>
      <c r="E43" s="32">
        <v>1</v>
      </c>
      <c r="F43" s="33">
        <v>0</v>
      </c>
      <c r="G43" s="34">
        <f t="shared" si="3"/>
        <v>0</v>
      </c>
      <c r="H43" s="35">
        <v>2E-3</v>
      </c>
      <c r="I43" s="32">
        <f t="shared" si="4"/>
        <v>2E-3</v>
      </c>
      <c r="J43" s="35">
        <v>0</v>
      </c>
      <c r="K43" s="32">
        <f t="shared" si="5"/>
        <v>0</v>
      </c>
    </row>
    <row r="44" spans="1:11" outlineLevel="1">
      <c r="A44" s="30">
        <v>16</v>
      </c>
      <c r="B44" s="30" t="s">
        <v>114</v>
      </c>
      <c r="C44" s="31" t="s">
        <v>115</v>
      </c>
      <c r="D44" s="30" t="s">
        <v>83</v>
      </c>
      <c r="E44" s="32">
        <v>10</v>
      </c>
      <c r="F44" s="33">
        <v>0</v>
      </c>
      <c r="G44" s="34">
        <f t="shared" si="3"/>
        <v>0</v>
      </c>
      <c r="H44" s="35">
        <v>3.5000000000000001E-3</v>
      </c>
      <c r="I44" s="32">
        <f t="shared" si="4"/>
        <v>3.5000000000000003E-2</v>
      </c>
      <c r="J44" s="35">
        <v>0</v>
      </c>
      <c r="K44" s="32">
        <f t="shared" si="5"/>
        <v>0</v>
      </c>
    </row>
    <row r="45" spans="1:11" outlineLevel="1">
      <c r="A45" s="30">
        <v>17</v>
      </c>
      <c r="B45" s="30" t="s">
        <v>116</v>
      </c>
      <c r="C45" s="31" t="s">
        <v>117</v>
      </c>
      <c r="D45" s="30" t="s">
        <v>83</v>
      </c>
      <c r="E45" s="32">
        <v>10</v>
      </c>
      <c r="F45" s="33">
        <v>0</v>
      </c>
      <c r="G45" s="34">
        <f t="shared" si="3"/>
        <v>0</v>
      </c>
      <c r="H45" s="35">
        <v>1.3299999999999999E-2</v>
      </c>
      <c r="I45" s="32">
        <f t="shared" si="4"/>
        <v>0.13300000000000001</v>
      </c>
      <c r="J45" s="35">
        <v>0</v>
      </c>
      <c r="K45" s="32">
        <f t="shared" si="5"/>
        <v>0</v>
      </c>
    </row>
    <row r="46" spans="1:11" outlineLevel="1">
      <c r="A46" s="30">
        <v>18</v>
      </c>
      <c r="B46" s="30" t="s">
        <v>230</v>
      </c>
      <c r="C46" s="31" t="s">
        <v>265</v>
      </c>
      <c r="D46" s="30" t="s">
        <v>83</v>
      </c>
      <c r="E46" s="32">
        <v>1</v>
      </c>
      <c r="F46" s="33">
        <v>0</v>
      </c>
      <c r="G46" s="34">
        <f t="shared" si="3"/>
        <v>0</v>
      </c>
      <c r="H46" s="35">
        <v>0.05</v>
      </c>
      <c r="I46" s="32">
        <f t="shared" si="4"/>
        <v>0.05</v>
      </c>
      <c r="J46" s="35">
        <v>0</v>
      </c>
      <c r="K46" s="32">
        <f t="shared" si="5"/>
        <v>0</v>
      </c>
    </row>
    <row r="47" spans="1:11" outlineLevel="1">
      <c r="A47" s="30">
        <v>19</v>
      </c>
      <c r="B47" s="30" t="s">
        <v>231</v>
      </c>
      <c r="C47" s="31" t="s">
        <v>232</v>
      </c>
      <c r="D47" s="30" t="s">
        <v>83</v>
      </c>
      <c r="E47" s="32">
        <v>10</v>
      </c>
      <c r="F47" s="33">
        <v>0</v>
      </c>
      <c r="G47" s="34">
        <f t="shared" si="3"/>
        <v>0</v>
      </c>
      <c r="H47" s="35">
        <v>9.0000000000000006E-5</v>
      </c>
      <c r="I47" s="32">
        <f t="shared" si="4"/>
        <v>9.0000000000000008E-4</v>
      </c>
      <c r="J47" s="35">
        <v>0</v>
      </c>
      <c r="K47" s="32">
        <f t="shared" si="5"/>
        <v>0</v>
      </c>
    </row>
    <row r="48" spans="1:11" ht="25.5" outlineLevel="1">
      <c r="A48" s="30">
        <v>20</v>
      </c>
      <c r="B48" s="30" t="s">
        <v>233</v>
      </c>
      <c r="C48" s="31" t="s">
        <v>234</v>
      </c>
      <c r="D48" s="30" t="s">
        <v>83</v>
      </c>
      <c r="E48" s="32">
        <v>1</v>
      </c>
      <c r="F48" s="33">
        <v>0</v>
      </c>
      <c r="G48" s="34">
        <f t="shared" si="3"/>
        <v>0</v>
      </c>
      <c r="H48" s="35">
        <v>6.9000000000000006E-2</v>
      </c>
      <c r="I48" s="32">
        <f t="shared" si="4"/>
        <v>6.9000000000000006E-2</v>
      </c>
      <c r="J48" s="35">
        <v>0</v>
      </c>
      <c r="K48" s="32">
        <f t="shared" si="5"/>
        <v>0</v>
      </c>
    </row>
    <row r="49" spans="1:11" outlineLevel="1">
      <c r="A49" s="30">
        <v>21</v>
      </c>
      <c r="B49" s="30" t="s">
        <v>235</v>
      </c>
      <c r="C49" s="31" t="s">
        <v>236</v>
      </c>
      <c r="D49" s="30" t="s">
        <v>83</v>
      </c>
      <c r="E49" s="32">
        <v>1</v>
      </c>
      <c r="F49" s="33">
        <v>0</v>
      </c>
      <c r="G49" s="34">
        <f t="shared" si="3"/>
        <v>0</v>
      </c>
      <c r="H49" s="35">
        <v>0</v>
      </c>
      <c r="I49" s="32">
        <f t="shared" si="4"/>
        <v>0</v>
      </c>
      <c r="J49" s="35">
        <v>0</v>
      </c>
      <c r="K49" s="32">
        <f t="shared" si="5"/>
        <v>0</v>
      </c>
    </row>
    <row r="50" spans="1:11" s="7" customFormat="1" ht="17.100000000000001" customHeight="1">
      <c r="A50" s="24" t="s">
        <v>162</v>
      </c>
      <c r="B50" s="24"/>
      <c r="C50" s="25" t="s">
        <v>163</v>
      </c>
      <c r="D50" s="24"/>
      <c r="E50" s="26"/>
      <c r="F50" s="27"/>
      <c r="G50" s="28">
        <v>0</v>
      </c>
      <c r="H50" s="29"/>
      <c r="I50" s="26">
        <f>SUBTOTAL(9,I51:I51)</f>
        <v>0</v>
      </c>
      <c r="J50" s="29"/>
      <c r="K50" s="26">
        <f>SUBTOTAL(9,K51:K51)</f>
        <v>0</v>
      </c>
    </row>
    <row r="51" spans="1:11" ht="25.5" outlineLevel="1">
      <c r="A51" s="30">
        <v>1</v>
      </c>
      <c r="B51" s="30" t="s">
        <v>164</v>
      </c>
      <c r="C51" s="31" t="s">
        <v>165</v>
      </c>
      <c r="D51" s="30" t="s">
        <v>40</v>
      </c>
      <c r="E51" s="32">
        <v>112.614</v>
      </c>
      <c r="F51" s="33">
        <v>0</v>
      </c>
      <c r="G51" s="34">
        <f>E51*F51</f>
        <v>0</v>
      </c>
      <c r="H51" s="35">
        <v>0</v>
      </c>
      <c r="I51" s="32">
        <f>E51*H51</f>
        <v>0</v>
      </c>
      <c r="J51" s="35">
        <v>0</v>
      </c>
      <c r="K51" s="32">
        <f>E51*J51</f>
        <v>0</v>
      </c>
    </row>
    <row r="52" spans="1:11" s="13" customFormat="1" ht="21.95" customHeight="1">
      <c r="A52" s="8"/>
      <c r="B52" s="8"/>
      <c r="C52" s="20" t="s">
        <v>166</v>
      </c>
      <c r="D52" s="8"/>
      <c r="E52" s="9"/>
      <c r="F52" s="10"/>
      <c r="G52" s="11">
        <f>SUBTOTAL(9,G4:G51)</f>
        <v>0</v>
      </c>
      <c r="H52" s="12"/>
      <c r="I52" s="9">
        <f>SUBTOTAL(9,I4:I51)</f>
        <v>112.61435308999998</v>
      </c>
      <c r="J52" s="12"/>
      <c r="K52" s="9">
        <f>SUBTOTAL(9,K4:K51)</f>
        <v>0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landscape" horizontalDpi="200" verticalDpi="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G12"/>
  <sheetViews>
    <sheetView workbookViewId="0">
      <pane ySplit="3" topLeftCell="A4" activePane="bottomLeft" state="frozen"/>
      <selection pane="bottomLeft" activeCell="F12" sqref="F12"/>
    </sheetView>
  </sheetViews>
  <sheetFormatPr defaultRowHeight="12.75" outlineLevelRow="1"/>
  <cols>
    <col min="1" max="1" width="5.42578125" style="1" bestFit="1" customWidth="1"/>
    <col min="2" max="2" width="8.28515625" style="1" bestFit="1" customWidth="1"/>
    <col min="3" max="3" width="71.85546875" style="19" customWidth="1"/>
    <col min="4" max="4" width="6.5703125" style="1" bestFit="1" customWidth="1"/>
    <col min="5" max="5" width="8" style="2" bestFit="1" customWidth="1"/>
    <col min="6" max="6" width="11" style="3" bestFit="1" customWidth="1"/>
    <col min="7" max="7" width="9.5703125" style="4" bestFit="1" customWidth="1"/>
  </cols>
  <sheetData>
    <row r="1" spans="1:7" ht="15.75">
      <c r="A1" s="36" t="s">
        <v>263</v>
      </c>
    </row>
    <row r="3" spans="1:7" s="6" customFormat="1">
      <c r="A3" s="21" t="s">
        <v>0</v>
      </c>
      <c r="B3" s="21" t="s">
        <v>1</v>
      </c>
      <c r="C3" s="22" t="s">
        <v>2</v>
      </c>
      <c r="D3" s="21" t="s">
        <v>3</v>
      </c>
      <c r="E3" s="23" t="s">
        <v>4</v>
      </c>
      <c r="F3" s="23" t="s">
        <v>5</v>
      </c>
      <c r="G3" s="23" t="s">
        <v>6</v>
      </c>
    </row>
    <row r="4" spans="1:7" s="7" customFormat="1" ht="17.100000000000001" customHeight="1">
      <c r="A4" s="24" t="s">
        <v>237</v>
      </c>
      <c r="B4" s="24"/>
      <c r="C4" s="25" t="s">
        <v>238</v>
      </c>
      <c r="D4" s="24"/>
      <c r="E4" s="26"/>
      <c r="F4" s="27"/>
      <c r="G4" s="28">
        <f>SUBTOTAL(9,G5:G11)</f>
        <v>0</v>
      </c>
    </row>
    <row r="5" spans="1:7" outlineLevel="1">
      <c r="A5" s="30">
        <v>1</v>
      </c>
      <c r="B5" s="30" t="s">
        <v>239</v>
      </c>
      <c r="C5" s="31" t="s">
        <v>240</v>
      </c>
      <c r="D5" s="30" t="s">
        <v>241</v>
      </c>
      <c r="E5" s="32">
        <v>1</v>
      </c>
      <c r="F5" s="33">
        <v>0</v>
      </c>
      <c r="G5" s="34">
        <f t="shared" ref="G5:G11" si="0">E5*F5</f>
        <v>0</v>
      </c>
    </row>
    <row r="6" spans="1:7" outlineLevel="1">
      <c r="A6" s="30">
        <v>2</v>
      </c>
      <c r="B6" s="30" t="s">
        <v>242</v>
      </c>
      <c r="C6" s="31" t="s">
        <v>243</v>
      </c>
      <c r="D6" s="30" t="s">
        <v>241</v>
      </c>
      <c r="E6" s="32">
        <v>1</v>
      </c>
      <c r="F6" s="33">
        <v>0</v>
      </c>
      <c r="G6" s="34">
        <f t="shared" si="0"/>
        <v>0</v>
      </c>
    </row>
    <row r="7" spans="1:7" outlineLevel="1">
      <c r="A7" s="30">
        <v>3</v>
      </c>
      <c r="B7" s="30" t="s">
        <v>244</v>
      </c>
      <c r="C7" s="31" t="s">
        <v>245</v>
      </c>
      <c r="D7" s="30" t="s">
        <v>241</v>
      </c>
      <c r="E7" s="32">
        <v>1</v>
      </c>
      <c r="F7" s="33">
        <v>0</v>
      </c>
      <c r="G7" s="34">
        <f t="shared" si="0"/>
        <v>0</v>
      </c>
    </row>
    <row r="8" spans="1:7" ht="25.5" outlineLevel="1">
      <c r="A8" s="30">
        <v>4</v>
      </c>
      <c r="B8" s="30" t="s">
        <v>246</v>
      </c>
      <c r="C8" s="31" t="s">
        <v>247</v>
      </c>
      <c r="D8" s="30" t="s">
        <v>241</v>
      </c>
      <c r="E8" s="32">
        <v>1</v>
      </c>
      <c r="F8" s="33">
        <v>0</v>
      </c>
      <c r="G8" s="34">
        <f t="shared" si="0"/>
        <v>0</v>
      </c>
    </row>
    <row r="9" spans="1:7" ht="25.5" outlineLevel="1">
      <c r="A9" s="30">
        <v>5</v>
      </c>
      <c r="B9" s="30" t="s">
        <v>248</v>
      </c>
      <c r="C9" s="31" t="s">
        <v>249</v>
      </c>
      <c r="D9" s="30" t="s">
        <v>241</v>
      </c>
      <c r="E9" s="32">
        <v>1</v>
      </c>
      <c r="F9" s="33">
        <v>0</v>
      </c>
      <c r="G9" s="34">
        <f t="shared" si="0"/>
        <v>0</v>
      </c>
    </row>
    <row r="10" spans="1:7" outlineLevel="1">
      <c r="A10" s="30">
        <v>6</v>
      </c>
      <c r="B10" s="30" t="s">
        <v>250</v>
      </c>
      <c r="C10" s="31" t="s">
        <v>251</v>
      </c>
      <c r="D10" s="30" t="s">
        <v>241</v>
      </c>
      <c r="E10" s="32">
        <v>1</v>
      </c>
      <c r="F10" s="33">
        <v>0</v>
      </c>
      <c r="G10" s="34">
        <f t="shared" si="0"/>
        <v>0</v>
      </c>
    </row>
    <row r="11" spans="1:7" outlineLevel="1">
      <c r="A11" s="30">
        <v>7</v>
      </c>
      <c r="B11" s="30" t="s">
        <v>252</v>
      </c>
      <c r="C11" s="31" t="s">
        <v>253</v>
      </c>
      <c r="D11" s="30" t="s">
        <v>241</v>
      </c>
      <c r="E11" s="32">
        <v>1</v>
      </c>
      <c r="F11" s="33">
        <v>0</v>
      </c>
      <c r="G11" s="34">
        <f t="shared" si="0"/>
        <v>0</v>
      </c>
    </row>
    <row r="12" spans="1:7" s="13" customFormat="1" ht="21.95" customHeight="1">
      <c r="A12" s="8"/>
      <c r="B12" s="8"/>
      <c r="C12" s="20" t="s">
        <v>166</v>
      </c>
      <c r="D12" s="8"/>
      <c r="E12" s="9"/>
      <c r="F12" s="10"/>
      <c r="G12" s="11">
        <f>SUBTOTAL(9,G4:G11)</f>
        <v>0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landscape" horizontalDpi="200" verticalDpi="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</vt:i4>
      </vt:variant>
    </vt:vector>
  </HeadingPairs>
  <TitlesOfParts>
    <vt:vector size="5" baseType="lpstr">
      <vt:lpstr>Rekapitulace</vt:lpstr>
      <vt:lpstr>01</vt:lpstr>
      <vt:lpstr>02</vt:lpstr>
      <vt:lpstr>03</vt:lpstr>
      <vt:lpstr>04</vt:lpstr>
    </vt:vector>
  </TitlesOfParts>
  <Company>INFOSYS GMBH, Bauholding STRABAG AG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GERYCHOVA</dc:creator>
  <cp:lastModifiedBy>Jaromír Slezák</cp:lastModifiedBy>
  <cp:lastPrinted>2016-06-01T10:33:53Z</cp:lastPrinted>
  <dcterms:created xsi:type="dcterms:W3CDTF">2016-05-31T18:47:57Z</dcterms:created>
  <dcterms:modified xsi:type="dcterms:W3CDTF">2016-07-01T05:12:04Z</dcterms:modified>
</cp:coreProperties>
</file>