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olcj.CHATHB\Documents\Rozpočty_nabídky_2021\BČ\DMC\2102 -Komenského Světlá\úprava 2025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401 - Veřejné osvětlení" sheetId="3" r:id="rId3"/>
    <sheet name="SO 001 - Ostatní a vedlej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101 - Komunikace'!$C$123:$K$293</definedName>
    <definedName name="_xlnm.Print_Area" localSheetId="1">'SO 101 - Komunikace'!$C$111:$K$293</definedName>
    <definedName name="_xlnm.Print_Titles" localSheetId="1">'SO 101 - Komunikace'!$123:$123</definedName>
    <definedName name="_xlnm._FilterDatabase" localSheetId="2" hidden="1">'SO 401 - Veřejné osvětlení'!$C$121:$K$262</definedName>
    <definedName name="_xlnm.Print_Area" localSheetId="2">'SO 401 - Veřejné osvětlení'!$C$109:$K$262</definedName>
    <definedName name="_xlnm.Print_Titles" localSheetId="2">'SO 401 - Veřejné osvětlení'!$121:$121</definedName>
    <definedName name="_xlnm._FilterDatabase" localSheetId="3" hidden="1">'SO 001 - Ostatní a vedlej...'!$C$117:$K$134</definedName>
    <definedName name="_xlnm.Print_Area" localSheetId="3">'SO 001 - Ostatní a vedlej...'!$C$105:$K$134</definedName>
    <definedName name="_xlnm.Print_Titles" localSheetId="3">'SO 001 - Ostatní a vedlej...'!$117:$117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3" r="J37"/>
  <c r="J36"/>
  <c i="1" r="AY96"/>
  <c i="3" r="J35"/>
  <c i="1" r="AX96"/>
  <c i="3"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116"/>
  <c r="E7"/>
  <c r="E112"/>
  <c i="2" r="J37"/>
  <c r="J36"/>
  <c i="1" r="AY95"/>
  <c i="2" r="J35"/>
  <c i="1" r="AX95"/>
  <c i="2" r="BI293"/>
  <c r="BH293"/>
  <c r="BG293"/>
  <c r="BF293"/>
  <c r="T293"/>
  <c r="T292"/>
  <c r="R293"/>
  <c r="R292"/>
  <c r="P293"/>
  <c r="P292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1" r="L90"/>
  <c r="AM90"/>
  <c r="AM89"/>
  <c r="L89"/>
  <c r="AM87"/>
  <c r="L87"/>
  <c r="L85"/>
  <c r="L84"/>
  <c i="2" r="BK245"/>
  <c r="J225"/>
  <c r="J204"/>
  <c r="BK169"/>
  <c r="BK200"/>
  <c r="J164"/>
  <c r="F34"/>
  <c i="3" r="J164"/>
  <c i="4" r="J123"/>
  <c r="J133"/>
  <c r="J121"/>
  <c i="2" r="BK291"/>
  <c r="BK285"/>
  <c r="BK240"/>
  <c r="BK267"/>
  <c r="J266"/>
  <c r="BK263"/>
  <c r="BK258"/>
  <c r="BK254"/>
  <c r="J251"/>
  <c r="J245"/>
  <c r="BK238"/>
  <c r="J230"/>
  <c r="J214"/>
  <c r="J200"/>
  <c r="BK188"/>
  <c r="BK147"/>
  <c r="BK173"/>
  <c r="BK164"/>
  <c r="BK157"/>
  <c r="BK293"/>
  <c r="J273"/>
  <c r="J220"/>
  <c r="BK196"/>
  <c r="J167"/>
  <c r="J129"/>
  <c i="3" r="BK209"/>
  <c r="J146"/>
  <c r="J221"/>
  <c r="J176"/>
  <c r="BK134"/>
  <c r="J260"/>
  <c r="J242"/>
  <c r="J218"/>
  <c r="J203"/>
  <c r="J149"/>
  <c r="J155"/>
  <c r="BK125"/>
  <c i="4" r="J132"/>
  <c r="J131"/>
  <c i="2" r="BK230"/>
  <c r="BK217"/>
  <c r="BK203"/>
  <c r="J192"/>
  <c r="BK162"/>
  <c r="BK266"/>
  <c r="BK149"/>
  <c r="J149"/>
  <c r="J271"/>
  <c r="J211"/>
  <c r="J190"/>
  <c r="J172"/>
  <c r="J139"/>
  <c i="3" r="BK206"/>
  <c r="J248"/>
  <c r="J158"/>
  <c r="BK261"/>
  <c r="BK245"/>
  <c r="J212"/>
  <c r="BK167"/>
  <c r="BK176"/>
  <c r="BK203"/>
  <c i="4" r="J126"/>
  <c r="J128"/>
  <c r="BK122"/>
  <c i="2" r="BK289"/>
  <c r="J280"/>
  <c r="BK131"/>
  <c r="BK265"/>
  <c r="J262"/>
  <c r="J256"/>
  <c r="J249"/>
  <c r="J242"/>
  <c r="BK229"/>
  <c r="BK208"/>
  <c r="J198"/>
  <c r="J171"/>
  <c r="BK236"/>
  <c r="BK167"/>
  <c r="J162"/>
  <c r="J275"/>
  <c r="BK223"/>
  <c r="BK204"/>
  <c r="J173"/>
  <c r="J145"/>
  <c i="3" r="J227"/>
  <c r="J170"/>
  <c r="BK230"/>
  <c r="BK173"/>
  <c r="BK260"/>
  <c r="BK233"/>
  <c r="J191"/>
  <c r="BK146"/>
  <c r="J177"/>
  <c r="BK158"/>
  <c i="4" r="BK133"/>
  <c i="2" r="J288"/>
  <c r="J286"/>
  <c r="J238"/>
  <c r="J293"/>
  <c r="J264"/>
  <c r="J260"/>
  <c r="J252"/>
  <c r="J247"/>
  <c r="BK234"/>
  <c r="BK224"/>
  <c r="J206"/>
  <c r="J196"/>
  <c r="BK183"/>
  <c r="J194"/>
  <c r="J157"/>
  <c r="J133"/>
  <c r="BK271"/>
  <c r="BK206"/>
  <c r="J141"/>
  <c i="3" r="BK242"/>
  <c r="J239"/>
  <c r="J200"/>
  <c r="BK262"/>
  <c r="BK236"/>
  <c r="J206"/>
  <c r="J134"/>
  <c r="BK152"/>
  <c r="BK137"/>
  <c i="4" r="J134"/>
  <c r="BK126"/>
  <c i="2" r="J34"/>
  <c r="J274"/>
  <c r="BK214"/>
  <c r="J188"/>
  <c r="J143"/>
  <c i="3" r="J245"/>
  <c r="BK188"/>
  <c r="J230"/>
  <c r="BK191"/>
  <c r="J137"/>
  <c r="J254"/>
  <c r="BK221"/>
  <c r="J173"/>
  <c r="BK197"/>
  <c r="BK143"/>
  <c i="4" r="BK121"/>
  <c r="BK125"/>
  <c r="BK129"/>
  <c i="2" r="J289"/>
  <c r="BK286"/>
  <c r="J283"/>
  <c r="J232"/>
  <c r="BK268"/>
  <c r="J265"/>
  <c r="J263"/>
  <c r="BK260"/>
  <c r="BK256"/>
  <c r="BK252"/>
  <c r="BK249"/>
  <c r="BK242"/>
  <c r="J236"/>
  <c r="BK232"/>
  <c r="BK227"/>
  <c r="J223"/>
  <c r="BK211"/>
  <c r="J202"/>
  <c r="BK190"/>
  <c r="BK165"/>
  <c r="BK159"/>
  <c r="BK156"/>
  <c r="J135"/>
  <c r="BK139"/>
  <c r="BK275"/>
  <c r="J268"/>
  <c r="BK288"/>
  <c r="J285"/>
  <c r="J234"/>
  <c r="F36"/>
  <c r="J175"/>
  <c r="BK171"/>
  <c r="BK155"/>
  <c r="J127"/>
  <c r="BK141"/>
  <c r="BK278"/>
  <c r="BK269"/>
  <c r="J224"/>
  <c r="J210"/>
  <c r="J203"/>
  <c r="BK186"/>
  <c r="J165"/>
  <c r="J155"/>
  <c i="3" r="BK254"/>
  <c r="BK212"/>
  <c r="J152"/>
  <c r="J236"/>
  <c r="BK140"/>
  <c r="BK215"/>
  <c r="J180"/>
  <c r="J143"/>
  <c r="J262"/>
  <c r="BK251"/>
  <c r="BK239"/>
  <c r="J215"/>
  <c r="J209"/>
  <c r="BK180"/>
  <c r="J128"/>
  <c r="J167"/>
  <c r="BK164"/>
  <c r="BK128"/>
  <c i="4" r="BK124"/>
  <c r="J130"/>
  <c r="BK134"/>
  <c i="2" r="F35"/>
  <c r="J181"/>
  <c r="BK135"/>
  <c r="BK181"/>
  <c r="BK172"/>
  <c r="J158"/>
  <c r="BK145"/>
  <c r="BK160"/>
  <c r="BK280"/>
  <c r="BK274"/>
  <c r="J269"/>
  <c r="J217"/>
  <c r="BK202"/>
  <c r="BK175"/>
  <c r="BK158"/>
  <c r="BK153"/>
  <c r="BK127"/>
  <c i="3" r="J251"/>
  <c r="BK200"/>
  <c r="BK183"/>
  <c r="J125"/>
  <c r="J224"/>
  <c r="BK218"/>
  <c r="J194"/>
  <c r="BK149"/>
  <c r="J261"/>
  <c r="BK248"/>
  <c r="BK227"/>
  <c r="BK177"/>
  <c r="J183"/>
  <c r="BK155"/>
  <c r="J188"/>
  <c r="J161"/>
  <c r="BK170"/>
  <c i="4" r="BK132"/>
  <c r="J122"/>
  <c r="BK123"/>
  <c r="BK128"/>
  <c i="2" r="J291"/>
  <c r="BK283"/>
  <c r="J278"/>
  <c r="J233"/>
  <c r="J267"/>
  <c r="BK264"/>
  <c r="BK262"/>
  <c r="J258"/>
  <c r="J254"/>
  <c r="BK251"/>
  <c r="BK247"/>
  <c r="J240"/>
  <c r="BK233"/>
  <c r="J229"/>
  <c r="BK220"/>
  <c r="BK210"/>
  <c r="BK194"/>
  <c r="J186"/>
  <c r="J160"/>
  <c r="BK133"/>
  <c r="J169"/>
  <c r="J153"/>
  <c r="BK143"/>
  <c r="BK129"/>
  <c r="BK273"/>
  <c r="BK225"/>
  <c r="J208"/>
  <c r="BK192"/>
  <c r="J183"/>
  <c r="J156"/>
  <c r="J147"/>
  <c i="1" r="AS94"/>
  <c i="4" r="BK130"/>
  <c i="2" r="F37"/>
  <c r="J131"/>
  <c r="J227"/>
  <c r="BK198"/>
  <c r="J159"/>
  <c i="3" r="BK257"/>
  <c r="BK194"/>
  <c r="J131"/>
  <c r="J233"/>
  <c r="BK161"/>
  <c r="J257"/>
  <c r="BK224"/>
  <c r="J197"/>
  <c r="J140"/>
  <c r="BK131"/>
  <c i="4" r="J124"/>
  <c r="BK131"/>
  <c r="J129"/>
  <c r="J125"/>
  <c i="2" l="1" r="BK126"/>
  <c r="J126"/>
  <c r="J98"/>
  <c r="P231"/>
  <c r="T284"/>
  <c i="3" r="P124"/>
  <c r="P123"/>
  <c r="BK179"/>
  <c r="J179"/>
  <c r="J100"/>
  <c i="2" r="R185"/>
  <c r="BK222"/>
  <c r="J222"/>
  <c r="J101"/>
  <c r="R222"/>
  <c i="3" r="T187"/>
  <c r="T186"/>
  <c r="P187"/>
  <c r="P186"/>
  <c i="2" r="R126"/>
  <c r="P180"/>
  <c r="R231"/>
  <c r="BK284"/>
  <c r="J284"/>
  <c r="J103"/>
  <c i="3" r="R187"/>
  <c r="R186"/>
  <c i="2" r="P185"/>
  <c r="BK180"/>
  <c r="J180"/>
  <c r="J99"/>
  <c r="R180"/>
  <c i="3" r="BK124"/>
  <c r="J124"/>
  <c r="J98"/>
  <c r="P179"/>
  <c r="P178"/>
  <c i="2" r="T185"/>
  <c r="P222"/>
  <c r="T222"/>
  <c r="P284"/>
  <c r="P126"/>
  <c r="P125"/>
  <c r="P124"/>
  <c i="1" r="AU95"/>
  <c i="2" r="BK231"/>
  <c r="J231"/>
  <c r="J102"/>
  <c r="R284"/>
  <c i="3" r="T124"/>
  <c r="T123"/>
  <c r="T122"/>
  <c r="T179"/>
  <c r="T178"/>
  <c i="4" r="BK120"/>
  <c r="BK119"/>
  <c r="BK118"/>
  <c r="J118"/>
  <c r="J96"/>
  <c i="2" r="T126"/>
  <c r="T125"/>
  <c r="T124"/>
  <c r="T180"/>
  <c i="3" r="BK187"/>
  <c r="BK186"/>
  <c r="J186"/>
  <c r="J101"/>
  <c i="2" r="T231"/>
  <c i="4" r="R120"/>
  <c r="R119"/>
  <c r="R118"/>
  <c i="2" r="BK185"/>
  <c r="J185"/>
  <c r="J100"/>
  <c i="3" r="R124"/>
  <c r="R123"/>
  <c r="R122"/>
  <c r="R179"/>
  <c r="R178"/>
  <c i="4" r="P120"/>
  <c r="P119"/>
  <c r="P118"/>
  <c i="1" r="AU97"/>
  <c i="4" r="T120"/>
  <c r="T119"/>
  <c r="T118"/>
  <c i="2" r="BK292"/>
  <c r="J292"/>
  <c r="J104"/>
  <c i="3" r="BK123"/>
  <c i="4" r="J89"/>
  <c r="E108"/>
  <c r="BE128"/>
  <c r="BE123"/>
  <c r="BE134"/>
  <c r="BE132"/>
  <c r="BE133"/>
  <c i="3" r="BK178"/>
  <c r="J178"/>
  <c r="J99"/>
  <c i="4" r="BE129"/>
  <c r="F92"/>
  <c r="BE131"/>
  <c r="BE125"/>
  <c r="BE121"/>
  <c r="BE122"/>
  <c r="BE126"/>
  <c r="BE124"/>
  <c r="BE130"/>
  <c i="3" r="F92"/>
  <c r="BE140"/>
  <c i="2" r="BK125"/>
  <c r="J125"/>
  <c r="J97"/>
  <c i="3" r="BE170"/>
  <c r="J89"/>
  <c r="BE146"/>
  <c r="BE158"/>
  <c r="BE183"/>
  <c r="E85"/>
  <c r="F118"/>
  <c r="BE125"/>
  <c r="BE131"/>
  <c r="BE177"/>
  <c r="BE188"/>
  <c r="BE194"/>
  <c r="J92"/>
  <c r="BE128"/>
  <c r="BE134"/>
  <c r="BE137"/>
  <c r="BE149"/>
  <c r="BE173"/>
  <c r="BE203"/>
  <c r="BE143"/>
  <c r="BE152"/>
  <c r="BE161"/>
  <c r="BE164"/>
  <c r="BE180"/>
  <c r="BE191"/>
  <c r="BE200"/>
  <c r="BE167"/>
  <c r="BE218"/>
  <c r="BE224"/>
  <c r="BE230"/>
  <c r="BE239"/>
  <c r="BE245"/>
  <c r="BE257"/>
  <c r="BE262"/>
  <c r="BE155"/>
  <c r="BE197"/>
  <c r="BE206"/>
  <c r="BE209"/>
  <c r="BE176"/>
  <c r="BE215"/>
  <c r="BE221"/>
  <c r="BE227"/>
  <c r="BE242"/>
  <c r="BE248"/>
  <c r="BE251"/>
  <c r="BE254"/>
  <c r="BE260"/>
  <c r="J91"/>
  <c r="BE212"/>
  <c r="BE233"/>
  <c r="BE236"/>
  <c r="BE261"/>
  <c i="2" r="E85"/>
  <c r="BE133"/>
  <c r="BE139"/>
  <c r="BE156"/>
  <c r="BE159"/>
  <c r="BE162"/>
  <c r="BE164"/>
  <c r="BE169"/>
  <c r="BE172"/>
  <c r="BE175"/>
  <c r="BE186"/>
  <c r="BE188"/>
  <c r="BE190"/>
  <c r="BE194"/>
  <c r="BE198"/>
  <c r="BE206"/>
  <c r="BE208"/>
  <c r="BE210"/>
  <c r="BE211"/>
  <c r="BE214"/>
  <c r="BE217"/>
  <c r="BE220"/>
  <c r="BE223"/>
  <c r="BE224"/>
  <c r="BE268"/>
  <c r="BE269"/>
  <c r="BE271"/>
  <c r="BE273"/>
  <c r="BE274"/>
  <c r="BE275"/>
  <c r="BE280"/>
  <c i="1" r="BB95"/>
  <c i="2" r="F92"/>
  <c r="BE131"/>
  <c r="BE141"/>
  <c r="BE145"/>
  <c r="BE149"/>
  <c r="BE155"/>
  <c r="BE157"/>
  <c r="BE158"/>
  <c i="1" r="BA95"/>
  <c i="2" r="J89"/>
  <c r="BE143"/>
  <c r="BE147"/>
  <c r="BE160"/>
  <c r="BE181"/>
  <c r="BE183"/>
  <c r="BE196"/>
  <c r="BE200"/>
  <c r="BE234"/>
  <c i="1" r="BC95"/>
  <c i="2" r="BE153"/>
  <c r="BE165"/>
  <c r="BE167"/>
  <c r="BE171"/>
  <c r="BE173"/>
  <c r="BE192"/>
  <c r="BE202"/>
  <c r="BE203"/>
  <c r="BE204"/>
  <c r="BE225"/>
  <c r="BE227"/>
  <c r="BE229"/>
  <c r="BE230"/>
  <c r="BE232"/>
  <c r="BE233"/>
  <c r="BE240"/>
  <c r="BE242"/>
  <c r="BE245"/>
  <c r="BE247"/>
  <c r="BE249"/>
  <c r="BE251"/>
  <c r="BE252"/>
  <c r="BE254"/>
  <c r="BE256"/>
  <c r="BE258"/>
  <c r="BE260"/>
  <c r="BE262"/>
  <c r="BE263"/>
  <c r="BE264"/>
  <c r="BE265"/>
  <c r="BE266"/>
  <c r="BE267"/>
  <c r="BE293"/>
  <c i="1" r="AW95"/>
  <c i="2" r="BE127"/>
  <c r="BE129"/>
  <c r="BE135"/>
  <c r="BE236"/>
  <c r="BE238"/>
  <c r="BE278"/>
  <c r="BE283"/>
  <c r="BE285"/>
  <c r="BE286"/>
  <c r="BE288"/>
  <c r="BE289"/>
  <c r="BE291"/>
  <c i="1" r="BD95"/>
  <c i="3" r="F37"/>
  <c i="1" r="BD96"/>
  <c i="3" r="F35"/>
  <c i="1" r="BB96"/>
  <c i="4" r="F35"/>
  <c i="1" r="BB97"/>
  <c i="3" r="J34"/>
  <c i="1" r="AW96"/>
  <c i="3" r="F36"/>
  <c i="1" r="BC96"/>
  <c i="4" r="J34"/>
  <c i="1" r="AW97"/>
  <c i="4" r="F34"/>
  <c i="1" r="BA97"/>
  <c i="4" r="F36"/>
  <c i="1" r="BC97"/>
  <c i="4" r="F37"/>
  <c i="1" r="BD97"/>
  <c i="3" r="F34"/>
  <c i="1" r="BA96"/>
  <c i="2" l="1" r="R125"/>
  <c r="R124"/>
  <c i="3" r="P122"/>
  <c i="1" r="AU96"/>
  <c i="3" r="J187"/>
  <c r="J102"/>
  <c i="4" r="J119"/>
  <c r="J97"/>
  <c r="J120"/>
  <c r="J98"/>
  <c i="3" r="BK122"/>
  <c r="J122"/>
  <c r="J96"/>
  <c r="J123"/>
  <c r="J97"/>
  <c i="2" r="BK124"/>
  <c r="J124"/>
  <c i="1" r="AU94"/>
  <c i="4" r="J30"/>
  <c i="1" r="AG97"/>
  <c i="2" r="F33"/>
  <c i="1" r="AZ95"/>
  <c i="3" r="J33"/>
  <c i="1" r="AV96"/>
  <c r="AT96"/>
  <c i="2" r="J33"/>
  <c i="1" r="AV95"/>
  <c r="AT95"/>
  <c i="2" r="J30"/>
  <c i="1" r="AG95"/>
  <c i="3" r="F33"/>
  <c i="1" r="AZ96"/>
  <c r="BB94"/>
  <c r="W31"/>
  <c r="BC94"/>
  <c r="W32"/>
  <c i="4" r="F33"/>
  <c i="1" r="AZ97"/>
  <c r="BD94"/>
  <c r="W33"/>
  <c r="BA94"/>
  <c r="W30"/>
  <c i="4" r="J33"/>
  <c i="1" r="AV97"/>
  <c r="AT97"/>
  <c r="AN97"/>
  <c i="4" l="1" r="J39"/>
  <c i="1" r="AN95"/>
  <c i="2" r="J96"/>
  <c r="J39"/>
  <c i="1" r="AW94"/>
  <c r="AK30"/>
  <c r="AX94"/>
  <c r="AY94"/>
  <c r="AZ94"/>
  <c r="W29"/>
  <c i="3" r="J30"/>
  <c i="1" r="AG96"/>
  <c r="AN96"/>
  <c i="3" l="1" r="J39"/>
  <c i="1" r="AV94"/>
  <c r="AK29"/>
  <c r="AG94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<sst xmlns="http://schemas.openxmlformats.org/spreadsheetml/2006/main">
  <si>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</si>
  <si>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</si>
  <si>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</si>
  <si>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</si>
  <si>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</si>
  <si>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{c0f34d82-6d52-4d67-b3ec-c0db0d642c54}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</si>
  <si>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</si>
  <si>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</si>
  <si>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</si>
  <si>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</si>
  <si>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</si>
  <si>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</si>
  <si>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</si>
  <si>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</si>
  <si>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</si>
  <si>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</si>
  <si>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</si>
  <si>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uličního prostoru, ulice Komenského, Světlá nad Sázavou</t>
  </si>
  <si>
    <t>KSO:</t>
  </si>
  <si>
    <t>CC-CZ:</t>
  </si>
  <si>
    <t>Místo:</t>
  </si>
  <si>
    <t xml:space="preserve"> </t>
  </si>
  <si>
    <t>Datum:</t>
  </si>
  <si>
    <t>6. 12. 2021</t>
  </si>
  <si>
    <t>Zadavatel:</t>
  </si>
  <si>
    <t>IČ:</t>
  </si>
  <si>
    <t>Město Světlá nad Sázavou</t>
  </si>
  <si>
    <t>DIČ:</t>
  </si>
  <si>
    <t>Uchazeč:</t>
  </si>
  <si>
    <t>Vyplň údaj</t>
  </si>
  <si>
    <t>Projektant:</t>
  </si>
  <si>
    <t>DMC Havlíčkův Brod, s.r.o.</t>
  </si>
  <si>
    <t>True</t>
  </si>
  <si>
    <t>Zpracovatel:</t>
  </si>
  <si>
    <t>Šolc J.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</si>
  <si>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</si>
  <si>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</si>
  <si>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</si>
  <si>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</si>
  <si>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</si>
  <si>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</si>
  <si>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</si>
  <si>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</si>
  <si>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</si>
  <si>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</si>
  <si>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</si>
  <si>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</si>
  <si>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</si>
  <si>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</si>
  <si>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</si>
  <si>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</si>
  <si>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</si>
  <si>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</si>
  <si>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</si>
  <si>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</si>
  <si>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</si>
  <si>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</si>
  <si>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</si>
  <si>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</si>
  <si>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</si>
  <si>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</si>
  <si>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</si>
  <si>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</si>
  <si>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</si>
  <si>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</si>
  <si>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</si>
  <si>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</si>
  <si>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</si>
  <si>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</si>
  <si>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</si>
  <si>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</si>
  <si>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</si>
  <si>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</si>
  <si>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</si>
  <si>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</si>
  <si>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</si>
  <si>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</si>
  <si>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</si>
  <si>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</si>
  <si>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</si>
  <si>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</si>
  <si>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</si>
  <si>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</si>
  <si>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</si>
  <si>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</si>
  <si>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{866504c6-72e7-4f37-8d25-66e39ba5437b}</t>
  </si>
  <si>
    <t>2</t>
  </si>
  <si>
    <t>SO 401</t>
  </si>
  <si>
    <t>Veřejné osvětlení</t>
  </si>
  <si>
    <t>{48ce0e48-6e0c-4f8e-9cb9-49f23df41d6d}</t>
  </si>
  <si>
    <t>SO 001</t>
  </si>
  <si>
    <t>Ostatní a vedlejší náklady</t>
  </si>
  <si>
    <t>{e904081c-d2b7-4da0-9a40-ddefa510ad62}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</si>
  <si>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</si>
  <si>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</si>
  <si>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</si>
  <si>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</si>
  <si>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</si>
  <si>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</si>
  <si>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</si>
  <si>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</si>
  <si>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</si>
  <si>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</si>
  <si>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</si>
  <si>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</si>
  <si>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</si>
  <si>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</si>
  <si>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</si>
  <si>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</si>
  <si>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</si>
  <si>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</si>
  <si>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</si>
  <si>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</si>
  <si>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</si>
  <si>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</si>
  <si>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</si>
  <si>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</si>
  <si>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</si>
  <si>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</si>
  <si>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</si>
  <si>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</si>
  <si>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</si>
  <si>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</si>
  <si>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</si>
  <si>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</si>
  <si>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</si>
  <si>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</si>
  <si>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113106111</t>
  </si>
  <si>
    <t>Rozebrání dlažeb z kam. kostek (dvojřádek)</t>
  </si>
  <si>
    <t>m2</t>
  </si>
  <si>
    <t>CS ÚRS 2021 02</t>
  </si>
  <si>
    <t>4</t>
  </si>
  <si>
    <t>-1750451443</t>
  </si>
  <si>
    <t>VV</t>
  </si>
  <si>
    <t>8,89+3,45+1,43+1,11+0,74</t>
  </si>
  <si>
    <t>113106343</t>
  </si>
  <si>
    <t>Rozebrání dlažeb při překopech komunikací pro pěší ze zámkové dlažby strojně</t>
  </si>
  <si>
    <t>-657508878</t>
  </si>
  <si>
    <t>95,12+14,98+6,78+7,17+6,2+2,7</t>
  </si>
  <si>
    <t>3</t>
  </si>
  <si>
    <t>113107544</t>
  </si>
  <si>
    <t>Odstranění podkladu živičných tl 200 mm při překopech strojně</t>
  </si>
  <si>
    <t>-1669324493</t>
  </si>
  <si>
    <t>71,93+3,8+4,84+12,24+1,98+1,89+1,43+1,11+65,01+81,62+12,49+4</t>
  </si>
  <si>
    <t>113201112</t>
  </si>
  <si>
    <t>Vytrhání obrub silničních kamenných ležatých (pro zpětné použití)</t>
  </si>
  <si>
    <t>m</t>
  </si>
  <si>
    <t>-180982125</t>
  </si>
  <si>
    <t>7,69+6,91+11,96+5,31+7+1,31+1,14+1,1+1,5+1,38+0,69+0,46+1,78+1,24+1,33+1,73+1,54+5+5,95+3,25</t>
  </si>
  <si>
    <t>5</t>
  </si>
  <si>
    <t>113202111</t>
  </si>
  <si>
    <t>Vytrhání obrub krajníků obrubníků stojatých</t>
  </si>
  <si>
    <t>-1331227849</t>
  </si>
  <si>
    <t>2,98+4,06+7,55+3,21+2,06+1,51+4,37+2,86+5,56+2,84+1,18+5,5+6,47+0,98+0,84+1,08+1,44+0,7+2,02+1,46+1,56+0,97+1,03+1,86+3,05+0,87+0,52+0,52+1,15+1,01</t>
  </si>
  <si>
    <t>2,88+3,7</t>
  </si>
  <si>
    <t>Součet</t>
  </si>
  <si>
    <t>6</t>
  </si>
  <si>
    <t>121151103</t>
  </si>
  <si>
    <t>Sejmutí ornice plochy do 100 m2 tl vrstvy do 200 mm strojně</t>
  </si>
  <si>
    <t>-1019004379</t>
  </si>
  <si>
    <t>60,72+3,04</t>
  </si>
  <si>
    <t>7</t>
  </si>
  <si>
    <t>122351103</t>
  </si>
  <si>
    <t>Odkopávky a prokopávky nezapažené v hornině třídy těžitelnosti II skupiny 4 objem do 100 m3 strojně</t>
  </si>
  <si>
    <t>m3</t>
  </si>
  <si>
    <t>223300364</t>
  </si>
  <si>
    <t>33,62+25,71+26,59+8,72</t>
  </si>
  <si>
    <t>8</t>
  </si>
  <si>
    <t>122351103.S</t>
  </si>
  <si>
    <t>Odkopávky a prokopávky nezapažené v hornině třídy těžitelnosti II skupiny 4 objem do 100 m3 strojně (sanace)</t>
  </si>
  <si>
    <t>-87735001</t>
  </si>
  <si>
    <t>42,03+21,42+22,16+17,32</t>
  </si>
  <si>
    <t>9</t>
  </si>
  <si>
    <t>132351101</t>
  </si>
  <si>
    <t>Hloubení rýh nezapažených š do 800 mm v hornině třídy těžitelnosti II skupiny 4 objem do 20 m3 strojně</t>
  </si>
  <si>
    <t>1443935157</t>
  </si>
  <si>
    <t>(2,5+2,5+0,5)*0,8*2</t>
  </si>
  <si>
    <t>10</t>
  </si>
  <si>
    <t>132351101.2</t>
  </si>
  <si>
    <t>Hloubení rýh nezapažených š do 800 mm v hornině třídy těžitelnosti II skupiny 4 objem do 20 m3 strojně (bourání stávajícího připojovacího potrubí)</t>
  </si>
  <si>
    <t>-856114252</t>
  </si>
  <si>
    <t>2,75*0,8*2</t>
  </si>
  <si>
    <t>11</t>
  </si>
  <si>
    <t>139001101</t>
  </si>
  <si>
    <t>Příplatek za ztížení vykopávky v blízkosti podzemního vedení</t>
  </si>
  <si>
    <t>-1869569219</t>
  </si>
  <si>
    <t>94,64*0,5</t>
  </si>
  <si>
    <t>102,93*0,5</t>
  </si>
  <si>
    <t>162251102</t>
  </si>
  <si>
    <t>Vodorovné přemístění přes 20 do 50 m výkopku/sypaniny z horniny třídy těžitelnosti I skupiny 1 až 3</t>
  </si>
  <si>
    <t>110679700</t>
  </si>
  <si>
    <t>(60,72+3,04)*0,1</t>
  </si>
  <si>
    <t>13</t>
  </si>
  <si>
    <t>162751117</t>
  </si>
  <si>
    <t>Vodorovné přemístění přes 9 000 do 10000 m výkopku/sypaniny z horniny třídy těžitelnosti I skupiny 1 až 3</t>
  </si>
  <si>
    <t>-2142724484</t>
  </si>
  <si>
    <t>14</t>
  </si>
  <si>
    <t>162751119</t>
  </si>
  <si>
    <t>Příplatek k vodorovnému přemístění výkopku/sypaniny z horniny třídy těžitelnosti I skupiny 1 až 3 ZKD 1000 m přes 10000 m</t>
  </si>
  <si>
    <t>-912190582</t>
  </si>
  <si>
    <t>15</t>
  </si>
  <si>
    <t>167151101</t>
  </si>
  <si>
    <t>Nakládání výkopku z hornin třídy těžitelnosti I skupiny 1 až 3 do 100 m3</t>
  </si>
  <si>
    <t>-986153569</t>
  </si>
  <si>
    <t>16</t>
  </si>
  <si>
    <t>167151111</t>
  </si>
  <si>
    <t>Nakládání výkopku z hornin třídy těžitelnosti I skupiny 1 až 3 přes 100 m3</t>
  </si>
  <si>
    <t>532077200</t>
  </si>
  <si>
    <t>17</t>
  </si>
  <si>
    <t>171201231</t>
  </si>
  <si>
    <t>Poplatek za uložení zeminy a kamení na recyklační skládce (skládkovné) kód odpadu 17 05 04</t>
  </si>
  <si>
    <t>t</t>
  </si>
  <si>
    <t>-484613714</t>
  </si>
  <si>
    <t>18</t>
  </si>
  <si>
    <t>174151101</t>
  </si>
  <si>
    <t>Zásyp jam, šachet rýh nebo kolem objektů sypaninou se zhutněním</t>
  </si>
  <si>
    <t>1045561633</t>
  </si>
  <si>
    <t>(2,5+2,5+0,5)*0,8*1,5</t>
  </si>
  <si>
    <t>19</t>
  </si>
  <si>
    <t>M</t>
  </si>
  <si>
    <t>58344197</t>
  </si>
  <si>
    <t>štěrkodrť frakce 0/63</t>
  </si>
  <si>
    <t>1990748604</t>
  </si>
  <si>
    <t>6,6*2,2 'Přepočtené koeficientem množství</t>
  </si>
  <si>
    <t>20</t>
  </si>
  <si>
    <t>174151101.2</t>
  </si>
  <si>
    <t>Zásyp jam, šachet rýh nebo kolem objektů sypaninou se zhutněním (bourání stávajícího připojovacího potrubí)</t>
  </si>
  <si>
    <t>-1661768348</t>
  </si>
  <si>
    <t>58344197.2</t>
  </si>
  <si>
    <t>880475909</t>
  </si>
  <si>
    <t>4,4*2,2 'Přepočtené koeficientem množství</t>
  </si>
  <si>
    <t>22</t>
  </si>
  <si>
    <t>175151101</t>
  </si>
  <si>
    <t>Obsypání potrubí strojně sypaninou bez prohození, uloženou do 3 m</t>
  </si>
  <si>
    <t>1779305883</t>
  </si>
  <si>
    <t>(2,5+2,5+0,5)*0,8*0,5</t>
  </si>
  <si>
    <t>23</t>
  </si>
  <si>
    <t>58337310</t>
  </si>
  <si>
    <t>štěrkopísek frakce 0/4</t>
  </si>
  <si>
    <t>-1630386342</t>
  </si>
  <si>
    <t>2,2*2 'Přepočtené koeficientem množství</t>
  </si>
  <si>
    <t>24</t>
  </si>
  <si>
    <t>181351003</t>
  </si>
  <si>
    <t>Rozprostření ornice tl vrstvy 100 mm pl do 100 m2 v rovině nebo ve svahu do 1:5 strojně</t>
  </si>
  <si>
    <t>-1322595590</t>
  </si>
  <si>
    <t>25</t>
  </si>
  <si>
    <t>181411131</t>
  </si>
  <si>
    <t>Založení parkového trávníku výsevem pl do 1000 m2 v rovině a ve svahu do 1:5</t>
  </si>
  <si>
    <t>159508362</t>
  </si>
  <si>
    <t>26</t>
  </si>
  <si>
    <t>00572410</t>
  </si>
  <si>
    <t>osivo směs travní parková</t>
  </si>
  <si>
    <t>kg</t>
  </si>
  <si>
    <t>-1533705949</t>
  </si>
  <si>
    <t>63,76*0,02 'Přepočtené koeficientem množství</t>
  </si>
  <si>
    <t>27</t>
  </si>
  <si>
    <t>181951114</t>
  </si>
  <si>
    <t>Úprava pláně v hornině třídy těžitelnosti II skupiny 4 a 5 se zhutněním strojně</t>
  </si>
  <si>
    <t>-1753615137</t>
  </si>
  <si>
    <t>71,93+3,8+4,84+8,46+4 "C"</t>
  </si>
  <si>
    <t>(124,05+8,18+6,65+13,89)+12,05+3,3 "A"</t>
  </si>
  <si>
    <t>77,9+7,79 "B"</t>
  </si>
  <si>
    <t>Vodorovné konstrukce</t>
  </si>
  <si>
    <t>28</t>
  </si>
  <si>
    <t>451577777</t>
  </si>
  <si>
    <t>Podklad nebo lože pod dlažbu vodorovný nebo do sklonu 1:5 z kameniva drceného tl do 50 mm fr. 4-8</t>
  </si>
  <si>
    <t>1220069814</t>
  </si>
  <si>
    <t>(124,05+8,18+6,65+13,89)+12,05+3,3</t>
  </si>
  <si>
    <t>29</t>
  </si>
  <si>
    <t>451577777.B</t>
  </si>
  <si>
    <t xml:space="preserve">Podklad nebo lože pod dlažbu vodorovný nebo do sklonu 1:5 z kameniva drceného tl do 50  mm fr. 4-8</t>
  </si>
  <si>
    <t>-1641625193</t>
  </si>
  <si>
    <t>77,9+7,79</t>
  </si>
  <si>
    <t>Komunikace pozemní</t>
  </si>
  <si>
    <t>30</t>
  </si>
  <si>
    <t>564851111.B</t>
  </si>
  <si>
    <t>Podklad ze štěrkodrtě ŠD tl 150 mm fr.0-63</t>
  </si>
  <si>
    <t>-1169132382</t>
  </si>
  <si>
    <t>31</t>
  </si>
  <si>
    <t>564851111.C</t>
  </si>
  <si>
    <t>Podklad ze štěrkodrtě ŠD tl 150 mm fr. 0-63</t>
  </si>
  <si>
    <t>703469281</t>
  </si>
  <si>
    <t>(71,93+3,8+4,84+8,46+4)*2 "dvě vrstvy 150mm"</t>
  </si>
  <si>
    <t>32</t>
  </si>
  <si>
    <t>564861111.A</t>
  </si>
  <si>
    <t>Podklad ze štěrkodrtě ŠD tl 200 mm fr.0-63</t>
  </si>
  <si>
    <t>-1189163184</t>
  </si>
  <si>
    <t>33</t>
  </si>
  <si>
    <t>564871111.AS</t>
  </si>
  <si>
    <t>Podklad ze štěrkodrtě ŠD tl 250 mm fr.0-63</t>
  </si>
  <si>
    <t>1279717816</t>
  </si>
  <si>
    <t>34</t>
  </si>
  <si>
    <t>564871111.BS</t>
  </si>
  <si>
    <t>-1535969705</t>
  </si>
  <si>
    <t>35</t>
  </si>
  <si>
    <t>564871111.CS</t>
  </si>
  <si>
    <t>Podklad ze štěrkodrtě ŠD tl 250 mm fr. 0-63</t>
  </si>
  <si>
    <t>-866410952</t>
  </si>
  <si>
    <t>71,93+3,8+4,84+8,46+4</t>
  </si>
  <si>
    <t>36</t>
  </si>
  <si>
    <t>565155101.C</t>
  </si>
  <si>
    <t>Asfaltový beton vrstva podkladní ACP 16 (obalované kamenivo OKS) tl 70 mm š do 1,5 m</t>
  </si>
  <si>
    <t>1913604368</t>
  </si>
  <si>
    <t>37</t>
  </si>
  <si>
    <t>567122114.B</t>
  </si>
  <si>
    <t>Podklad ze směsi stmelené cementem SC C 8/10 (KSC I) tl 150 mm</t>
  </si>
  <si>
    <t>666286764</t>
  </si>
  <si>
    <t>38</t>
  </si>
  <si>
    <t>573111115.C</t>
  </si>
  <si>
    <t>Postřik živičný infiltrační s posypem z asfaltu množství 2,5 kg/m2</t>
  </si>
  <si>
    <t>755159683</t>
  </si>
  <si>
    <t>39</t>
  </si>
  <si>
    <t>573211112.C</t>
  </si>
  <si>
    <t>Postřik živičný spojovací z asfaltu v množství 0,70 kg/m2</t>
  </si>
  <si>
    <t>565984183</t>
  </si>
  <si>
    <t>40</t>
  </si>
  <si>
    <t>577134111.C</t>
  </si>
  <si>
    <t>Asfaltový beton vrstva obrusná ACO 11 (ABS) tř. I tl 40 mm š do 3 m z nemodifikovaného asfaltu</t>
  </si>
  <si>
    <t>-344695270</t>
  </si>
  <si>
    <t>41</t>
  </si>
  <si>
    <t>591211111.B</t>
  </si>
  <si>
    <t>Kladení dlažby z kostek drobných z kamene do lože z kameniva těženého tl 50 mm</t>
  </si>
  <si>
    <t>1107919430</t>
  </si>
  <si>
    <t>42</t>
  </si>
  <si>
    <t>58381007.B</t>
  </si>
  <si>
    <t>kostka dlažební žula drobná 8/10</t>
  </si>
  <si>
    <t>-713587065</t>
  </si>
  <si>
    <t>85,69*1,02 'Přepočtené koeficientem množství</t>
  </si>
  <si>
    <t>43</t>
  </si>
  <si>
    <t>596211132.A</t>
  </si>
  <si>
    <t>Kladení zámkové dlažby komunikací pro pěší tl 60 mm skupiny C pl přes 100 do 300 m2</t>
  </si>
  <si>
    <t>-1114215345</t>
  </si>
  <si>
    <t>44</t>
  </si>
  <si>
    <t>59245008.A</t>
  </si>
  <si>
    <t>dlažba tvar obdélník betonová 200x100x60mm barevná</t>
  </si>
  <si>
    <t>1825863790</t>
  </si>
  <si>
    <t>3,3</t>
  </si>
  <si>
    <t>3,3*1,05 'Přepočtené koeficientem množství</t>
  </si>
  <si>
    <t>45</t>
  </si>
  <si>
    <t>59245226.A</t>
  </si>
  <si>
    <t>dlažba tvar obdélník betonová pro nevidomé 200x100x80mm barevná</t>
  </si>
  <si>
    <t>-755538843</t>
  </si>
  <si>
    <t>12,05</t>
  </si>
  <si>
    <t>12,05*1,05 'Přepočtené koeficientem množství</t>
  </si>
  <si>
    <t>46</t>
  </si>
  <si>
    <t>59245018.A</t>
  </si>
  <si>
    <t>dlažba tvar obdélník betonová 200x100x60mm přírodní</t>
  </si>
  <si>
    <t>1524158334</t>
  </si>
  <si>
    <t>168,12-12,05-3,3</t>
  </si>
  <si>
    <t>152,77*1,05 'Přepočtené koeficientem množství</t>
  </si>
  <si>
    <t>47</t>
  </si>
  <si>
    <t>599141111</t>
  </si>
  <si>
    <t>Vyplnění spár mezi silničními dílci živičnou zálivkou</t>
  </si>
  <si>
    <t>2108790862</t>
  </si>
  <si>
    <t>79,4+7+7,7+4,91+4</t>
  </si>
  <si>
    <t>Trubní vedení</t>
  </si>
  <si>
    <t>48</t>
  </si>
  <si>
    <t>837375121</t>
  </si>
  <si>
    <t>Výsek a montáž kameninové odbočné tvarovky DN 300</t>
  </si>
  <si>
    <t>kus</t>
  </si>
  <si>
    <t>-730023691</t>
  </si>
  <si>
    <t>49</t>
  </si>
  <si>
    <t>871275811</t>
  </si>
  <si>
    <t>Bourání stávajícího potrubí z PVC nebo PP DN 150</t>
  </si>
  <si>
    <t>1356088740</t>
  </si>
  <si>
    <t>50</t>
  </si>
  <si>
    <t>871355231</t>
  </si>
  <si>
    <t>Kanalizační potrubí z tvrdého PVC jednovrstvé tuhost třídy SN10 DN 200</t>
  </si>
  <si>
    <t>443106709</t>
  </si>
  <si>
    <t>2,5+2,5+0,5</t>
  </si>
  <si>
    <t>51</t>
  </si>
  <si>
    <t>877355211</t>
  </si>
  <si>
    <t>Montáž tvarovek z tvrdého PVC jednoosé DN 200</t>
  </si>
  <si>
    <t>1341973820</t>
  </si>
  <si>
    <t>4*2</t>
  </si>
  <si>
    <t>52</t>
  </si>
  <si>
    <t>28611364</t>
  </si>
  <si>
    <t>koleno kanalizace PVC KG 200</t>
  </si>
  <si>
    <t>-1111346957</t>
  </si>
  <si>
    <t>53</t>
  </si>
  <si>
    <t>899231111</t>
  </si>
  <si>
    <t>Výšková úprava uličního vstupu nebo vpusti do 200 mm zvýšením mříže</t>
  </si>
  <si>
    <t>1503443887</t>
  </si>
  <si>
    <t>Ostatní konstrukce a práce, bourání</t>
  </si>
  <si>
    <t>54</t>
  </si>
  <si>
    <t>915131111</t>
  </si>
  <si>
    <t>Vodorovné dopravní značení přechody pro chodce, šipky, symboly základní bílá barva</t>
  </si>
  <si>
    <t>540830705</t>
  </si>
  <si>
    <t>55</t>
  </si>
  <si>
    <t>915621111</t>
  </si>
  <si>
    <t>Předznačení vodorovného plošného značení</t>
  </si>
  <si>
    <t>1784770230</t>
  </si>
  <si>
    <t>56</t>
  </si>
  <si>
    <t>916111123</t>
  </si>
  <si>
    <t>Osazení obruby z drobných kostek s boční opěrou do lože z betonu prostého</t>
  </si>
  <si>
    <t>1382818088</t>
  </si>
  <si>
    <t>(12,24+1,98+1,89+1,11+1,43+1,87)/0,2*2</t>
  </si>
  <si>
    <t>57</t>
  </si>
  <si>
    <t>58381007</t>
  </si>
  <si>
    <t>1766373311</t>
  </si>
  <si>
    <t>205,2*0,1 'Přepočtené koeficientem množství</t>
  </si>
  <si>
    <t>58</t>
  </si>
  <si>
    <t>916231213</t>
  </si>
  <si>
    <t>Osazení chodníkového obrubníku betonového stojatého s boční opěrou do lože z betonu prostého</t>
  </si>
  <si>
    <t>-2004394423</t>
  </si>
  <si>
    <t>1,32+12,24+1,6+8,28+6,84+7,73+3+6+3+2,68+0,93+2,86+3,05+0,83+0,53+0,52+3,07</t>
  </si>
  <si>
    <t>59</t>
  </si>
  <si>
    <t>59217016</t>
  </si>
  <si>
    <t>obrubník betonový chodníkový 1000x80x250mm</t>
  </si>
  <si>
    <t>976464497</t>
  </si>
  <si>
    <t>64,48*1,02 'Přepočtené koeficientem množství</t>
  </si>
  <si>
    <t>60</t>
  </si>
  <si>
    <t>916241213</t>
  </si>
  <si>
    <t>Osazení obrubníku kamenného stojatého s boční opěrou do lože z betonu prostého</t>
  </si>
  <si>
    <t>1684844827</t>
  </si>
  <si>
    <t>P</t>
  </si>
  <si>
    <t>Poznámka k položce:_x000d_
Využití stávajících kamenných krajníků - 66,6m</t>
  </si>
  <si>
    <t>13,99+10,02+6,25+8,09+6,3+3,37+1,06+2,21+5,29+9,89+0,91+2,3+0,93+0,94+0,87+5+3,87</t>
  </si>
  <si>
    <t>61</t>
  </si>
  <si>
    <t>58380450</t>
  </si>
  <si>
    <t>obrubník kamenný žulový přímý ATYP 250/400/500-2000mm nástupní hrana</t>
  </si>
  <si>
    <t>291755731</t>
  </si>
  <si>
    <t>6,3+0,33+0,33</t>
  </si>
  <si>
    <t>62</t>
  </si>
  <si>
    <t>58380452</t>
  </si>
  <si>
    <t>obrubník kamenný žulový oblouk ATYP 250/400/500-2000mm nástupní hrana, oblouk R10</t>
  </si>
  <si>
    <t>1438574567</t>
  </si>
  <si>
    <t>3,37+0,17</t>
  </si>
  <si>
    <t>63</t>
  </si>
  <si>
    <t>58380003</t>
  </si>
  <si>
    <t>obrubník kamenný žulový oblouk ATYP 250/400/500-2000mm nástupní hrana, oblouk R40</t>
  </si>
  <si>
    <t>-524371712</t>
  </si>
  <si>
    <t>4+0,2</t>
  </si>
  <si>
    <t>64</t>
  </si>
  <si>
    <t>916991121</t>
  </si>
  <si>
    <t>Lože pod obrubníky, krajníky nebo obruby z dlažebních kostek z betonu prostého</t>
  </si>
  <si>
    <t>2116692398</t>
  </si>
  <si>
    <t>65</t>
  </si>
  <si>
    <t>919112233</t>
  </si>
  <si>
    <t>Řezání spár pro vytvoření komůrky pro těsnící zálivku v živičném krytu</t>
  </si>
  <si>
    <t>1690481736</t>
  </si>
  <si>
    <t>66</t>
  </si>
  <si>
    <t>919731123</t>
  </si>
  <si>
    <t>Zarovnání styčné plochy podkladu nebo krytu živičného tl přes 100 do 200 mm</t>
  </si>
  <si>
    <t>1690691227</t>
  </si>
  <si>
    <t>67</t>
  </si>
  <si>
    <t>919735113</t>
  </si>
  <si>
    <t>Řezání stávajícího živičného krytu hl přes 100 do 150 mm</t>
  </si>
  <si>
    <t>1685631063</t>
  </si>
  <si>
    <t>68</t>
  </si>
  <si>
    <t>979024443</t>
  </si>
  <si>
    <t>Očištění vybouraných obrubníků a krajníků silničních</t>
  </si>
  <si>
    <t>1000564047</t>
  </si>
  <si>
    <t>69</t>
  </si>
  <si>
    <t>NP1</t>
  </si>
  <si>
    <t>Přesunutí přístřešku</t>
  </si>
  <si>
    <t>ks</t>
  </si>
  <si>
    <t>-568416654</t>
  </si>
  <si>
    <t>Poznámka k položce:_x000d_
Kompletní práce včetně vybourání stávajícího základu, přemístění celé konstrukce a osazení na nově zřízené základy</t>
  </si>
  <si>
    <t>70</t>
  </si>
  <si>
    <t>NP10</t>
  </si>
  <si>
    <t>Přesun značky IJ4a (demontáž, vybourání, betonáž základu, osazení)</t>
  </si>
  <si>
    <t>1304149885</t>
  </si>
  <si>
    <t>71</t>
  </si>
  <si>
    <t>NP11</t>
  </si>
  <si>
    <t>Odstranění značky E2b (demontáž, likvidace)</t>
  </si>
  <si>
    <t>-645135285</t>
  </si>
  <si>
    <t>72</t>
  </si>
  <si>
    <t>NP12</t>
  </si>
  <si>
    <t>Dodávka a montáž svislého dopravního značení E2b (montáž dodatkové tabulky na stávající sloupek)</t>
  </si>
  <si>
    <t>-1072595565</t>
  </si>
  <si>
    <t>73</t>
  </si>
  <si>
    <t>NP13</t>
  </si>
  <si>
    <t>Dodávka a montáž svislého dopravního značení IP6 (kompletní dodávka včetně sloupku a základu)</t>
  </si>
  <si>
    <t>-752649291</t>
  </si>
  <si>
    <t>74</t>
  </si>
  <si>
    <t>NP14</t>
  </si>
  <si>
    <t>Dodávka a montáž svislého dopravního značení B20a - umístení na stávající sloupek VO</t>
  </si>
  <si>
    <t>1156006779</t>
  </si>
  <si>
    <t>75</t>
  </si>
  <si>
    <t>NP15</t>
  </si>
  <si>
    <t>Polepy dravých ptáků na plochu autobusové zastávky</t>
  </si>
  <si>
    <t>-1305326770</t>
  </si>
  <si>
    <t>76</t>
  </si>
  <si>
    <t>NP16</t>
  </si>
  <si>
    <t>Přeložení kabelového vedení Cetin (kompletní práce včetně výkopu, přeložení, obsypu, zásypu)</t>
  </si>
  <si>
    <t>-1722662119</t>
  </si>
  <si>
    <t>77</t>
  </si>
  <si>
    <t>NP2</t>
  </si>
  <si>
    <t>Přesunutí lavičky</t>
  </si>
  <si>
    <t>-1544977842</t>
  </si>
  <si>
    <t>78</t>
  </si>
  <si>
    <t>NP3</t>
  </si>
  <si>
    <t>Přesunutí koše</t>
  </si>
  <si>
    <t>-2063318955</t>
  </si>
  <si>
    <t>79</t>
  </si>
  <si>
    <t>NP4</t>
  </si>
  <si>
    <t>Vybourání stávající uliční vpusti</t>
  </si>
  <si>
    <t>-92956571</t>
  </si>
  <si>
    <t>80</t>
  </si>
  <si>
    <t>NP5</t>
  </si>
  <si>
    <t>Dodávka a montáž uličních vpustí 500x500 (kompletní práce včetně dodávky materiálu)</t>
  </si>
  <si>
    <t>1782639250</t>
  </si>
  <si>
    <t>81</t>
  </si>
  <si>
    <t>NP6</t>
  </si>
  <si>
    <t>Předláždění zámkové dlažby</t>
  </si>
  <si>
    <t>-1282198727</t>
  </si>
  <si>
    <t>Poznámka k položce:_x000d_
rozebrání, očištění, obnova kladecí vrstvy, zpětné položení dlažby</t>
  </si>
  <si>
    <t>3,4+1,5+1,7+1,5+1,3</t>
  </si>
  <si>
    <t>82</t>
  </si>
  <si>
    <t>NP7</t>
  </si>
  <si>
    <t xml:space="preserve">Přeložení kamenných krajníků </t>
  </si>
  <si>
    <t>666310862</t>
  </si>
  <si>
    <t>Poznámka k položce:_x000d_
Vytrhání, očištění, opětovné položení včetně dodávky lóže</t>
  </si>
  <si>
    <t>83</t>
  </si>
  <si>
    <t>NP8</t>
  </si>
  <si>
    <t>Přeložení betonových obrubníků</t>
  </si>
  <si>
    <t>-1248086055</t>
  </si>
  <si>
    <t>1,7+1+1+1+0,7</t>
  </si>
  <si>
    <t>84</t>
  </si>
  <si>
    <t>NP9</t>
  </si>
  <si>
    <t>Přesun značky P2+E2b (demontáž, vybourání, betonáž základu, osazení)</t>
  </si>
  <si>
    <t>1865586051</t>
  </si>
  <si>
    <t>997</t>
  </si>
  <si>
    <t>Přesun sutě</t>
  </si>
  <si>
    <t>85</t>
  </si>
  <si>
    <t>997002511</t>
  </si>
  <si>
    <t>Vodorovné přemístění suti a vybouraných hmot bez naložení ale se složením a urovnáním do 1 km</t>
  </si>
  <si>
    <t>-53620425</t>
  </si>
  <si>
    <t>86</t>
  </si>
  <si>
    <t>997002519</t>
  </si>
  <si>
    <t>Příplatek ZKD 1 km přemístění suti a vybouraných hmot</t>
  </si>
  <si>
    <t>623276337</t>
  </si>
  <si>
    <t>202,768*20 'Přepočtené koeficientem množství</t>
  </si>
  <si>
    <t>87</t>
  </si>
  <si>
    <t>997013861</t>
  </si>
  <si>
    <t>Poplatek za uložení stavebního odpadu na recyklační skládce (skládkovné) z prostého betonu kód odpadu 17 01 01</t>
  </si>
  <si>
    <t>1107629875</t>
  </si>
  <si>
    <t>88</t>
  </si>
  <si>
    <t>997013873</t>
  </si>
  <si>
    <t>Poplatek za uložení stavebního odpadu na recyklační skládce (skládkovné) zeminy a kamení zatříděného do Katalogu odpadů pod kódem 17 05 04</t>
  </si>
  <si>
    <t>-46722179</t>
  </si>
  <si>
    <t>32,201-19,8</t>
  </si>
  <si>
    <t>89</t>
  </si>
  <si>
    <t>997013875</t>
  </si>
  <si>
    <t>Poplatek za uložení stavebního odpadu na recyklační skládce (skládkovné) asfaltového bez obsahu dehtu zatříděného do Katalogu odpadů pod kódem 17 03 02</t>
  </si>
  <si>
    <t>998628352</t>
  </si>
  <si>
    <t>998</t>
  </si>
  <si>
    <t>Přesun hmot</t>
  </si>
  <si>
    <t>90</t>
  </si>
  <si>
    <t>998223011</t>
  </si>
  <si>
    <t>Přesun hmot pro pozemní komunikace s krytem dlážděným</t>
  </si>
  <si>
    <t>-2126652617</t>
  </si>
  <si>
    <t>SO 401 - Veřejné osvětlení</t>
  </si>
  <si>
    <t xml:space="preserve">M - Práce a dodávky M   </t>
  </si>
  <si>
    <t xml:space="preserve">    46-M - Zemní práce při extrerních montážních pracích   </t>
  </si>
  <si>
    <t xml:space="preserve">PSV - Práce a dodávky PSV   </t>
  </si>
  <si>
    <t xml:space="preserve">    741 - Elektroinstalace - silnoproud   </t>
  </si>
  <si>
    <t xml:space="preserve">    21-M - Elektromontáže   </t>
  </si>
  <si>
    <t xml:space="preserve">Práce a dodávky M   </t>
  </si>
  <si>
    <t>46-M</t>
  </si>
  <si>
    <t xml:space="preserve">Zemní práce při extrerních montážních pracích   </t>
  </si>
  <si>
    <t>460010024</t>
  </si>
  <si>
    <t>Vytyčení trasy kabelového vedení, podzemního, v zast. prostoru</t>
  </si>
  <si>
    <t>km</t>
  </si>
  <si>
    <t xml:space="preserve">35*0,001   </t>
  </si>
  <si>
    <t>460010025</t>
  </si>
  <si>
    <t>Vytyčení trasy inženýrských sítí v zastavěném prostoru</t>
  </si>
  <si>
    <t>460050704</t>
  </si>
  <si>
    <t>Hloubení nezapažené jámy pro stožár VO, ručně, v hornině tř. 4</t>
  </si>
  <si>
    <t xml:space="preserve">1   </t>
  </si>
  <si>
    <t>460080012</t>
  </si>
  <si>
    <t>Základová konstrukce z monolitického betonu C 8/10, bez bednění</t>
  </si>
  <si>
    <t xml:space="preserve">(0,6*0,6*0,9)*1   </t>
  </si>
  <si>
    <t>460080112</t>
  </si>
  <si>
    <t>Bourání základu betonového se záhozem jámy sypaninou</t>
  </si>
  <si>
    <t>460080201</t>
  </si>
  <si>
    <t>Zřízení nezabudovaného bednění základové konstrukce</t>
  </si>
  <si>
    <t xml:space="preserve">(4*0,6*0,9)*1   </t>
  </si>
  <si>
    <t>460080301</t>
  </si>
  <si>
    <t>Odstranění nezabudovaného bednění základových konstrukcí</t>
  </si>
  <si>
    <t>460150164</t>
  </si>
  <si>
    <t>Hloubení kabelové rýhy, ručně, š. 35 cm, hl. 80 cm, v hornině tř. 4</t>
  </si>
  <si>
    <t xml:space="preserve">35   </t>
  </si>
  <si>
    <t>460421182</t>
  </si>
  <si>
    <t>Kabelové lože z písku tl. 10 cm pod a nad kabel, kryté plastovou folií, š. do 50 cm</t>
  </si>
  <si>
    <t>NC 001</t>
  </si>
  <si>
    <t>fólie výstražná z PVC š. 33 cm., červená</t>
  </si>
  <si>
    <t>256</t>
  </si>
  <si>
    <t xml:space="preserve">35*1,05   </t>
  </si>
  <si>
    <t>460560144</t>
  </si>
  <si>
    <t>Zásyp kabelové rýhy, ručně, š. 35 cm, hl. 60 cm, z horniny tř. 4</t>
  </si>
  <si>
    <t>460600023</t>
  </si>
  <si>
    <t>Odvoz horniny jakékoliv tř. do 1000 m</t>
  </si>
  <si>
    <t xml:space="preserve">(0,35*0,2*35)   </t>
  </si>
  <si>
    <t>460600031</t>
  </si>
  <si>
    <t xml:space="preserve">Příplatek za odvoz horniny za každých dalších 1000 m      (3 km)</t>
  </si>
  <si>
    <t xml:space="preserve">(0,35*0,2*35)*3   </t>
  </si>
  <si>
    <t>460201100</t>
  </si>
  <si>
    <t>uložení horniny kód 170504 (zemina a kamení, 1,65 t/m3)</t>
  </si>
  <si>
    <t xml:space="preserve">(0,35*0,2*35)*1,65   </t>
  </si>
  <si>
    <t>460600061</t>
  </si>
  <si>
    <t>Odvoz suti a vybouraných hmot do 1 km</t>
  </si>
  <si>
    <t xml:space="preserve">(0,6*0,6*0,9)   </t>
  </si>
  <si>
    <t>460600071</t>
  </si>
  <si>
    <t>Příplatek k odvozu suti za každý další 1 km (3 km)</t>
  </si>
  <si>
    <t xml:space="preserve">(0,6*0,6*0,9)*3   </t>
  </si>
  <si>
    <t>946201200</t>
  </si>
  <si>
    <t>uložení odpadu kód 170101 (beton, 2,256 t/m3)</t>
  </si>
  <si>
    <t xml:space="preserve">((0,6*0,6*0,9)*3)*2,256   </t>
  </si>
  <si>
    <t>PPV</t>
  </si>
  <si>
    <t>Podíl přidružených výkonů</t>
  </si>
  <si>
    <t>%</t>
  </si>
  <si>
    <t>ZV</t>
  </si>
  <si>
    <t>Zednické výpomoci</t>
  </si>
  <si>
    <t>PSV</t>
  </si>
  <si>
    <t xml:space="preserve">Práce a dodávky PSV   </t>
  </si>
  <si>
    <t>741</t>
  </si>
  <si>
    <t xml:space="preserve">Elektroinstalace - silnoproud   </t>
  </si>
  <si>
    <t>741110312S</t>
  </si>
  <si>
    <t>Montáž trubky ochranné, plastové, ohebné, D přes 40 do 90 mm, ul. volně</t>
  </si>
  <si>
    <t xml:space="preserve">37   </t>
  </si>
  <si>
    <t>34571353</t>
  </si>
  <si>
    <t>trubka elektroinstalační ohebná 2-plášťová, korugovaná, D 61/75 mm, HDPE+LDPE (Kopoflex)</t>
  </si>
  <si>
    <t xml:space="preserve">37*1,05   </t>
  </si>
  <si>
    <t>21-M</t>
  </si>
  <si>
    <t xml:space="preserve">Elektromontáže   </t>
  </si>
  <si>
    <t>210202013S</t>
  </si>
  <si>
    <t xml:space="preserve">Montáž svítidla LED - na výložník, přechodové                   (po předchozí demontáži)</t>
  </si>
  <si>
    <t xml:space="preserve">1+1   </t>
  </si>
  <si>
    <t>210202016S</t>
  </si>
  <si>
    <t>Montáž svítidla LED - na parkový sloupek</t>
  </si>
  <si>
    <t>NC 010</t>
  </si>
  <si>
    <t>svítidlo LED, Archilede, 29 W/3250 lm/3000 K/ IP 67/uchycení d 60 mm (svítidlo stejné jako v ul. U dílen)</t>
  </si>
  <si>
    <t>210204002</t>
  </si>
  <si>
    <t xml:space="preserve">Montáž stožár osvětlení, parkový, ocelový                    (po demontáži)</t>
  </si>
  <si>
    <t>210204103</t>
  </si>
  <si>
    <t xml:space="preserve">Montáž výložníku osvětlení - 1-ramenný, sloupový, váhy do 35 kg     ( 1x po demontáži)</t>
  </si>
  <si>
    <t>NC 021</t>
  </si>
  <si>
    <t>výložník 1-ramenný, třmenový, TRBC 1-2000, žárově zinkovaný</t>
  </si>
  <si>
    <t>210120001</t>
  </si>
  <si>
    <t>Montáž pojistky, závitové, E 27 do 25 A, se zapojením vodičů</t>
  </si>
  <si>
    <t>34523150</t>
  </si>
  <si>
    <t>spodek pojistkový E 27</t>
  </si>
  <si>
    <t>34523415</t>
  </si>
  <si>
    <t>vložka pojistková E 27, 6 A</t>
  </si>
  <si>
    <t>210220022</t>
  </si>
  <si>
    <t>Montáž uzemňovacího vedení v zemi drátem FeZn do D 10 mm vč. svorek, ve městské zástavbě</t>
  </si>
  <si>
    <t>35441073</t>
  </si>
  <si>
    <t xml:space="preserve">drát D 10 mm - FeZn  (0,62 kg/m)</t>
  </si>
  <si>
    <t xml:space="preserve">35*1,05*0,62   </t>
  </si>
  <si>
    <t>210220301</t>
  </si>
  <si>
    <t>Montáž svorky hromosvodové - 2 šrouby</t>
  </si>
  <si>
    <t xml:space="preserve">2   </t>
  </si>
  <si>
    <t>35441885</t>
  </si>
  <si>
    <t>svorka spojovací pro drát D 8-10 mm - FeZn</t>
  </si>
  <si>
    <t>210812011</t>
  </si>
  <si>
    <t>Montáž kabelu CYKY 1 kV 3x1,5 až 6 mm2, ul. volně</t>
  </si>
  <si>
    <t xml:space="preserve">8,5+8,5   </t>
  </si>
  <si>
    <t>34111036</t>
  </si>
  <si>
    <t>kabel silový CYKY-J 3x2,5 mm2</t>
  </si>
  <si>
    <t xml:space="preserve">(8,5+8,5)*1,05   </t>
  </si>
  <si>
    <t>210902011</t>
  </si>
  <si>
    <t>Montáž kabelu AYKY do 4x16,0 mm2, ul. volně</t>
  </si>
  <si>
    <t xml:space="preserve">39   </t>
  </si>
  <si>
    <t>34112316</t>
  </si>
  <si>
    <t>kabel silový AYKY-J 4x16,0 mm2</t>
  </si>
  <si>
    <t xml:space="preserve">39*1,05   </t>
  </si>
  <si>
    <t>210950101</t>
  </si>
  <si>
    <t>Další štítek označovací na kabel</t>
  </si>
  <si>
    <t xml:space="preserve">4+1+1   </t>
  </si>
  <si>
    <t>NC 040</t>
  </si>
  <si>
    <t>štítek označovací, kabelový</t>
  </si>
  <si>
    <t>210202016-D S</t>
  </si>
  <si>
    <t>Demontáž svítidla - LED ze sloupku parkového (přechodové)</t>
  </si>
  <si>
    <t>210204103-D</t>
  </si>
  <si>
    <t>Demontáž výložníku osvětlení- 1-ramenný, sloupový, váhy do 35 kg</t>
  </si>
  <si>
    <t>210204002-D</t>
  </si>
  <si>
    <t>Demontáž stožáru osvětlení - parkový, ocelový (přechodový)</t>
  </si>
  <si>
    <t>210902011-D</t>
  </si>
  <si>
    <t>Demontáž kabelu AYKY do 4x16 mm2, ul. volně</t>
  </si>
  <si>
    <t xml:space="preserve">55   </t>
  </si>
  <si>
    <t>210280001</t>
  </si>
  <si>
    <t>Zkoušky a prohlídky el. rozvodů a zařízení, celková prohlídka, pro objem mtž prací do 100 000 Kč</t>
  </si>
  <si>
    <t>PM</t>
  </si>
  <si>
    <t>Přidružený materiál</t>
  </si>
  <si>
    <t>92</t>
  </si>
  <si>
    <t>94</t>
  </si>
  <si>
    <t>96</t>
  </si>
  <si>
    <t>SO 001 - Ostatní a vedlejší náklady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</si>
  <si>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</si>
  <si>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</si>
  <si>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</si>
  <si>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</si>
  <si>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</si>
  <si>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</si>
  <si>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Zkoušky a ostatní měření (veškeré průkazní a kontrolní zkoušky lde příslušných TKP včetně vypracování KZP a technologických postupů prací)</t>
  </si>
  <si>
    <t>soubor</t>
  </si>
  <si>
    <t>512</t>
  </si>
  <si>
    <t>-2023023854</t>
  </si>
  <si>
    <t>Zařízení staveniště, jeho údržba a odstranění</t>
  </si>
  <si>
    <t>1989532453</t>
  </si>
  <si>
    <t>Ochranná pásma (zajištění stávajících vedení ing. sítí v otevřeném výkopu)</t>
  </si>
  <si>
    <t>1675120158</t>
  </si>
  <si>
    <t>Revize VO</t>
  </si>
  <si>
    <t>29932934</t>
  </si>
  <si>
    <t>Pronájem komunikace č. III/347728 p.p.č. 1062/1 k.ú.</t>
  </si>
  <si>
    <t>-439595792</t>
  </si>
  <si>
    <t>Pojištění zhotovitele</t>
  </si>
  <si>
    <t>-1752022970</t>
  </si>
  <si>
    <t>Poznámka k položce:_x000d_
Dle požadavku objednatele uvedeného ve smlouvě o dílo</t>
  </si>
  <si>
    <t>Průzkumné práce (pasport okolních objektů a objízdných tras před a po realizaci)</t>
  </si>
  <si>
    <t>-256278891</t>
  </si>
  <si>
    <t xml:space="preserve">Statické zkoušky únosnosti </t>
  </si>
  <si>
    <t>748527138</t>
  </si>
  <si>
    <t>Geodetické práce před a v průběhu výstavby</t>
  </si>
  <si>
    <t>2098156923</t>
  </si>
  <si>
    <t>Geodetické zaměření skutečného provedení stavby</t>
  </si>
  <si>
    <t>535169131</t>
  </si>
  <si>
    <t>Bezpečnostní a hygienická opatření na staveništi (oplocení staveniště, atd..)</t>
  </si>
  <si>
    <t>594615113</t>
  </si>
  <si>
    <t>Geometrický plán</t>
  </si>
  <si>
    <t>-233349817</t>
  </si>
  <si>
    <t>Dočasná dopravní opatření</t>
  </si>
  <si>
    <t>551472409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</si>
</sst>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2102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Úprava uličního prostoru, ulice Komenského, Světlá nad Sázavou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6. 12. 2021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Světlá nad Sázavou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DMC Havlíčkův Brod,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Šolc J.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101 - Komunikace'!J30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'SO 101 - Komunikace'!P124</f>
        <v>0</v>
      </c>
      <c r="AV95" s="127">
        <f>'SO 101 - Komunikace'!J33</f>
        <v>0</v>
      </c>
      <c r="AW95" s="127">
        <f>'SO 101 - Komunikace'!J34</f>
        <v>0</v>
      </c>
      <c r="AX95" s="127">
        <f>'SO 101 - Komunikace'!J35</f>
        <v>0</v>
      </c>
      <c r="AY95" s="127">
        <f>'SO 101 - Komunikace'!J36</f>
        <v>0</v>
      </c>
      <c r="AZ95" s="127">
        <f>'SO 101 - Komunikace'!F33</f>
        <v>0</v>
      </c>
      <c r="BA95" s="127">
        <f>'SO 101 - Komunikace'!F34</f>
        <v>0</v>
      </c>
      <c r="BB95" s="127">
        <f>'SO 101 - Komunikace'!F35</f>
        <v>0</v>
      </c>
      <c r="BC95" s="127">
        <f>'SO 101 - Komunikace'!F36</f>
        <v>0</v>
      </c>
      <c r="BD95" s="129">
        <f>'SO 101 - Komunikace'!F37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401 - Veřejné osvětlení'!J30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'SO 401 - Veřejné osvětlení'!P122</f>
        <v>0</v>
      </c>
      <c r="AV96" s="127">
        <f>'SO 401 - Veřejné osvětlení'!J33</f>
        <v>0</v>
      </c>
      <c r="AW96" s="127">
        <f>'SO 401 - Veřejné osvětlení'!J34</f>
        <v>0</v>
      </c>
      <c r="AX96" s="127">
        <f>'SO 401 - Veřejné osvětlení'!J35</f>
        <v>0</v>
      </c>
      <c r="AY96" s="127">
        <f>'SO 401 - Veřejné osvětlení'!J36</f>
        <v>0</v>
      </c>
      <c r="AZ96" s="127">
        <f>'SO 401 - Veřejné osvětlení'!F33</f>
        <v>0</v>
      </c>
      <c r="BA96" s="127">
        <f>'SO 401 - Veřejné osvětlení'!F34</f>
        <v>0</v>
      </c>
      <c r="BB96" s="127">
        <f>'SO 401 - Veřejné osvětlení'!F35</f>
        <v>0</v>
      </c>
      <c r="BC96" s="127">
        <f>'SO 401 - Veřejné osvětlení'!F36</f>
        <v>0</v>
      </c>
      <c r="BD96" s="129">
        <f>'SO 401 - Veřejné osvětlení'!F37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001 - Ostatní a vedlej...'!J30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31">
        <v>0</v>
      </c>
      <c r="AT97" s="132">
        <f>ROUND(SUM(AV97:AW97),2)</f>
        <v>0</v>
      </c>
      <c r="AU97" s="133">
        <f>'SO 001 - Ostatní a vedlej...'!P118</f>
        <v>0</v>
      </c>
      <c r="AV97" s="132">
        <f>'SO 001 - Ostatní a vedlej...'!J33</f>
        <v>0</v>
      </c>
      <c r="AW97" s="132">
        <f>'SO 001 - Ostatní a vedlej...'!J34</f>
        <v>0</v>
      </c>
      <c r="AX97" s="132">
        <f>'SO 001 - Ostatní a vedlej...'!J35</f>
        <v>0</v>
      </c>
      <c r="AY97" s="132">
        <f>'SO 001 - Ostatní a vedlej...'!J36</f>
        <v>0</v>
      </c>
      <c r="AZ97" s="132">
        <f>'SO 001 - Ostatní a vedlej...'!F33</f>
        <v>0</v>
      </c>
      <c r="BA97" s="132">
        <f>'SO 001 - Ostatní a vedlej...'!F34</f>
        <v>0</v>
      </c>
      <c r="BB97" s="132">
        <f>'SO 001 - Ostatní a vedlej...'!F35</f>
        <v>0</v>
      </c>
      <c r="BC97" s="132">
        <f>'SO 001 - Ostatní a vedlej...'!F36</f>
        <v>0</v>
      </c>
      <c r="BD97" s="134">
        <f>'SO 001 - Ostatní a vedlej...'!F37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Et7QE4d5k9stgi2eh3Uhh9CJ3HuJDfnWOHxx2XgdhjBxtrg+867mpXrNeKGK8eu43WHF+g6rdm8I6YVFUVy+Aw==" hashValue="S5/qUZX/YMRDkOU0YAyavAQ2Q3NyukJMveYRC/RElZGgOn5j3titupu9kBuCv4iEWQMAyRs88sTaCAz/CiquY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101 - Komunikace'!C2" display="/"/>
    <hyperlink ref="A96" location="'SO 401 - Veřejné osvětlení'!C2" display="/"/>
    <hyperlink ref="A97" location="'SO 001 - Ostatní a vedle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hidden="1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16</v>
      </c>
      <c r="L6" s="19"/>
    </row>
    <row r="7" hidden="1" s="1" customFormat="1" ht="16.5" customHeight="1">
      <c r="B7" s="19"/>
      <c r="E7" s="140" t="str">
        <f>'Rekapitulace stavby'!K6</f>
        <v>Úprava uličního prostoru, ulice Komenského, Světlá nad Sázavou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ROUND((SUM(BE124:BE293)),  2)</f>
        <v>0</v>
      </c>
      <c r="G33" s="37"/>
      <c r="H33" s="37"/>
      <c r="I33" s="154">
        <v>0.20999999999999999</v>
      </c>
      <c r="J33" s="153">
        <f>ROUND(((SUM(BE124:BE293))*I33),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42</v>
      </c>
      <c r="F34" s="153">
        <f>ROUND((SUM(BF124:BF293)),  2)</f>
        <v>0</v>
      </c>
      <c r="G34" s="37"/>
      <c r="H34" s="37"/>
      <c r="I34" s="154">
        <v>0.12</v>
      </c>
      <c r="J34" s="153">
        <f>ROUND(((SUM(BF124:BF293))*I34),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ROUND((SUM(BG124:BG293)),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ROUND((SUM(BH124:BH293)),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ROUND((SUM(BI124:BI293)),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Úprava uličního prostoru, ulice Komenského,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101 - Komunikace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30</v>
      </c>
      <c r="J91" s="35" t="str">
        <f>E21</f>
        <v>DMC Havlíčkův Brod,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Šolc J.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hidden="1" s="9" customFormat="1" ht="24.96" customHeight="1">
      <c r="A97" s="9"/>
      <c r="B97" s="178"/>
      <c r="C97" s="179"/>
      <c r="D97" s="180" t="s">
        <v>101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102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103</v>
      </c>
      <c r="E99" s="187"/>
      <c r="F99" s="187"/>
      <c r="G99" s="187"/>
      <c r="H99" s="187"/>
      <c r="I99" s="187"/>
      <c r="J99" s="188">
        <f>J180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104</v>
      </c>
      <c r="E100" s="187"/>
      <c r="F100" s="187"/>
      <c r="G100" s="187"/>
      <c r="H100" s="187"/>
      <c r="I100" s="187"/>
      <c r="J100" s="188">
        <f>J185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105</v>
      </c>
      <c r="E101" s="187"/>
      <c r="F101" s="187"/>
      <c r="G101" s="187"/>
      <c r="H101" s="187"/>
      <c r="I101" s="187"/>
      <c r="J101" s="188">
        <f>J222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106</v>
      </c>
      <c r="E102" s="187"/>
      <c r="F102" s="187"/>
      <c r="G102" s="187"/>
      <c r="H102" s="187"/>
      <c r="I102" s="187"/>
      <c r="J102" s="188">
        <f>J231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107</v>
      </c>
      <c r="E103" s="187"/>
      <c r="F103" s="187"/>
      <c r="G103" s="187"/>
      <c r="H103" s="187"/>
      <c r="I103" s="187"/>
      <c r="J103" s="188">
        <f>J284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108</v>
      </c>
      <c r="E104" s="187"/>
      <c r="F104" s="187"/>
      <c r="G104" s="187"/>
      <c r="H104" s="187"/>
      <c r="I104" s="187"/>
      <c r="J104" s="188">
        <f>J292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/>
    <row r="108" hidden="1"/>
    <row r="109" hidden="1"/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Úprava uličního prostoru, ulice Komenského, Světlá nad Sázavou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94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101 - Komunikace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6. 12. 2021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9"/>
      <c r="E120" s="39"/>
      <c r="F120" s="26" t="str">
        <f>E15</f>
        <v>Město Světlá nad Sázavou</v>
      </c>
      <c r="G120" s="39"/>
      <c r="H120" s="39"/>
      <c r="I120" s="31" t="s">
        <v>30</v>
      </c>
      <c r="J120" s="35" t="str">
        <f>E21</f>
        <v>DMC Havlíčkův Brod, s.r.o.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IF(E18="","",E18)</f>
        <v>Vyplň údaj</v>
      </c>
      <c r="G121" s="39"/>
      <c r="H121" s="39"/>
      <c r="I121" s="31" t="s">
        <v>33</v>
      </c>
      <c r="J121" s="35" t="str">
        <f>E24</f>
        <v>Šolc J.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110</v>
      </c>
      <c r="D123" s="193" t="s">
        <v>61</v>
      </c>
      <c r="E123" s="193" t="s">
        <v>57</v>
      </c>
      <c r="F123" s="193" t="s">
        <v>58</v>
      </c>
      <c r="G123" s="193" t="s">
        <v>111</v>
      </c>
      <c r="H123" s="193" t="s">
        <v>112</v>
      </c>
      <c r="I123" s="193" t="s">
        <v>113</v>
      </c>
      <c r="J123" s="193" t="s">
        <v>98</v>
      </c>
      <c r="K123" s="194" t="s">
        <v>114</v>
      </c>
      <c r="L123" s="195"/>
      <c r="M123" s="99" t="s">
        <v>1</v>
      </c>
      <c r="N123" s="100" t="s">
        <v>40</v>
      </c>
      <c r="O123" s="100" t="s">
        <v>115</v>
      </c>
      <c r="P123" s="100" t="s">
        <v>116</v>
      </c>
      <c r="Q123" s="100" t="s">
        <v>117</v>
      </c>
      <c r="R123" s="100" t="s">
        <v>118</v>
      </c>
      <c r="S123" s="100" t="s">
        <v>119</v>
      </c>
      <c r="T123" s="101" t="s">
        <v>120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121</v>
      </c>
      <c r="D124" s="39"/>
      <c r="E124" s="39"/>
      <c r="F124" s="39"/>
      <c r="G124" s="39"/>
      <c r="H124" s="39"/>
      <c r="I124" s="39"/>
      <c r="J124" s="196">
        <f>BK124</f>
        <v>0</v>
      </c>
      <c r="K124" s="39"/>
      <c r="L124" s="43"/>
      <c r="M124" s="102"/>
      <c r="N124" s="197"/>
      <c r="O124" s="103"/>
      <c r="P124" s="198">
        <f>P125</f>
        <v>0</v>
      </c>
      <c r="Q124" s="103"/>
      <c r="R124" s="198">
        <f>R125</f>
        <v>681.40716619999989</v>
      </c>
      <c r="S124" s="103"/>
      <c r="T124" s="199">
        <f>T125</f>
        <v>202.76821999999999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75</v>
      </c>
      <c r="AU124" s="16" t="s">
        <v>100</v>
      </c>
      <c r="BK124" s="200">
        <f>BK125</f>
        <v>0</v>
      </c>
    </row>
    <row r="125" s="12" customFormat="1" ht="25.92" customHeight="1">
      <c r="A125" s="12"/>
      <c r="B125" s="201"/>
      <c r="C125" s="202"/>
      <c r="D125" s="203" t="s">
        <v>75</v>
      </c>
      <c r="E125" s="204" t="s">
        <v>122</v>
      </c>
      <c r="F125" s="204" t="s">
        <v>123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P126+P180+P185+P222+P231+P284+P292</f>
        <v>0</v>
      </c>
      <c r="Q125" s="209"/>
      <c r="R125" s="210">
        <f>R126+R180+R185+R222+R231+R284+R292</f>
        <v>681.40716619999989</v>
      </c>
      <c r="S125" s="209"/>
      <c r="T125" s="211">
        <f>T126+T180+T185+T222+T231+T284+T292</f>
        <v>202.76821999999999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76</v>
      </c>
      <c r="AY125" s="212" t="s">
        <v>124</v>
      </c>
      <c r="BK125" s="214">
        <f>BK126+BK180+BK185+BK222+BK231+BK284+BK292</f>
        <v>0</v>
      </c>
    </row>
    <row r="126" s="12" customFormat="1" ht="22.8" customHeight="1">
      <c r="A126" s="12"/>
      <c r="B126" s="201"/>
      <c r="C126" s="202"/>
      <c r="D126" s="203" t="s">
        <v>75</v>
      </c>
      <c r="E126" s="215" t="s">
        <v>84</v>
      </c>
      <c r="F126" s="215" t="s">
        <v>125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SUM(P127:P179)</f>
        <v>0</v>
      </c>
      <c r="Q126" s="209"/>
      <c r="R126" s="210">
        <f>SUM(R127:R179)</f>
        <v>28.601275000000001</v>
      </c>
      <c r="S126" s="209"/>
      <c r="T126" s="211">
        <f>SUM(T127:T179)</f>
        <v>192.75447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84</v>
      </c>
      <c r="AT126" s="213" t="s">
        <v>75</v>
      </c>
      <c r="AU126" s="213" t="s">
        <v>84</v>
      </c>
      <c r="AY126" s="212" t="s">
        <v>124</v>
      </c>
      <c r="BK126" s="214">
        <f>SUM(BK127:BK179)</f>
        <v>0</v>
      </c>
    </row>
    <row r="127" s="2" customFormat="1" ht="16.5" customHeight="1">
      <c r="A127" s="37"/>
      <c r="B127" s="38"/>
      <c r="C127" s="217" t="s">
        <v>84</v>
      </c>
      <c r="D127" s="217" t="s">
        <v>126</v>
      </c>
      <c r="E127" s="218" t="s">
        <v>127</v>
      </c>
      <c r="F127" s="219" t="s">
        <v>128</v>
      </c>
      <c r="G127" s="220" t="s">
        <v>129</v>
      </c>
      <c r="H127" s="221">
        <v>15.619999999999999</v>
      </c>
      <c r="I127" s="222"/>
      <c r="J127" s="223">
        <f>ROUND(I127*H127,2)</f>
        <v>0</v>
      </c>
      <c r="K127" s="219" t="s">
        <v>130</v>
      </c>
      <c r="L127" s="43"/>
      <c r="M127" s="224" t="s">
        <v>1</v>
      </c>
      <c r="N127" s="225" t="s">
        <v>41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0.28100000000000003</v>
      </c>
      <c r="T127" s="227">
        <f>S127*H127</f>
        <v>4.3892199999999999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131</v>
      </c>
      <c r="AT127" s="228" t="s">
        <v>126</v>
      </c>
      <c r="AU127" s="228" t="s">
        <v>86</v>
      </c>
      <c r="AY127" s="16" t="s">
        <v>124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84</v>
      </c>
      <c r="BK127" s="229">
        <f>ROUND(I127*H127,2)</f>
        <v>0</v>
      </c>
      <c r="BL127" s="16" t="s">
        <v>131</v>
      </c>
      <c r="BM127" s="228" t="s">
        <v>132</v>
      </c>
    </row>
    <row r="128" s="13" customFormat="1">
      <c r="A128" s="13"/>
      <c r="B128" s="230"/>
      <c r="C128" s="231"/>
      <c r="D128" s="232" t="s">
        <v>133</v>
      </c>
      <c r="E128" s="233" t="s">
        <v>1</v>
      </c>
      <c r="F128" s="234" t="s">
        <v>134</v>
      </c>
      <c r="G128" s="231"/>
      <c r="H128" s="235">
        <v>15.619999999999999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133</v>
      </c>
      <c r="AU128" s="241" t="s">
        <v>86</v>
      </c>
      <c r="AV128" s="13" t="s">
        <v>86</v>
      </c>
      <c r="AW128" s="13" t="s">
        <v>32</v>
      </c>
      <c r="AX128" s="13" t="s">
        <v>84</v>
      </c>
      <c r="AY128" s="241" t="s">
        <v>124</v>
      </c>
    </row>
    <row r="129" s="2" customFormat="1" ht="24.15" customHeight="1">
      <c r="A129" s="37"/>
      <c r="B129" s="38"/>
      <c r="C129" s="217" t="s">
        <v>86</v>
      </c>
      <c r="D129" s="217" t="s">
        <v>126</v>
      </c>
      <c r="E129" s="218" t="s">
        <v>135</v>
      </c>
      <c r="F129" s="219" t="s">
        <v>136</v>
      </c>
      <c r="G129" s="220" t="s">
        <v>129</v>
      </c>
      <c r="H129" s="221">
        <v>132.94999999999999</v>
      </c>
      <c r="I129" s="222"/>
      <c r="J129" s="223">
        <f>ROUND(I129*H129,2)</f>
        <v>0</v>
      </c>
      <c r="K129" s="219" t="s">
        <v>130</v>
      </c>
      <c r="L129" s="43"/>
      <c r="M129" s="224" t="s">
        <v>1</v>
      </c>
      <c r="N129" s="225" t="s">
        <v>41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0.26000000000000001</v>
      </c>
      <c r="T129" s="227">
        <f>S129*H129</f>
        <v>34.567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131</v>
      </c>
      <c r="AT129" s="228" t="s">
        <v>126</v>
      </c>
      <c r="AU129" s="228" t="s">
        <v>86</v>
      </c>
      <c r="AY129" s="16" t="s">
        <v>124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84</v>
      </c>
      <c r="BK129" s="229">
        <f>ROUND(I129*H129,2)</f>
        <v>0</v>
      </c>
      <c r="BL129" s="16" t="s">
        <v>131</v>
      </c>
      <c r="BM129" s="228" t="s">
        <v>137</v>
      </c>
    </row>
    <row r="130" s="13" customFormat="1">
      <c r="A130" s="13"/>
      <c r="B130" s="230"/>
      <c r="C130" s="231"/>
      <c r="D130" s="232" t="s">
        <v>133</v>
      </c>
      <c r="E130" s="233" t="s">
        <v>1</v>
      </c>
      <c r="F130" s="234" t="s">
        <v>138</v>
      </c>
      <c r="G130" s="231"/>
      <c r="H130" s="235">
        <v>132.94999999999999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133</v>
      </c>
      <c r="AU130" s="241" t="s">
        <v>86</v>
      </c>
      <c r="AV130" s="13" t="s">
        <v>86</v>
      </c>
      <c r="AW130" s="13" t="s">
        <v>32</v>
      </c>
      <c r="AX130" s="13" t="s">
        <v>84</v>
      </c>
      <c r="AY130" s="241" t="s">
        <v>124</v>
      </c>
    </row>
    <row r="131" s="2" customFormat="1" ht="24.15" customHeight="1">
      <c r="A131" s="37"/>
      <c r="B131" s="38"/>
      <c r="C131" s="217" t="s">
        <v>139</v>
      </c>
      <c r="D131" s="217" t="s">
        <v>126</v>
      </c>
      <c r="E131" s="218" t="s">
        <v>140</v>
      </c>
      <c r="F131" s="219" t="s">
        <v>141</v>
      </c>
      <c r="G131" s="220" t="s">
        <v>129</v>
      </c>
      <c r="H131" s="221">
        <v>262.33999999999997</v>
      </c>
      <c r="I131" s="222"/>
      <c r="J131" s="223">
        <f>ROUND(I131*H131,2)</f>
        <v>0</v>
      </c>
      <c r="K131" s="219" t="s">
        <v>130</v>
      </c>
      <c r="L131" s="43"/>
      <c r="M131" s="224" t="s">
        <v>1</v>
      </c>
      <c r="N131" s="225" t="s">
        <v>41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0.45000000000000001</v>
      </c>
      <c r="T131" s="227">
        <f>S131*H131</f>
        <v>118.053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131</v>
      </c>
      <c r="AT131" s="228" t="s">
        <v>126</v>
      </c>
      <c r="AU131" s="228" t="s">
        <v>86</v>
      </c>
      <c r="AY131" s="16" t="s">
        <v>124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84</v>
      </c>
      <c r="BK131" s="229">
        <f>ROUND(I131*H131,2)</f>
        <v>0</v>
      </c>
      <c r="BL131" s="16" t="s">
        <v>131</v>
      </c>
      <c r="BM131" s="228" t="s">
        <v>142</v>
      </c>
    </row>
    <row r="132" s="13" customFormat="1">
      <c r="A132" s="13"/>
      <c r="B132" s="230"/>
      <c r="C132" s="231"/>
      <c r="D132" s="232" t="s">
        <v>133</v>
      </c>
      <c r="E132" s="233" t="s">
        <v>1</v>
      </c>
      <c r="F132" s="234" t="s">
        <v>143</v>
      </c>
      <c r="G132" s="231"/>
      <c r="H132" s="235">
        <v>262.33999999999997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133</v>
      </c>
      <c r="AU132" s="241" t="s">
        <v>86</v>
      </c>
      <c r="AV132" s="13" t="s">
        <v>86</v>
      </c>
      <c r="AW132" s="13" t="s">
        <v>32</v>
      </c>
      <c r="AX132" s="13" t="s">
        <v>84</v>
      </c>
      <c r="AY132" s="241" t="s">
        <v>124</v>
      </c>
    </row>
    <row r="133" s="2" customFormat="1" ht="24.15" customHeight="1">
      <c r="A133" s="37"/>
      <c r="B133" s="38"/>
      <c r="C133" s="217" t="s">
        <v>131</v>
      </c>
      <c r="D133" s="217" t="s">
        <v>126</v>
      </c>
      <c r="E133" s="218" t="s">
        <v>144</v>
      </c>
      <c r="F133" s="219" t="s">
        <v>145</v>
      </c>
      <c r="G133" s="220" t="s">
        <v>146</v>
      </c>
      <c r="H133" s="221">
        <v>68.269999999999996</v>
      </c>
      <c r="I133" s="222"/>
      <c r="J133" s="223">
        <f>ROUND(I133*H133,2)</f>
        <v>0</v>
      </c>
      <c r="K133" s="219" t="s">
        <v>130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0.28999999999999998</v>
      </c>
      <c r="T133" s="227">
        <f>S133*H133</f>
        <v>19.798299999999998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131</v>
      </c>
      <c r="AT133" s="228" t="s">
        <v>126</v>
      </c>
      <c r="AU133" s="228" t="s">
        <v>86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131</v>
      </c>
      <c r="BM133" s="228" t="s">
        <v>147</v>
      </c>
    </row>
    <row r="134" s="13" customFormat="1">
      <c r="A134" s="13"/>
      <c r="B134" s="230"/>
      <c r="C134" s="231"/>
      <c r="D134" s="232" t="s">
        <v>133</v>
      </c>
      <c r="E134" s="233" t="s">
        <v>1</v>
      </c>
      <c r="F134" s="234" t="s">
        <v>148</v>
      </c>
      <c r="G134" s="231"/>
      <c r="H134" s="235">
        <v>68.269999999999996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133</v>
      </c>
      <c r="AU134" s="241" t="s">
        <v>86</v>
      </c>
      <c r="AV134" s="13" t="s">
        <v>86</v>
      </c>
      <c r="AW134" s="13" t="s">
        <v>32</v>
      </c>
      <c r="AX134" s="13" t="s">
        <v>84</v>
      </c>
      <c r="AY134" s="241" t="s">
        <v>124</v>
      </c>
    </row>
    <row r="135" s="2" customFormat="1" ht="16.5" customHeight="1">
      <c r="A135" s="37"/>
      <c r="B135" s="38"/>
      <c r="C135" s="217" t="s">
        <v>149</v>
      </c>
      <c r="D135" s="217" t="s">
        <v>126</v>
      </c>
      <c r="E135" s="218" t="s">
        <v>150</v>
      </c>
      <c r="F135" s="219" t="s">
        <v>151</v>
      </c>
      <c r="G135" s="220" t="s">
        <v>146</v>
      </c>
      <c r="H135" s="221">
        <v>77.790000000000006</v>
      </c>
      <c r="I135" s="222"/>
      <c r="J135" s="223">
        <f>ROUND(I135*H135,2)</f>
        <v>0</v>
      </c>
      <c r="K135" s="219" t="s">
        <v>130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0.20499999999999999</v>
      </c>
      <c r="T135" s="227">
        <f>S135*H135</f>
        <v>15.946950000000001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131</v>
      </c>
      <c r="AT135" s="228" t="s">
        <v>126</v>
      </c>
      <c r="AU135" s="228" t="s">
        <v>86</v>
      </c>
      <c r="AY135" s="16" t="s">
        <v>124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131</v>
      </c>
      <c r="BM135" s="228" t="s">
        <v>152</v>
      </c>
    </row>
    <row r="136" s="13" customFormat="1">
      <c r="A136" s="13"/>
      <c r="B136" s="230"/>
      <c r="C136" s="231"/>
      <c r="D136" s="232" t="s">
        <v>133</v>
      </c>
      <c r="E136" s="233" t="s">
        <v>1</v>
      </c>
      <c r="F136" s="234" t="s">
        <v>153</v>
      </c>
      <c r="G136" s="231"/>
      <c r="H136" s="235">
        <v>71.209999999999994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133</v>
      </c>
      <c r="AU136" s="241" t="s">
        <v>86</v>
      </c>
      <c r="AV136" s="13" t="s">
        <v>86</v>
      </c>
      <c r="AW136" s="13" t="s">
        <v>32</v>
      </c>
      <c r="AX136" s="13" t="s">
        <v>76</v>
      </c>
      <c r="AY136" s="241" t="s">
        <v>124</v>
      </c>
    </row>
    <row r="137" s="13" customFormat="1">
      <c r="A137" s="13"/>
      <c r="B137" s="230"/>
      <c r="C137" s="231"/>
      <c r="D137" s="232" t="s">
        <v>133</v>
      </c>
      <c r="E137" s="233" t="s">
        <v>1</v>
      </c>
      <c r="F137" s="234" t="s">
        <v>154</v>
      </c>
      <c r="G137" s="231"/>
      <c r="H137" s="235">
        <v>6.5800000000000001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133</v>
      </c>
      <c r="AU137" s="241" t="s">
        <v>86</v>
      </c>
      <c r="AV137" s="13" t="s">
        <v>86</v>
      </c>
      <c r="AW137" s="13" t="s">
        <v>32</v>
      </c>
      <c r="AX137" s="13" t="s">
        <v>76</v>
      </c>
      <c r="AY137" s="241" t="s">
        <v>124</v>
      </c>
    </row>
    <row r="138" s="14" customFormat="1">
      <c r="A138" s="14"/>
      <c r="B138" s="242"/>
      <c r="C138" s="243"/>
      <c r="D138" s="232" t="s">
        <v>133</v>
      </c>
      <c r="E138" s="244" t="s">
        <v>1</v>
      </c>
      <c r="F138" s="245" t="s">
        <v>155</v>
      </c>
      <c r="G138" s="243"/>
      <c r="H138" s="246">
        <v>77.789999999999992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133</v>
      </c>
      <c r="AU138" s="252" t="s">
        <v>86</v>
      </c>
      <c r="AV138" s="14" t="s">
        <v>131</v>
      </c>
      <c r="AW138" s="14" t="s">
        <v>32</v>
      </c>
      <c r="AX138" s="14" t="s">
        <v>84</v>
      </c>
      <c r="AY138" s="252" t="s">
        <v>124</v>
      </c>
    </row>
    <row r="139" s="2" customFormat="1" ht="24.15" customHeight="1">
      <c r="A139" s="37"/>
      <c r="B139" s="38"/>
      <c r="C139" s="217" t="s">
        <v>156</v>
      </c>
      <c r="D139" s="217" t="s">
        <v>126</v>
      </c>
      <c r="E139" s="218" t="s">
        <v>157</v>
      </c>
      <c r="F139" s="219" t="s">
        <v>158</v>
      </c>
      <c r="G139" s="220" t="s">
        <v>129</v>
      </c>
      <c r="H139" s="221">
        <v>63.759999999999998</v>
      </c>
      <c r="I139" s="222"/>
      <c r="J139" s="223">
        <f>ROUND(I139*H139,2)</f>
        <v>0</v>
      </c>
      <c r="K139" s="219" t="s">
        <v>130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131</v>
      </c>
      <c r="AT139" s="228" t="s">
        <v>126</v>
      </c>
      <c r="AU139" s="228" t="s">
        <v>86</v>
      </c>
      <c r="AY139" s="16" t="s">
        <v>124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131</v>
      </c>
      <c r="BM139" s="228" t="s">
        <v>159</v>
      </c>
    </row>
    <row r="140" s="13" customFormat="1">
      <c r="A140" s="13"/>
      <c r="B140" s="230"/>
      <c r="C140" s="231"/>
      <c r="D140" s="232" t="s">
        <v>133</v>
      </c>
      <c r="E140" s="233" t="s">
        <v>1</v>
      </c>
      <c r="F140" s="234" t="s">
        <v>160</v>
      </c>
      <c r="G140" s="231"/>
      <c r="H140" s="235">
        <v>63.759999999999998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133</v>
      </c>
      <c r="AU140" s="241" t="s">
        <v>86</v>
      </c>
      <c r="AV140" s="13" t="s">
        <v>86</v>
      </c>
      <c r="AW140" s="13" t="s">
        <v>32</v>
      </c>
      <c r="AX140" s="13" t="s">
        <v>84</v>
      </c>
      <c r="AY140" s="241" t="s">
        <v>124</v>
      </c>
    </row>
    <row r="141" s="2" customFormat="1" ht="33" customHeight="1">
      <c r="A141" s="37"/>
      <c r="B141" s="38"/>
      <c r="C141" s="217" t="s">
        <v>161</v>
      </c>
      <c r="D141" s="217" t="s">
        <v>126</v>
      </c>
      <c r="E141" s="218" t="s">
        <v>162</v>
      </c>
      <c r="F141" s="219" t="s">
        <v>163</v>
      </c>
      <c r="G141" s="220" t="s">
        <v>164</v>
      </c>
      <c r="H141" s="221">
        <v>94.640000000000001</v>
      </c>
      <c r="I141" s="222"/>
      <c r="J141" s="223">
        <f>ROUND(I141*H141,2)</f>
        <v>0</v>
      </c>
      <c r="K141" s="219" t="s">
        <v>130</v>
      </c>
      <c r="L141" s="43"/>
      <c r="M141" s="224" t="s">
        <v>1</v>
      </c>
      <c r="N141" s="225" t="s">
        <v>41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131</v>
      </c>
      <c r="AT141" s="228" t="s">
        <v>126</v>
      </c>
      <c r="AU141" s="228" t="s">
        <v>86</v>
      </c>
      <c r="AY141" s="16" t="s">
        <v>124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84</v>
      </c>
      <c r="BK141" s="229">
        <f>ROUND(I141*H141,2)</f>
        <v>0</v>
      </c>
      <c r="BL141" s="16" t="s">
        <v>131</v>
      </c>
      <c r="BM141" s="228" t="s">
        <v>165</v>
      </c>
    </row>
    <row r="142" s="13" customFormat="1">
      <c r="A142" s="13"/>
      <c r="B142" s="230"/>
      <c r="C142" s="231"/>
      <c r="D142" s="232" t="s">
        <v>133</v>
      </c>
      <c r="E142" s="233" t="s">
        <v>1</v>
      </c>
      <c r="F142" s="234" t="s">
        <v>166</v>
      </c>
      <c r="G142" s="231"/>
      <c r="H142" s="235">
        <v>94.640000000000001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133</v>
      </c>
      <c r="AU142" s="241" t="s">
        <v>86</v>
      </c>
      <c r="AV142" s="13" t="s">
        <v>86</v>
      </c>
      <c r="AW142" s="13" t="s">
        <v>32</v>
      </c>
      <c r="AX142" s="13" t="s">
        <v>84</v>
      </c>
      <c r="AY142" s="241" t="s">
        <v>124</v>
      </c>
    </row>
    <row r="143" s="2" customFormat="1" ht="37.8" customHeight="1">
      <c r="A143" s="37"/>
      <c r="B143" s="38"/>
      <c r="C143" s="217" t="s">
        <v>167</v>
      </c>
      <c r="D143" s="217" t="s">
        <v>126</v>
      </c>
      <c r="E143" s="218" t="s">
        <v>168</v>
      </c>
      <c r="F143" s="219" t="s">
        <v>169</v>
      </c>
      <c r="G143" s="220" t="s">
        <v>164</v>
      </c>
      <c r="H143" s="221">
        <v>102.93000000000001</v>
      </c>
      <c r="I143" s="222"/>
      <c r="J143" s="223">
        <f>ROUND(I143*H143,2)</f>
        <v>0</v>
      </c>
      <c r="K143" s="219" t="s">
        <v>1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131</v>
      </c>
      <c r="AT143" s="228" t="s">
        <v>126</v>
      </c>
      <c r="AU143" s="228" t="s">
        <v>86</v>
      </c>
      <c r="AY143" s="16" t="s">
        <v>124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131</v>
      </c>
      <c r="BM143" s="228" t="s">
        <v>170</v>
      </c>
    </row>
    <row r="144" s="13" customFormat="1">
      <c r="A144" s="13"/>
      <c r="B144" s="230"/>
      <c r="C144" s="231"/>
      <c r="D144" s="232" t="s">
        <v>133</v>
      </c>
      <c r="E144" s="233" t="s">
        <v>1</v>
      </c>
      <c r="F144" s="234" t="s">
        <v>171</v>
      </c>
      <c r="G144" s="231"/>
      <c r="H144" s="235">
        <v>102.93000000000001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133</v>
      </c>
      <c r="AU144" s="241" t="s">
        <v>86</v>
      </c>
      <c r="AV144" s="13" t="s">
        <v>86</v>
      </c>
      <c r="AW144" s="13" t="s">
        <v>32</v>
      </c>
      <c r="AX144" s="13" t="s">
        <v>84</v>
      </c>
      <c r="AY144" s="241" t="s">
        <v>124</v>
      </c>
    </row>
    <row r="145" s="2" customFormat="1" ht="33" customHeight="1">
      <c r="A145" s="37"/>
      <c r="B145" s="38"/>
      <c r="C145" s="217" t="s">
        <v>172</v>
      </c>
      <c r="D145" s="217" t="s">
        <v>126</v>
      </c>
      <c r="E145" s="218" t="s">
        <v>173</v>
      </c>
      <c r="F145" s="219" t="s">
        <v>174</v>
      </c>
      <c r="G145" s="220" t="s">
        <v>164</v>
      </c>
      <c r="H145" s="221">
        <v>8.8000000000000007</v>
      </c>
      <c r="I145" s="222"/>
      <c r="J145" s="223">
        <f>ROUND(I145*H145,2)</f>
        <v>0</v>
      </c>
      <c r="K145" s="219" t="s">
        <v>130</v>
      </c>
      <c r="L145" s="43"/>
      <c r="M145" s="224" t="s">
        <v>1</v>
      </c>
      <c r="N145" s="225" t="s">
        <v>41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131</v>
      </c>
      <c r="AT145" s="228" t="s">
        <v>126</v>
      </c>
      <c r="AU145" s="228" t="s">
        <v>86</v>
      </c>
      <c r="AY145" s="16" t="s">
        <v>124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84</v>
      </c>
      <c r="BK145" s="229">
        <f>ROUND(I145*H145,2)</f>
        <v>0</v>
      </c>
      <c r="BL145" s="16" t="s">
        <v>131</v>
      </c>
      <c r="BM145" s="228" t="s">
        <v>175</v>
      </c>
    </row>
    <row r="146" s="13" customFormat="1">
      <c r="A146" s="13"/>
      <c r="B146" s="230"/>
      <c r="C146" s="231"/>
      <c r="D146" s="232" t="s">
        <v>133</v>
      </c>
      <c r="E146" s="233" t="s">
        <v>1</v>
      </c>
      <c r="F146" s="234" t="s">
        <v>176</v>
      </c>
      <c r="G146" s="231"/>
      <c r="H146" s="235">
        <v>8.8000000000000007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133</v>
      </c>
      <c r="AU146" s="241" t="s">
        <v>86</v>
      </c>
      <c r="AV146" s="13" t="s">
        <v>86</v>
      </c>
      <c r="AW146" s="13" t="s">
        <v>32</v>
      </c>
      <c r="AX146" s="13" t="s">
        <v>84</v>
      </c>
      <c r="AY146" s="241" t="s">
        <v>124</v>
      </c>
    </row>
    <row r="147" s="2" customFormat="1" ht="44.25" customHeight="1">
      <c r="A147" s="37"/>
      <c r="B147" s="38"/>
      <c r="C147" s="217" t="s">
        <v>177</v>
      </c>
      <c r="D147" s="217" t="s">
        <v>126</v>
      </c>
      <c r="E147" s="218" t="s">
        <v>178</v>
      </c>
      <c r="F147" s="219" t="s">
        <v>179</v>
      </c>
      <c r="G147" s="220" t="s">
        <v>164</v>
      </c>
      <c r="H147" s="221">
        <v>4.4000000000000004</v>
      </c>
      <c r="I147" s="222"/>
      <c r="J147" s="223">
        <f>ROUND(I147*H147,2)</f>
        <v>0</v>
      </c>
      <c r="K147" s="219" t="s">
        <v>1</v>
      </c>
      <c r="L147" s="43"/>
      <c r="M147" s="224" t="s">
        <v>1</v>
      </c>
      <c r="N147" s="225" t="s">
        <v>41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131</v>
      </c>
      <c r="AT147" s="228" t="s">
        <v>126</v>
      </c>
      <c r="AU147" s="228" t="s">
        <v>86</v>
      </c>
      <c r="AY147" s="16" t="s">
        <v>124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84</v>
      </c>
      <c r="BK147" s="229">
        <f>ROUND(I147*H147,2)</f>
        <v>0</v>
      </c>
      <c r="BL147" s="16" t="s">
        <v>131</v>
      </c>
      <c r="BM147" s="228" t="s">
        <v>180</v>
      </c>
    </row>
    <row r="148" s="13" customFormat="1">
      <c r="A148" s="13"/>
      <c r="B148" s="230"/>
      <c r="C148" s="231"/>
      <c r="D148" s="232" t="s">
        <v>133</v>
      </c>
      <c r="E148" s="233" t="s">
        <v>1</v>
      </c>
      <c r="F148" s="234" t="s">
        <v>181</v>
      </c>
      <c r="G148" s="231"/>
      <c r="H148" s="235">
        <v>4.4000000000000004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133</v>
      </c>
      <c r="AU148" s="241" t="s">
        <v>86</v>
      </c>
      <c r="AV148" s="13" t="s">
        <v>86</v>
      </c>
      <c r="AW148" s="13" t="s">
        <v>32</v>
      </c>
      <c r="AX148" s="13" t="s">
        <v>84</v>
      </c>
      <c r="AY148" s="241" t="s">
        <v>124</v>
      </c>
    </row>
    <row r="149" s="2" customFormat="1" ht="24.15" customHeight="1">
      <c r="A149" s="37"/>
      <c r="B149" s="38"/>
      <c r="C149" s="217" t="s">
        <v>182</v>
      </c>
      <c r="D149" s="217" t="s">
        <v>126</v>
      </c>
      <c r="E149" s="218" t="s">
        <v>183</v>
      </c>
      <c r="F149" s="219" t="s">
        <v>184</v>
      </c>
      <c r="G149" s="220" t="s">
        <v>164</v>
      </c>
      <c r="H149" s="221">
        <v>98.784999999999997</v>
      </c>
      <c r="I149" s="222"/>
      <c r="J149" s="223">
        <f>ROUND(I149*H149,2)</f>
        <v>0</v>
      </c>
      <c r="K149" s="219" t="s">
        <v>130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131</v>
      </c>
      <c r="AT149" s="228" t="s">
        <v>126</v>
      </c>
      <c r="AU149" s="228" t="s">
        <v>86</v>
      </c>
      <c r="AY149" s="16" t="s">
        <v>124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131</v>
      </c>
      <c r="BM149" s="228" t="s">
        <v>185</v>
      </c>
    </row>
    <row r="150" s="13" customFormat="1">
      <c r="A150" s="13"/>
      <c r="B150" s="230"/>
      <c r="C150" s="231"/>
      <c r="D150" s="232" t="s">
        <v>133</v>
      </c>
      <c r="E150" s="233" t="s">
        <v>1</v>
      </c>
      <c r="F150" s="234" t="s">
        <v>186</v>
      </c>
      <c r="G150" s="231"/>
      <c r="H150" s="235">
        <v>47.32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133</v>
      </c>
      <c r="AU150" s="241" t="s">
        <v>86</v>
      </c>
      <c r="AV150" s="13" t="s">
        <v>86</v>
      </c>
      <c r="AW150" s="13" t="s">
        <v>32</v>
      </c>
      <c r="AX150" s="13" t="s">
        <v>76</v>
      </c>
      <c r="AY150" s="241" t="s">
        <v>124</v>
      </c>
    </row>
    <row r="151" s="13" customFormat="1">
      <c r="A151" s="13"/>
      <c r="B151" s="230"/>
      <c r="C151" s="231"/>
      <c r="D151" s="232" t="s">
        <v>133</v>
      </c>
      <c r="E151" s="233" t="s">
        <v>1</v>
      </c>
      <c r="F151" s="234" t="s">
        <v>187</v>
      </c>
      <c r="G151" s="231"/>
      <c r="H151" s="235">
        <v>51.465000000000003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133</v>
      </c>
      <c r="AU151" s="241" t="s">
        <v>86</v>
      </c>
      <c r="AV151" s="13" t="s">
        <v>86</v>
      </c>
      <c r="AW151" s="13" t="s">
        <v>32</v>
      </c>
      <c r="AX151" s="13" t="s">
        <v>76</v>
      </c>
      <c r="AY151" s="241" t="s">
        <v>124</v>
      </c>
    </row>
    <row r="152" s="14" customFormat="1">
      <c r="A152" s="14"/>
      <c r="B152" s="242"/>
      <c r="C152" s="243"/>
      <c r="D152" s="232" t="s">
        <v>133</v>
      </c>
      <c r="E152" s="244" t="s">
        <v>1</v>
      </c>
      <c r="F152" s="245" t="s">
        <v>155</v>
      </c>
      <c r="G152" s="243"/>
      <c r="H152" s="246">
        <v>98.784999999999997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133</v>
      </c>
      <c r="AU152" s="252" t="s">
        <v>86</v>
      </c>
      <c r="AV152" s="14" t="s">
        <v>131</v>
      </c>
      <c r="AW152" s="14" t="s">
        <v>32</v>
      </c>
      <c r="AX152" s="14" t="s">
        <v>84</v>
      </c>
      <c r="AY152" s="252" t="s">
        <v>124</v>
      </c>
    </row>
    <row r="153" s="2" customFormat="1" ht="37.8" customHeight="1">
      <c r="A153" s="37"/>
      <c r="B153" s="38"/>
      <c r="C153" s="217" t="s">
        <v>8</v>
      </c>
      <c r="D153" s="217" t="s">
        <v>126</v>
      </c>
      <c r="E153" s="218" t="s">
        <v>188</v>
      </c>
      <c r="F153" s="219" t="s">
        <v>189</v>
      </c>
      <c r="G153" s="220" t="s">
        <v>164</v>
      </c>
      <c r="H153" s="221">
        <v>6.3760000000000003</v>
      </c>
      <c r="I153" s="222"/>
      <c r="J153" s="223">
        <f>ROUND(I153*H153,2)</f>
        <v>0</v>
      </c>
      <c r="K153" s="219" t="s">
        <v>130</v>
      </c>
      <c r="L153" s="43"/>
      <c r="M153" s="224" t="s">
        <v>1</v>
      </c>
      <c r="N153" s="225" t="s">
        <v>41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131</v>
      </c>
      <c r="AT153" s="228" t="s">
        <v>126</v>
      </c>
      <c r="AU153" s="228" t="s">
        <v>86</v>
      </c>
      <c r="AY153" s="16" t="s">
        <v>124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84</v>
      </c>
      <c r="BK153" s="229">
        <f>ROUND(I153*H153,2)</f>
        <v>0</v>
      </c>
      <c r="BL153" s="16" t="s">
        <v>131</v>
      </c>
      <c r="BM153" s="228" t="s">
        <v>190</v>
      </c>
    </row>
    <row r="154" s="13" customFormat="1">
      <c r="A154" s="13"/>
      <c r="B154" s="230"/>
      <c r="C154" s="231"/>
      <c r="D154" s="232" t="s">
        <v>133</v>
      </c>
      <c r="E154" s="233" t="s">
        <v>1</v>
      </c>
      <c r="F154" s="234" t="s">
        <v>191</v>
      </c>
      <c r="G154" s="231"/>
      <c r="H154" s="235">
        <v>6.3760000000000003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133</v>
      </c>
      <c r="AU154" s="241" t="s">
        <v>86</v>
      </c>
      <c r="AV154" s="13" t="s">
        <v>86</v>
      </c>
      <c r="AW154" s="13" t="s">
        <v>32</v>
      </c>
      <c r="AX154" s="13" t="s">
        <v>84</v>
      </c>
      <c r="AY154" s="241" t="s">
        <v>124</v>
      </c>
    </row>
    <row r="155" s="2" customFormat="1" ht="37.8" customHeight="1">
      <c r="A155" s="37"/>
      <c r="B155" s="38"/>
      <c r="C155" s="217" t="s">
        <v>192</v>
      </c>
      <c r="D155" s="217" t="s">
        <v>126</v>
      </c>
      <c r="E155" s="218" t="s">
        <v>193</v>
      </c>
      <c r="F155" s="219" t="s">
        <v>194</v>
      </c>
      <c r="G155" s="220" t="s">
        <v>164</v>
      </c>
      <c r="H155" s="221">
        <v>210.77000000000001</v>
      </c>
      <c r="I155" s="222"/>
      <c r="J155" s="223">
        <f>ROUND(I155*H155,2)</f>
        <v>0</v>
      </c>
      <c r="K155" s="219" t="s">
        <v>130</v>
      </c>
      <c r="L155" s="43"/>
      <c r="M155" s="224" t="s">
        <v>1</v>
      </c>
      <c r="N155" s="225" t="s">
        <v>41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131</v>
      </c>
      <c r="AT155" s="228" t="s">
        <v>126</v>
      </c>
      <c r="AU155" s="228" t="s">
        <v>86</v>
      </c>
      <c r="AY155" s="16" t="s">
        <v>124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84</v>
      </c>
      <c r="BK155" s="229">
        <f>ROUND(I155*H155,2)</f>
        <v>0</v>
      </c>
      <c r="BL155" s="16" t="s">
        <v>131</v>
      </c>
      <c r="BM155" s="228" t="s">
        <v>195</v>
      </c>
    </row>
    <row r="156" s="2" customFormat="1" ht="37.8" customHeight="1">
      <c r="A156" s="37"/>
      <c r="B156" s="38"/>
      <c r="C156" s="217" t="s">
        <v>196</v>
      </c>
      <c r="D156" s="217" t="s">
        <v>126</v>
      </c>
      <c r="E156" s="218" t="s">
        <v>197</v>
      </c>
      <c r="F156" s="219" t="s">
        <v>198</v>
      </c>
      <c r="G156" s="220" t="s">
        <v>164</v>
      </c>
      <c r="H156" s="221">
        <v>2107.6999999999998</v>
      </c>
      <c r="I156" s="222"/>
      <c r="J156" s="223">
        <f>ROUND(I156*H156,2)</f>
        <v>0</v>
      </c>
      <c r="K156" s="219" t="s">
        <v>130</v>
      </c>
      <c r="L156" s="43"/>
      <c r="M156" s="224" t="s">
        <v>1</v>
      </c>
      <c r="N156" s="225" t="s">
        <v>41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131</v>
      </c>
      <c r="AT156" s="228" t="s">
        <v>126</v>
      </c>
      <c r="AU156" s="228" t="s">
        <v>86</v>
      </c>
      <c r="AY156" s="16" t="s">
        <v>124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84</v>
      </c>
      <c r="BK156" s="229">
        <f>ROUND(I156*H156,2)</f>
        <v>0</v>
      </c>
      <c r="BL156" s="16" t="s">
        <v>131</v>
      </c>
      <c r="BM156" s="228" t="s">
        <v>199</v>
      </c>
    </row>
    <row r="157" s="2" customFormat="1" ht="24.15" customHeight="1">
      <c r="A157" s="37"/>
      <c r="B157" s="38"/>
      <c r="C157" s="217" t="s">
        <v>200</v>
      </c>
      <c r="D157" s="217" t="s">
        <v>126</v>
      </c>
      <c r="E157" s="218" t="s">
        <v>201</v>
      </c>
      <c r="F157" s="219" t="s">
        <v>202</v>
      </c>
      <c r="G157" s="220" t="s">
        <v>164</v>
      </c>
      <c r="H157" s="221">
        <v>6.3760000000000003</v>
      </c>
      <c r="I157" s="222"/>
      <c r="J157" s="223">
        <f>ROUND(I157*H157,2)</f>
        <v>0</v>
      </c>
      <c r="K157" s="219" t="s">
        <v>130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131</v>
      </c>
      <c r="AT157" s="228" t="s">
        <v>126</v>
      </c>
      <c r="AU157" s="228" t="s">
        <v>86</v>
      </c>
      <c r="AY157" s="16" t="s">
        <v>124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131</v>
      </c>
      <c r="BM157" s="228" t="s">
        <v>203</v>
      </c>
    </row>
    <row r="158" s="2" customFormat="1" ht="24.15" customHeight="1">
      <c r="A158" s="37"/>
      <c r="B158" s="38"/>
      <c r="C158" s="217" t="s">
        <v>204</v>
      </c>
      <c r="D158" s="217" t="s">
        <v>126</v>
      </c>
      <c r="E158" s="218" t="s">
        <v>205</v>
      </c>
      <c r="F158" s="219" t="s">
        <v>206</v>
      </c>
      <c r="G158" s="220" t="s">
        <v>164</v>
      </c>
      <c r="H158" s="221">
        <v>210.77000000000001</v>
      </c>
      <c r="I158" s="222"/>
      <c r="J158" s="223">
        <f>ROUND(I158*H158,2)</f>
        <v>0</v>
      </c>
      <c r="K158" s="219" t="s">
        <v>130</v>
      </c>
      <c r="L158" s="43"/>
      <c r="M158" s="224" t="s">
        <v>1</v>
      </c>
      <c r="N158" s="225" t="s">
        <v>41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131</v>
      </c>
      <c r="AT158" s="228" t="s">
        <v>126</v>
      </c>
      <c r="AU158" s="228" t="s">
        <v>86</v>
      </c>
      <c r="AY158" s="16" t="s">
        <v>124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84</v>
      </c>
      <c r="BK158" s="229">
        <f>ROUND(I158*H158,2)</f>
        <v>0</v>
      </c>
      <c r="BL158" s="16" t="s">
        <v>131</v>
      </c>
      <c r="BM158" s="228" t="s">
        <v>207</v>
      </c>
    </row>
    <row r="159" s="2" customFormat="1" ht="33" customHeight="1">
      <c r="A159" s="37"/>
      <c r="B159" s="38"/>
      <c r="C159" s="217" t="s">
        <v>208</v>
      </c>
      <c r="D159" s="217" t="s">
        <v>126</v>
      </c>
      <c r="E159" s="218" t="s">
        <v>209</v>
      </c>
      <c r="F159" s="219" t="s">
        <v>210</v>
      </c>
      <c r="G159" s="220" t="s">
        <v>211</v>
      </c>
      <c r="H159" s="221">
        <v>421.54000000000002</v>
      </c>
      <c r="I159" s="222"/>
      <c r="J159" s="223">
        <f>ROUND(I159*H159,2)</f>
        <v>0</v>
      </c>
      <c r="K159" s="219" t="s">
        <v>130</v>
      </c>
      <c r="L159" s="43"/>
      <c r="M159" s="224" t="s">
        <v>1</v>
      </c>
      <c r="N159" s="225" t="s">
        <v>41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131</v>
      </c>
      <c r="AT159" s="228" t="s">
        <v>126</v>
      </c>
      <c r="AU159" s="228" t="s">
        <v>86</v>
      </c>
      <c r="AY159" s="16" t="s">
        <v>124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84</v>
      </c>
      <c r="BK159" s="229">
        <f>ROUND(I159*H159,2)</f>
        <v>0</v>
      </c>
      <c r="BL159" s="16" t="s">
        <v>131</v>
      </c>
      <c r="BM159" s="228" t="s">
        <v>212</v>
      </c>
    </row>
    <row r="160" s="2" customFormat="1" ht="24.15" customHeight="1">
      <c r="A160" s="37"/>
      <c r="B160" s="38"/>
      <c r="C160" s="217" t="s">
        <v>213</v>
      </c>
      <c r="D160" s="217" t="s">
        <v>126</v>
      </c>
      <c r="E160" s="218" t="s">
        <v>214</v>
      </c>
      <c r="F160" s="219" t="s">
        <v>215</v>
      </c>
      <c r="G160" s="220" t="s">
        <v>164</v>
      </c>
      <c r="H160" s="221">
        <v>6.5999999999999996</v>
      </c>
      <c r="I160" s="222"/>
      <c r="J160" s="223">
        <f>ROUND(I160*H160,2)</f>
        <v>0</v>
      </c>
      <c r="K160" s="219" t="s">
        <v>130</v>
      </c>
      <c r="L160" s="43"/>
      <c r="M160" s="224" t="s">
        <v>1</v>
      </c>
      <c r="N160" s="225" t="s">
        <v>41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131</v>
      </c>
      <c r="AT160" s="228" t="s">
        <v>126</v>
      </c>
      <c r="AU160" s="228" t="s">
        <v>86</v>
      </c>
      <c r="AY160" s="16" t="s">
        <v>124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84</v>
      </c>
      <c r="BK160" s="229">
        <f>ROUND(I160*H160,2)</f>
        <v>0</v>
      </c>
      <c r="BL160" s="16" t="s">
        <v>131</v>
      </c>
      <c r="BM160" s="228" t="s">
        <v>216</v>
      </c>
    </row>
    <row r="161" s="13" customFormat="1">
      <c r="A161" s="13"/>
      <c r="B161" s="230"/>
      <c r="C161" s="231"/>
      <c r="D161" s="232" t="s">
        <v>133</v>
      </c>
      <c r="E161" s="233" t="s">
        <v>1</v>
      </c>
      <c r="F161" s="234" t="s">
        <v>217</v>
      </c>
      <c r="G161" s="231"/>
      <c r="H161" s="235">
        <v>6.5999999999999996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133</v>
      </c>
      <c r="AU161" s="241" t="s">
        <v>86</v>
      </c>
      <c r="AV161" s="13" t="s">
        <v>86</v>
      </c>
      <c r="AW161" s="13" t="s">
        <v>32</v>
      </c>
      <c r="AX161" s="13" t="s">
        <v>84</v>
      </c>
      <c r="AY161" s="241" t="s">
        <v>124</v>
      </c>
    </row>
    <row r="162" s="2" customFormat="1" ht="16.5" customHeight="1">
      <c r="A162" s="37"/>
      <c r="B162" s="38"/>
      <c r="C162" s="253" t="s">
        <v>218</v>
      </c>
      <c r="D162" s="253" t="s">
        <v>219</v>
      </c>
      <c r="E162" s="254" t="s">
        <v>220</v>
      </c>
      <c r="F162" s="255" t="s">
        <v>221</v>
      </c>
      <c r="G162" s="256" t="s">
        <v>211</v>
      </c>
      <c r="H162" s="257">
        <v>14.52</v>
      </c>
      <c r="I162" s="258"/>
      <c r="J162" s="259">
        <f>ROUND(I162*H162,2)</f>
        <v>0</v>
      </c>
      <c r="K162" s="255" t="s">
        <v>130</v>
      </c>
      <c r="L162" s="260"/>
      <c r="M162" s="261" t="s">
        <v>1</v>
      </c>
      <c r="N162" s="262" t="s">
        <v>41</v>
      </c>
      <c r="O162" s="90"/>
      <c r="P162" s="226">
        <f>O162*H162</f>
        <v>0</v>
      </c>
      <c r="Q162" s="226">
        <v>1</v>
      </c>
      <c r="R162" s="226">
        <f>Q162*H162</f>
        <v>14.52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167</v>
      </c>
      <c r="AT162" s="228" t="s">
        <v>219</v>
      </c>
      <c r="AU162" s="228" t="s">
        <v>86</v>
      </c>
      <c r="AY162" s="16" t="s">
        <v>124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84</v>
      </c>
      <c r="BK162" s="229">
        <f>ROUND(I162*H162,2)</f>
        <v>0</v>
      </c>
      <c r="BL162" s="16" t="s">
        <v>131</v>
      </c>
      <c r="BM162" s="228" t="s">
        <v>222</v>
      </c>
    </row>
    <row r="163" s="13" customFormat="1">
      <c r="A163" s="13"/>
      <c r="B163" s="230"/>
      <c r="C163" s="231"/>
      <c r="D163" s="232" t="s">
        <v>133</v>
      </c>
      <c r="E163" s="231"/>
      <c r="F163" s="234" t="s">
        <v>223</v>
      </c>
      <c r="G163" s="231"/>
      <c r="H163" s="235">
        <v>14.52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133</v>
      </c>
      <c r="AU163" s="241" t="s">
        <v>86</v>
      </c>
      <c r="AV163" s="13" t="s">
        <v>86</v>
      </c>
      <c r="AW163" s="13" t="s">
        <v>4</v>
      </c>
      <c r="AX163" s="13" t="s">
        <v>84</v>
      </c>
      <c r="AY163" s="241" t="s">
        <v>124</v>
      </c>
    </row>
    <row r="164" s="2" customFormat="1" ht="37.8" customHeight="1">
      <c r="A164" s="37"/>
      <c r="B164" s="38"/>
      <c r="C164" s="217" t="s">
        <v>224</v>
      </c>
      <c r="D164" s="217" t="s">
        <v>126</v>
      </c>
      <c r="E164" s="218" t="s">
        <v>225</v>
      </c>
      <c r="F164" s="219" t="s">
        <v>226</v>
      </c>
      <c r="G164" s="220" t="s">
        <v>164</v>
      </c>
      <c r="H164" s="221">
        <v>4.4000000000000004</v>
      </c>
      <c r="I164" s="222"/>
      <c r="J164" s="223">
        <f>ROUND(I164*H164,2)</f>
        <v>0</v>
      </c>
      <c r="K164" s="219" t="s">
        <v>1</v>
      </c>
      <c r="L164" s="43"/>
      <c r="M164" s="224" t="s">
        <v>1</v>
      </c>
      <c r="N164" s="225" t="s">
        <v>41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131</v>
      </c>
      <c r="AT164" s="228" t="s">
        <v>126</v>
      </c>
      <c r="AU164" s="228" t="s">
        <v>86</v>
      </c>
      <c r="AY164" s="16" t="s">
        <v>124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84</v>
      </c>
      <c r="BK164" s="229">
        <f>ROUND(I164*H164,2)</f>
        <v>0</v>
      </c>
      <c r="BL164" s="16" t="s">
        <v>131</v>
      </c>
      <c r="BM164" s="228" t="s">
        <v>227</v>
      </c>
    </row>
    <row r="165" s="2" customFormat="1" ht="16.5" customHeight="1">
      <c r="A165" s="37"/>
      <c r="B165" s="38"/>
      <c r="C165" s="253" t="s">
        <v>7</v>
      </c>
      <c r="D165" s="253" t="s">
        <v>219</v>
      </c>
      <c r="E165" s="254" t="s">
        <v>228</v>
      </c>
      <c r="F165" s="255" t="s">
        <v>221</v>
      </c>
      <c r="G165" s="256" t="s">
        <v>211</v>
      </c>
      <c r="H165" s="257">
        <v>9.6799999999999997</v>
      </c>
      <c r="I165" s="258"/>
      <c r="J165" s="259">
        <f>ROUND(I165*H165,2)</f>
        <v>0</v>
      </c>
      <c r="K165" s="255" t="s">
        <v>1</v>
      </c>
      <c r="L165" s="260"/>
      <c r="M165" s="261" t="s">
        <v>1</v>
      </c>
      <c r="N165" s="262" t="s">
        <v>41</v>
      </c>
      <c r="O165" s="90"/>
      <c r="P165" s="226">
        <f>O165*H165</f>
        <v>0</v>
      </c>
      <c r="Q165" s="226">
        <v>1</v>
      </c>
      <c r="R165" s="226">
        <f>Q165*H165</f>
        <v>9.6799999999999997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167</v>
      </c>
      <c r="AT165" s="228" t="s">
        <v>219</v>
      </c>
      <c r="AU165" s="228" t="s">
        <v>86</v>
      </c>
      <c r="AY165" s="16" t="s">
        <v>124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84</v>
      </c>
      <c r="BK165" s="229">
        <f>ROUND(I165*H165,2)</f>
        <v>0</v>
      </c>
      <c r="BL165" s="16" t="s">
        <v>131</v>
      </c>
      <c r="BM165" s="228" t="s">
        <v>229</v>
      </c>
    </row>
    <row r="166" s="13" customFormat="1">
      <c r="A166" s="13"/>
      <c r="B166" s="230"/>
      <c r="C166" s="231"/>
      <c r="D166" s="232" t="s">
        <v>133</v>
      </c>
      <c r="E166" s="231"/>
      <c r="F166" s="234" t="s">
        <v>230</v>
      </c>
      <c r="G166" s="231"/>
      <c r="H166" s="235">
        <v>9.6799999999999997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133</v>
      </c>
      <c r="AU166" s="241" t="s">
        <v>86</v>
      </c>
      <c r="AV166" s="13" t="s">
        <v>86</v>
      </c>
      <c r="AW166" s="13" t="s">
        <v>4</v>
      </c>
      <c r="AX166" s="13" t="s">
        <v>84</v>
      </c>
      <c r="AY166" s="241" t="s">
        <v>124</v>
      </c>
    </row>
    <row r="167" s="2" customFormat="1" ht="24.15" customHeight="1">
      <c r="A167" s="37"/>
      <c r="B167" s="38"/>
      <c r="C167" s="217" t="s">
        <v>231</v>
      </c>
      <c r="D167" s="217" t="s">
        <v>126</v>
      </c>
      <c r="E167" s="218" t="s">
        <v>232</v>
      </c>
      <c r="F167" s="219" t="s">
        <v>233</v>
      </c>
      <c r="G167" s="220" t="s">
        <v>164</v>
      </c>
      <c r="H167" s="221">
        <v>2.2000000000000002</v>
      </c>
      <c r="I167" s="222"/>
      <c r="J167" s="223">
        <f>ROUND(I167*H167,2)</f>
        <v>0</v>
      </c>
      <c r="K167" s="219" t="s">
        <v>130</v>
      </c>
      <c r="L167" s="43"/>
      <c r="M167" s="224" t="s">
        <v>1</v>
      </c>
      <c r="N167" s="225" t="s">
        <v>41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131</v>
      </c>
      <c r="AT167" s="228" t="s">
        <v>126</v>
      </c>
      <c r="AU167" s="228" t="s">
        <v>86</v>
      </c>
      <c r="AY167" s="16" t="s">
        <v>124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84</v>
      </c>
      <c r="BK167" s="229">
        <f>ROUND(I167*H167,2)</f>
        <v>0</v>
      </c>
      <c r="BL167" s="16" t="s">
        <v>131</v>
      </c>
      <c r="BM167" s="228" t="s">
        <v>234</v>
      </c>
    </row>
    <row r="168" s="13" customFormat="1">
      <c r="A168" s="13"/>
      <c r="B168" s="230"/>
      <c r="C168" s="231"/>
      <c r="D168" s="232" t="s">
        <v>133</v>
      </c>
      <c r="E168" s="233" t="s">
        <v>1</v>
      </c>
      <c r="F168" s="234" t="s">
        <v>235</v>
      </c>
      <c r="G168" s="231"/>
      <c r="H168" s="235">
        <v>2.2000000000000002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133</v>
      </c>
      <c r="AU168" s="241" t="s">
        <v>86</v>
      </c>
      <c r="AV168" s="13" t="s">
        <v>86</v>
      </c>
      <c r="AW168" s="13" t="s">
        <v>32</v>
      </c>
      <c r="AX168" s="13" t="s">
        <v>84</v>
      </c>
      <c r="AY168" s="241" t="s">
        <v>124</v>
      </c>
    </row>
    <row r="169" s="2" customFormat="1" ht="16.5" customHeight="1">
      <c r="A169" s="37"/>
      <c r="B169" s="38"/>
      <c r="C169" s="253" t="s">
        <v>236</v>
      </c>
      <c r="D169" s="253" t="s">
        <v>219</v>
      </c>
      <c r="E169" s="254" t="s">
        <v>237</v>
      </c>
      <c r="F169" s="255" t="s">
        <v>238</v>
      </c>
      <c r="G169" s="256" t="s">
        <v>211</v>
      </c>
      <c r="H169" s="257">
        <v>4.4000000000000004</v>
      </c>
      <c r="I169" s="258"/>
      <c r="J169" s="259">
        <f>ROUND(I169*H169,2)</f>
        <v>0</v>
      </c>
      <c r="K169" s="255" t="s">
        <v>130</v>
      </c>
      <c r="L169" s="260"/>
      <c r="M169" s="261" t="s">
        <v>1</v>
      </c>
      <c r="N169" s="262" t="s">
        <v>41</v>
      </c>
      <c r="O169" s="90"/>
      <c r="P169" s="226">
        <f>O169*H169</f>
        <v>0</v>
      </c>
      <c r="Q169" s="226">
        <v>1</v>
      </c>
      <c r="R169" s="226">
        <f>Q169*H169</f>
        <v>4.4000000000000004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167</v>
      </c>
      <c r="AT169" s="228" t="s">
        <v>219</v>
      </c>
      <c r="AU169" s="228" t="s">
        <v>86</v>
      </c>
      <c r="AY169" s="16" t="s">
        <v>124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84</v>
      </c>
      <c r="BK169" s="229">
        <f>ROUND(I169*H169,2)</f>
        <v>0</v>
      </c>
      <c r="BL169" s="16" t="s">
        <v>131</v>
      </c>
      <c r="BM169" s="228" t="s">
        <v>239</v>
      </c>
    </row>
    <row r="170" s="13" customFormat="1">
      <c r="A170" s="13"/>
      <c r="B170" s="230"/>
      <c r="C170" s="231"/>
      <c r="D170" s="232" t="s">
        <v>133</v>
      </c>
      <c r="E170" s="231"/>
      <c r="F170" s="234" t="s">
        <v>240</v>
      </c>
      <c r="G170" s="231"/>
      <c r="H170" s="235">
        <v>4.4000000000000004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133</v>
      </c>
      <c r="AU170" s="241" t="s">
        <v>86</v>
      </c>
      <c r="AV170" s="13" t="s">
        <v>86</v>
      </c>
      <c r="AW170" s="13" t="s">
        <v>4</v>
      </c>
      <c r="AX170" s="13" t="s">
        <v>84</v>
      </c>
      <c r="AY170" s="241" t="s">
        <v>124</v>
      </c>
    </row>
    <row r="171" s="2" customFormat="1" ht="24.15" customHeight="1">
      <c r="A171" s="37"/>
      <c r="B171" s="38"/>
      <c r="C171" s="217" t="s">
        <v>241</v>
      </c>
      <c r="D171" s="217" t="s">
        <v>126</v>
      </c>
      <c r="E171" s="218" t="s">
        <v>242</v>
      </c>
      <c r="F171" s="219" t="s">
        <v>243</v>
      </c>
      <c r="G171" s="220" t="s">
        <v>129</v>
      </c>
      <c r="H171" s="221">
        <v>63.759999999999998</v>
      </c>
      <c r="I171" s="222"/>
      <c r="J171" s="223">
        <f>ROUND(I171*H171,2)</f>
        <v>0</v>
      </c>
      <c r="K171" s="219" t="s">
        <v>130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131</v>
      </c>
      <c r="AT171" s="228" t="s">
        <v>126</v>
      </c>
      <c r="AU171" s="228" t="s">
        <v>86</v>
      </c>
      <c r="AY171" s="16" t="s">
        <v>124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131</v>
      </c>
      <c r="BM171" s="228" t="s">
        <v>244</v>
      </c>
    </row>
    <row r="172" s="2" customFormat="1" ht="24.15" customHeight="1">
      <c r="A172" s="37"/>
      <c r="B172" s="38"/>
      <c r="C172" s="217" t="s">
        <v>245</v>
      </c>
      <c r="D172" s="217" t="s">
        <v>126</v>
      </c>
      <c r="E172" s="218" t="s">
        <v>246</v>
      </c>
      <c r="F172" s="219" t="s">
        <v>247</v>
      </c>
      <c r="G172" s="220" t="s">
        <v>129</v>
      </c>
      <c r="H172" s="221">
        <v>63.759999999999998</v>
      </c>
      <c r="I172" s="222"/>
      <c r="J172" s="223">
        <f>ROUND(I172*H172,2)</f>
        <v>0</v>
      </c>
      <c r="K172" s="219" t="s">
        <v>130</v>
      </c>
      <c r="L172" s="43"/>
      <c r="M172" s="224" t="s">
        <v>1</v>
      </c>
      <c r="N172" s="225" t="s">
        <v>41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131</v>
      </c>
      <c r="AT172" s="228" t="s">
        <v>126</v>
      </c>
      <c r="AU172" s="228" t="s">
        <v>86</v>
      </c>
      <c r="AY172" s="16" t="s">
        <v>124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84</v>
      </c>
      <c r="BK172" s="229">
        <f>ROUND(I172*H172,2)</f>
        <v>0</v>
      </c>
      <c r="BL172" s="16" t="s">
        <v>131</v>
      </c>
      <c r="BM172" s="228" t="s">
        <v>248</v>
      </c>
    </row>
    <row r="173" s="2" customFormat="1" ht="16.5" customHeight="1">
      <c r="A173" s="37"/>
      <c r="B173" s="38"/>
      <c r="C173" s="253" t="s">
        <v>249</v>
      </c>
      <c r="D173" s="253" t="s">
        <v>219</v>
      </c>
      <c r="E173" s="254" t="s">
        <v>250</v>
      </c>
      <c r="F173" s="255" t="s">
        <v>251</v>
      </c>
      <c r="G173" s="256" t="s">
        <v>252</v>
      </c>
      <c r="H173" s="257">
        <v>1.2749999999999999</v>
      </c>
      <c r="I173" s="258"/>
      <c r="J173" s="259">
        <f>ROUND(I173*H173,2)</f>
        <v>0</v>
      </c>
      <c r="K173" s="255" t="s">
        <v>130</v>
      </c>
      <c r="L173" s="260"/>
      <c r="M173" s="261" t="s">
        <v>1</v>
      </c>
      <c r="N173" s="262" t="s">
        <v>41</v>
      </c>
      <c r="O173" s="90"/>
      <c r="P173" s="226">
        <f>O173*H173</f>
        <v>0</v>
      </c>
      <c r="Q173" s="226">
        <v>0.001</v>
      </c>
      <c r="R173" s="226">
        <f>Q173*H173</f>
        <v>0.0012749999999999999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167</v>
      </c>
      <c r="AT173" s="228" t="s">
        <v>219</v>
      </c>
      <c r="AU173" s="228" t="s">
        <v>86</v>
      </c>
      <c r="AY173" s="16" t="s">
        <v>124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131</v>
      </c>
      <c r="BM173" s="228" t="s">
        <v>253</v>
      </c>
    </row>
    <row r="174" s="13" customFormat="1">
      <c r="A174" s="13"/>
      <c r="B174" s="230"/>
      <c r="C174" s="231"/>
      <c r="D174" s="232" t="s">
        <v>133</v>
      </c>
      <c r="E174" s="231"/>
      <c r="F174" s="234" t="s">
        <v>254</v>
      </c>
      <c r="G174" s="231"/>
      <c r="H174" s="235">
        <v>1.2749999999999999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133</v>
      </c>
      <c r="AU174" s="241" t="s">
        <v>86</v>
      </c>
      <c r="AV174" s="13" t="s">
        <v>86</v>
      </c>
      <c r="AW174" s="13" t="s">
        <v>4</v>
      </c>
      <c r="AX174" s="13" t="s">
        <v>84</v>
      </c>
      <c r="AY174" s="241" t="s">
        <v>124</v>
      </c>
    </row>
    <row r="175" s="2" customFormat="1" ht="24.15" customHeight="1">
      <c r="A175" s="37"/>
      <c r="B175" s="38"/>
      <c r="C175" s="217" t="s">
        <v>255</v>
      </c>
      <c r="D175" s="217" t="s">
        <v>126</v>
      </c>
      <c r="E175" s="218" t="s">
        <v>256</v>
      </c>
      <c r="F175" s="219" t="s">
        <v>257</v>
      </c>
      <c r="G175" s="220" t="s">
        <v>129</v>
      </c>
      <c r="H175" s="221">
        <v>346.83999999999997</v>
      </c>
      <c r="I175" s="222"/>
      <c r="J175" s="223">
        <f>ROUND(I175*H175,2)</f>
        <v>0</v>
      </c>
      <c r="K175" s="219" t="s">
        <v>130</v>
      </c>
      <c r="L175" s="43"/>
      <c r="M175" s="224" t="s">
        <v>1</v>
      </c>
      <c r="N175" s="225" t="s">
        <v>41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131</v>
      </c>
      <c r="AT175" s="228" t="s">
        <v>126</v>
      </c>
      <c r="AU175" s="228" t="s">
        <v>86</v>
      </c>
      <c r="AY175" s="16" t="s">
        <v>124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84</v>
      </c>
      <c r="BK175" s="229">
        <f>ROUND(I175*H175,2)</f>
        <v>0</v>
      </c>
      <c r="BL175" s="16" t="s">
        <v>131</v>
      </c>
      <c r="BM175" s="228" t="s">
        <v>258</v>
      </c>
    </row>
    <row r="176" s="13" customFormat="1">
      <c r="A176" s="13"/>
      <c r="B176" s="230"/>
      <c r="C176" s="231"/>
      <c r="D176" s="232" t="s">
        <v>133</v>
      </c>
      <c r="E176" s="233" t="s">
        <v>1</v>
      </c>
      <c r="F176" s="234" t="s">
        <v>259</v>
      </c>
      <c r="G176" s="231"/>
      <c r="H176" s="235">
        <v>93.030000000000001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133</v>
      </c>
      <c r="AU176" s="241" t="s">
        <v>86</v>
      </c>
      <c r="AV176" s="13" t="s">
        <v>86</v>
      </c>
      <c r="AW176" s="13" t="s">
        <v>32</v>
      </c>
      <c r="AX176" s="13" t="s">
        <v>76</v>
      </c>
      <c r="AY176" s="241" t="s">
        <v>124</v>
      </c>
    </row>
    <row r="177" s="13" customFormat="1">
      <c r="A177" s="13"/>
      <c r="B177" s="230"/>
      <c r="C177" s="231"/>
      <c r="D177" s="232" t="s">
        <v>133</v>
      </c>
      <c r="E177" s="233" t="s">
        <v>1</v>
      </c>
      <c r="F177" s="234" t="s">
        <v>260</v>
      </c>
      <c r="G177" s="231"/>
      <c r="H177" s="235">
        <v>168.12000000000001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133</v>
      </c>
      <c r="AU177" s="241" t="s">
        <v>86</v>
      </c>
      <c r="AV177" s="13" t="s">
        <v>86</v>
      </c>
      <c r="AW177" s="13" t="s">
        <v>32</v>
      </c>
      <c r="AX177" s="13" t="s">
        <v>76</v>
      </c>
      <c r="AY177" s="241" t="s">
        <v>124</v>
      </c>
    </row>
    <row r="178" s="13" customFormat="1">
      <c r="A178" s="13"/>
      <c r="B178" s="230"/>
      <c r="C178" s="231"/>
      <c r="D178" s="232" t="s">
        <v>133</v>
      </c>
      <c r="E178" s="233" t="s">
        <v>1</v>
      </c>
      <c r="F178" s="234" t="s">
        <v>261</v>
      </c>
      <c r="G178" s="231"/>
      <c r="H178" s="235">
        <v>85.689999999999998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133</v>
      </c>
      <c r="AU178" s="241" t="s">
        <v>86</v>
      </c>
      <c r="AV178" s="13" t="s">
        <v>86</v>
      </c>
      <c r="AW178" s="13" t="s">
        <v>32</v>
      </c>
      <c r="AX178" s="13" t="s">
        <v>76</v>
      </c>
      <c r="AY178" s="241" t="s">
        <v>124</v>
      </c>
    </row>
    <row r="179" s="14" customFormat="1">
      <c r="A179" s="14"/>
      <c r="B179" s="242"/>
      <c r="C179" s="243"/>
      <c r="D179" s="232" t="s">
        <v>133</v>
      </c>
      <c r="E179" s="244" t="s">
        <v>1</v>
      </c>
      <c r="F179" s="245" t="s">
        <v>155</v>
      </c>
      <c r="G179" s="243"/>
      <c r="H179" s="246">
        <v>346.83999999999997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133</v>
      </c>
      <c r="AU179" s="252" t="s">
        <v>86</v>
      </c>
      <c r="AV179" s="14" t="s">
        <v>131</v>
      </c>
      <c r="AW179" s="14" t="s">
        <v>32</v>
      </c>
      <c r="AX179" s="14" t="s">
        <v>84</v>
      </c>
      <c r="AY179" s="252" t="s">
        <v>124</v>
      </c>
    </row>
    <row r="180" s="12" customFormat="1" ht="22.8" customHeight="1">
      <c r="A180" s="12"/>
      <c r="B180" s="201"/>
      <c r="C180" s="202"/>
      <c r="D180" s="203" t="s">
        <v>75</v>
      </c>
      <c r="E180" s="215" t="s">
        <v>131</v>
      </c>
      <c r="F180" s="215" t="s">
        <v>262</v>
      </c>
      <c r="G180" s="202"/>
      <c r="H180" s="202"/>
      <c r="I180" s="205"/>
      <c r="J180" s="216">
        <f>BK180</f>
        <v>0</v>
      </c>
      <c r="K180" s="202"/>
      <c r="L180" s="207"/>
      <c r="M180" s="208"/>
      <c r="N180" s="209"/>
      <c r="O180" s="209"/>
      <c r="P180" s="210">
        <f>SUM(P181:P184)</f>
        <v>0</v>
      </c>
      <c r="Q180" s="209"/>
      <c r="R180" s="210">
        <f>SUM(R181:R184)</f>
        <v>41.096915200000005</v>
      </c>
      <c r="S180" s="209"/>
      <c r="T180" s="211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2" t="s">
        <v>84</v>
      </c>
      <c r="AT180" s="213" t="s">
        <v>75</v>
      </c>
      <c r="AU180" s="213" t="s">
        <v>84</v>
      </c>
      <c r="AY180" s="212" t="s">
        <v>124</v>
      </c>
      <c r="BK180" s="214">
        <f>SUM(BK181:BK184)</f>
        <v>0</v>
      </c>
    </row>
    <row r="181" s="2" customFormat="1" ht="33" customHeight="1">
      <c r="A181" s="37"/>
      <c r="B181" s="38"/>
      <c r="C181" s="217" t="s">
        <v>263</v>
      </c>
      <c r="D181" s="217" t="s">
        <v>126</v>
      </c>
      <c r="E181" s="218" t="s">
        <v>264</v>
      </c>
      <c r="F181" s="219" t="s">
        <v>265</v>
      </c>
      <c r="G181" s="220" t="s">
        <v>129</v>
      </c>
      <c r="H181" s="221">
        <v>168.12000000000001</v>
      </c>
      <c r="I181" s="222"/>
      <c r="J181" s="223">
        <f>ROUND(I181*H181,2)</f>
        <v>0</v>
      </c>
      <c r="K181" s="219" t="s">
        <v>130</v>
      </c>
      <c r="L181" s="43"/>
      <c r="M181" s="224" t="s">
        <v>1</v>
      </c>
      <c r="N181" s="225" t="s">
        <v>41</v>
      </c>
      <c r="O181" s="90"/>
      <c r="P181" s="226">
        <f>O181*H181</f>
        <v>0</v>
      </c>
      <c r="Q181" s="226">
        <v>0.16192000000000001</v>
      </c>
      <c r="R181" s="226">
        <f>Q181*H181</f>
        <v>27.221990400000003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131</v>
      </c>
      <c r="AT181" s="228" t="s">
        <v>126</v>
      </c>
      <c r="AU181" s="228" t="s">
        <v>86</v>
      </c>
      <c r="AY181" s="16" t="s">
        <v>124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131</v>
      </c>
      <c r="BM181" s="228" t="s">
        <v>266</v>
      </c>
    </row>
    <row r="182" s="13" customFormat="1">
      <c r="A182" s="13"/>
      <c r="B182" s="230"/>
      <c r="C182" s="231"/>
      <c r="D182" s="232" t="s">
        <v>133</v>
      </c>
      <c r="E182" s="233" t="s">
        <v>1</v>
      </c>
      <c r="F182" s="234" t="s">
        <v>267</v>
      </c>
      <c r="G182" s="231"/>
      <c r="H182" s="235">
        <v>168.12000000000001</v>
      </c>
      <c r="I182" s="236"/>
      <c r="J182" s="231"/>
      <c r="K182" s="231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133</v>
      </c>
      <c r="AU182" s="241" t="s">
        <v>86</v>
      </c>
      <c r="AV182" s="13" t="s">
        <v>86</v>
      </c>
      <c r="AW182" s="13" t="s">
        <v>32</v>
      </c>
      <c r="AX182" s="13" t="s">
        <v>84</v>
      </c>
      <c r="AY182" s="241" t="s">
        <v>124</v>
      </c>
    </row>
    <row r="183" s="2" customFormat="1" ht="33" customHeight="1">
      <c r="A183" s="37"/>
      <c r="B183" s="38"/>
      <c r="C183" s="217" t="s">
        <v>268</v>
      </c>
      <c r="D183" s="217" t="s">
        <v>126</v>
      </c>
      <c r="E183" s="218" t="s">
        <v>269</v>
      </c>
      <c r="F183" s="219" t="s">
        <v>270</v>
      </c>
      <c r="G183" s="220" t="s">
        <v>129</v>
      </c>
      <c r="H183" s="221">
        <v>85.689999999999998</v>
      </c>
      <c r="I183" s="222"/>
      <c r="J183" s="223">
        <f>ROUND(I183*H183,2)</f>
        <v>0</v>
      </c>
      <c r="K183" s="219" t="s">
        <v>130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0.16192000000000001</v>
      </c>
      <c r="R183" s="226">
        <f>Q183*H183</f>
        <v>13.874924800000001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131</v>
      </c>
      <c r="AT183" s="228" t="s">
        <v>126</v>
      </c>
      <c r="AU183" s="228" t="s">
        <v>86</v>
      </c>
      <c r="AY183" s="16" t="s">
        <v>124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131</v>
      </c>
      <c r="BM183" s="228" t="s">
        <v>271</v>
      </c>
    </row>
    <row r="184" s="13" customFormat="1">
      <c r="A184" s="13"/>
      <c r="B184" s="230"/>
      <c r="C184" s="231"/>
      <c r="D184" s="232" t="s">
        <v>133</v>
      </c>
      <c r="E184" s="233" t="s">
        <v>1</v>
      </c>
      <c r="F184" s="234" t="s">
        <v>272</v>
      </c>
      <c r="G184" s="231"/>
      <c r="H184" s="235">
        <v>85.689999999999998</v>
      </c>
      <c r="I184" s="236"/>
      <c r="J184" s="231"/>
      <c r="K184" s="231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133</v>
      </c>
      <c r="AU184" s="241" t="s">
        <v>86</v>
      </c>
      <c r="AV184" s="13" t="s">
        <v>86</v>
      </c>
      <c r="AW184" s="13" t="s">
        <v>32</v>
      </c>
      <c r="AX184" s="13" t="s">
        <v>84</v>
      </c>
      <c r="AY184" s="241" t="s">
        <v>124</v>
      </c>
    </row>
    <row r="185" s="12" customFormat="1" ht="22.8" customHeight="1">
      <c r="A185" s="12"/>
      <c r="B185" s="201"/>
      <c r="C185" s="202"/>
      <c r="D185" s="203" t="s">
        <v>75</v>
      </c>
      <c r="E185" s="215" t="s">
        <v>149</v>
      </c>
      <c r="F185" s="215" t="s">
        <v>273</v>
      </c>
      <c r="G185" s="202"/>
      <c r="H185" s="202"/>
      <c r="I185" s="205"/>
      <c r="J185" s="216">
        <f>BK185</f>
        <v>0</v>
      </c>
      <c r="K185" s="202"/>
      <c r="L185" s="207"/>
      <c r="M185" s="208"/>
      <c r="N185" s="209"/>
      <c r="O185" s="209"/>
      <c r="P185" s="210">
        <f>SUM(P186:P221)</f>
        <v>0</v>
      </c>
      <c r="Q185" s="209"/>
      <c r="R185" s="210">
        <f>SUM(R186:R221)</f>
        <v>504.30757059999996</v>
      </c>
      <c r="S185" s="209"/>
      <c r="T185" s="211">
        <f>SUM(T186:T221)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2" t="s">
        <v>84</v>
      </c>
      <c r="AT185" s="213" t="s">
        <v>75</v>
      </c>
      <c r="AU185" s="213" t="s">
        <v>84</v>
      </c>
      <c r="AY185" s="212" t="s">
        <v>124</v>
      </c>
      <c r="BK185" s="214">
        <f>SUM(BK186:BK221)</f>
        <v>0</v>
      </c>
    </row>
    <row r="186" s="2" customFormat="1" ht="16.5" customHeight="1">
      <c r="A186" s="37"/>
      <c r="B186" s="38"/>
      <c r="C186" s="217" t="s">
        <v>274</v>
      </c>
      <c r="D186" s="217" t="s">
        <v>126</v>
      </c>
      <c r="E186" s="218" t="s">
        <v>275</v>
      </c>
      <c r="F186" s="219" t="s">
        <v>276</v>
      </c>
      <c r="G186" s="220" t="s">
        <v>129</v>
      </c>
      <c r="H186" s="221">
        <v>85.689999999999998</v>
      </c>
      <c r="I186" s="222"/>
      <c r="J186" s="223">
        <f>ROUND(I186*H186,2)</f>
        <v>0</v>
      </c>
      <c r="K186" s="219" t="s">
        <v>1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0.34499999999999997</v>
      </c>
      <c r="R186" s="226">
        <f>Q186*H186</f>
        <v>29.563049999999997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131</v>
      </c>
      <c r="AT186" s="228" t="s">
        <v>126</v>
      </c>
      <c r="AU186" s="228" t="s">
        <v>86</v>
      </c>
      <c r="AY186" s="16" t="s">
        <v>124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131</v>
      </c>
      <c r="BM186" s="228" t="s">
        <v>277</v>
      </c>
    </row>
    <row r="187" s="13" customFormat="1">
      <c r="A187" s="13"/>
      <c r="B187" s="230"/>
      <c r="C187" s="231"/>
      <c r="D187" s="232" t="s">
        <v>133</v>
      </c>
      <c r="E187" s="233" t="s">
        <v>1</v>
      </c>
      <c r="F187" s="234" t="s">
        <v>272</v>
      </c>
      <c r="G187" s="231"/>
      <c r="H187" s="235">
        <v>85.689999999999998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133</v>
      </c>
      <c r="AU187" s="241" t="s">
        <v>86</v>
      </c>
      <c r="AV187" s="13" t="s">
        <v>86</v>
      </c>
      <c r="AW187" s="13" t="s">
        <v>32</v>
      </c>
      <c r="AX187" s="13" t="s">
        <v>84</v>
      </c>
      <c r="AY187" s="241" t="s">
        <v>124</v>
      </c>
    </row>
    <row r="188" s="2" customFormat="1" ht="16.5" customHeight="1">
      <c r="A188" s="37"/>
      <c r="B188" s="38"/>
      <c r="C188" s="217" t="s">
        <v>278</v>
      </c>
      <c r="D188" s="217" t="s">
        <v>126</v>
      </c>
      <c r="E188" s="218" t="s">
        <v>279</v>
      </c>
      <c r="F188" s="219" t="s">
        <v>280</v>
      </c>
      <c r="G188" s="220" t="s">
        <v>129</v>
      </c>
      <c r="H188" s="221">
        <v>186.06</v>
      </c>
      <c r="I188" s="222"/>
      <c r="J188" s="223">
        <f>ROUND(I188*H188,2)</f>
        <v>0</v>
      </c>
      <c r="K188" s="219" t="s">
        <v>1</v>
      </c>
      <c r="L188" s="43"/>
      <c r="M188" s="224" t="s">
        <v>1</v>
      </c>
      <c r="N188" s="225" t="s">
        <v>41</v>
      </c>
      <c r="O188" s="90"/>
      <c r="P188" s="226">
        <f>O188*H188</f>
        <v>0</v>
      </c>
      <c r="Q188" s="226">
        <v>0.34499999999999997</v>
      </c>
      <c r="R188" s="226">
        <f>Q188*H188</f>
        <v>64.190699999999993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131</v>
      </c>
      <c r="AT188" s="228" t="s">
        <v>126</v>
      </c>
      <c r="AU188" s="228" t="s">
        <v>86</v>
      </c>
      <c r="AY188" s="16" t="s">
        <v>124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84</v>
      </c>
      <c r="BK188" s="229">
        <f>ROUND(I188*H188,2)</f>
        <v>0</v>
      </c>
      <c r="BL188" s="16" t="s">
        <v>131</v>
      </c>
      <c r="BM188" s="228" t="s">
        <v>281</v>
      </c>
    </row>
    <row r="189" s="13" customFormat="1">
      <c r="A189" s="13"/>
      <c r="B189" s="230"/>
      <c r="C189" s="231"/>
      <c r="D189" s="232" t="s">
        <v>133</v>
      </c>
      <c r="E189" s="233" t="s">
        <v>1</v>
      </c>
      <c r="F189" s="234" t="s">
        <v>282</v>
      </c>
      <c r="G189" s="231"/>
      <c r="H189" s="235">
        <v>186.06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133</v>
      </c>
      <c r="AU189" s="241" t="s">
        <v>86</v>
      </c>
      <c r="AV189" s="13" t="s">
        <v>86</v>
      </c>
      <c r="AW189" s="13" t="s">
        <v>32</v>
      </c>
      <c r="AX189" s="13" t="s">
        <v>84</v>
      </c>
      <c r="AY189" s="241" t="s">
        <v>124</v>
      </c>
    </row>
    <row r="190" s="2" customFormat="1" ht="16.5" customHeight="1">
      <c r="A190" s="37"/>
      <c r="B190" s="38"/>
      <c r="C190" s="217" t="s">
        <v>283</v>
      </c>
      <c r="D190" s="217" t="s">
        <v>126</v>
      </c>
      <c r="E190" s="218" t="s">
        <v>284</v>
      </c>
      <c r="F190" s="219" t="s">
        <v>285</v>
      </c>
      <c r="G190" s="220" t="s">
        <v>129</v>
      </c>
      <c r="H190" s="221">
        <v>168.12000000000001</v>
      </c>
      <c r="I190" s="222"/>
      <c r="J190" s="223">
        <f>ROUND(I190*H190,2)</f>
        <v>0</v>
      </c>
      <c r="K190" s="219" t="s">
        <v>1</v>
      </c>
      <c r="L190" s="43"/>
      <c r="M190" s="224" t="s">
        <v>1</v>
      </c>
      <c r="N190" s="225" t="s">
        <v>41</v>
      </c>
      <c r="O190" s="90"/>
      <c r="P190" s="226">
        <f>O190*H190</f>
        <v>0</v>
      </c>
      <c r="Q190" s="226">
        <v>0.46000000000000002</v>
      </c>
      <c r="R190" s="226">
        <f>Q190*H190</f>
        <v>77.3352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131</v>
      </c>
      <c r="AT190" s="228" t="s">
        <v>126</v>
      </c>
      <c r="AU190" s="228" t="s">
        <v>86</v>
      </c>
      <c r="AY190" s="16" t="s">
        <v>124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84</v>
      </c>
      <c r="BK190" s="229">
        <f>ROUND(I190*H190,2)</f>
        <v>0</v>
      </c>
      <c r="BL190" s="16" t="s">
        <v>131</v>
      </c>
      <c r="BM190" s="228" t="s">
        <v>286</v>
      </c>
    </row>
    <row r="191" s="13" customFormat="1">
      <c r="A191" s="13"/>
      <c r="B191" s="230"/>
      <c r="C191" s="231"/>
      <c r="D191" s="232" t="s">
        <v>133</v>
      </c>
      <c r="E191" s="233" t="s">
        <v>1</v>
      </c>
      <c r="F191" s="234" t="s">
        <v>267</v>
      </c>
      <c r="G191" s="231"/>
      <c r="H191" s="235">
        <v>168.12000000000001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133</v>
      </c>
      <c r="AU191" s="241" t="s">
        <v>86</v>
      </c>
      <c r="AV191" s="13" t="s">
        <v>86</v>
      </c>
      <c r="AW191" s="13" t="s">
        <v>32</v>
      </c>
      <c r="AX191" s="13" t="s">
        <v>84</v>
      </c>
      <c r="AY191" s="241" t="s">
        <v>124</v>
      </c>
    </row>
    <row r="192" s="2" customFormat="1" ht="16.5" customHeight="1">
      <c r="A192" s="37"/>
      <c r="B192" s="38"/>
      <c r="C192" s="217" t="s">
        <v>287</v>
      </c>
      <c r="D192" s="217" t="s">
        <v>126</v>
      </c>
      <c r="E192" s="218" t="s">
        <v>288</v>
      </c>
      <c r="F192" s="219" t="s">
        <v>289</v>
      </c>
      <c r="G192" s="220" t="s">
        <v>129</v>
      </c>
      <c r="H192" s="221">
        <v>168.12000000000001</v>
      </c>
      <c r="I192" s="222"/>
      <c r="J192" s="223">
        <f>ROUND(I192*H192,2)</f>
        <v>0</v>
      </c>
      <c r="K192" s="219" t="s">
        <v>130</v>
      </c>
      <c r="L192" s="43"/>
      <c r="M192" s="224" t="s">
        <v>1</v>
      </c>
      <c r="N192" s="225" t="s">
        <v>41</v>
      </c>
      <c r="O192" s="90"/>
      <c r="P192" s="226">
        <f>O192*H192</f>
        <v>0</v>
      </c>
      <c r="Q192" s="226">
        <v>0.57499999999999996</v>
      </c>
      <c r="R192" s="226">
        <f>Q192*H192</f>
        <v>96.668999999999997</v>
      </c>
      <c r="S192" s="226">
        <v>0</v>
      </c>
      <c r="T192" s="227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131</v>
      </c>
      <c r="AT192" s="228" t="s">
        <v>126</v>
      </c>
      <c r="AU192" s="228" t="s">
        <v>86</v>
      </c>
      <c r="AY192" s="16" t="s">
        <v>124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84</v>
      </c>
      <c r="BK192" s="229">
        <f>ROUND(I192*H192,2)</f>
        <v>0</v>
      </c>
      <c r="BL192" s="16" t="s">
        <v>131</v>
      </c>
      <c r="BM192" s="228" t="s">
        <v>290</v>
      </c>
    </row>
    <row r="193" s="13" customFormat="1">
      <c r="A193" s="13"/>
      <c r="B193" s="230"/>
      <c r="C193" s="231"/>
      <c r="D193" s="232" t="s">
        <v>133</v>
      </c>
      <c r="E193" s="233" t="s">
        <v>1</v>
      </c>
      <c r="F193" s="234" t="s">
        <v>267</v>
      </c>
      <c r="G193" s="231"/>
      <c r="H193" s="235">
        <v>168.12000000000001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133</v>
      </c>
      <c r="AU193" s="241" t="s">
        <v>86</v>
      </c>
      <c r="AV193" s="13" t="s">
        <v>86</v>
      </c>
      <c r="AW193" s="13" t="s">
        <v>32</v>
      </c>
      <c r="AX193" s="13" t="s">
        <v>84</v>
      </c>
      <c r="AY193" s="241" t="s">
        <v>124</v>
      </c>
    </row>
    <row r="194" s="2" customFormat="1" ht="16.5" customHeight="1">
      <c r="A194" s="37"/>
      <c r="B194" s="38"/>
      <c r="C194" s="217" t="s">
        <v>291</v>
      </c>
      <c r="D194" s="217" t="s">
        <v>126</v>
      </c>
      <c r="E194" s="218" t="s">
        <v>292</v>
      </c>
      <c r="F194" s="219" t="s">
        <v>289</v>
      </c>
      <c r="G194" s="220" t="s">
        <v>129</v>
      </c>
      <c r="H194" s="221">
        <v>85.689999999999998</v>
      </c>
      <c r="I194" s="222"/>
      <c r="J194" s="223">
        <f>ROUND(I194*H194,2)</f>
        <v>0</v>
      </c>
      <c r="K194" s="219" t="s">
        <v>1</v>
      </c>
      <c r="L194" s="43"/>
      <c r="M194" s="224" t="s">
        <v>1</v>
      </c>
      <c r="N194" s="225" t="s">
        <v>41</v>
      </c>
      <c r="O194" s="90"/>
      <c r="P194" s="226">
        <f>O194*H194</f>
        <v>0</v>
      </c>
      <c r="Q194" s="226">
        <v>0.57499999999999996</v>
      </c>
      <c r="R194" s="226">
        <f>Q194*H194</f>
        <v>49.271749999999997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131</v>
      </c>
      <c r="AT194" s="228" t="s">
        <v>126</v>
      </c>
      <c r="AU194" s="228" t="s">
        <v>86</v>
      </c>
      <c r="AY194" s="16" t="s">
        <v>124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84</v>
      </c>
      <c r="BK194" s="229">
        <f>ROUND(I194*H194,2)</f>
        <v>0</v>
      </c>
      <c r="BL194" s="16" t="s">
        <v>131</v>
      </c>
      <c r="BM194" s="228" t="s">
        <v>293</v>
      </c>
    </row>
    <row r="195" s="13" customFormat="1">
      <c r="A195" s="13"/>
      <c r="B195" s="230"/>
      <c r="C195" s="231"/>
      <c r="D195" s="232" t="s">
        <v>133</v>
      </c>
      <c r="E195" s="233" t="s">
        <v>1</v>
      </c>
      <c r="F195" s="234" t="s">
        <v>272</v>
      </c>
      <c r="G195" s="231"/>
      <c r="H195" s="235">
        <v>85.689999999999998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133</v>
      </c>
      <c r="AU195" s="241" t="s">
        <v>86</v>
      </c>
      <c r="AV195" s="13" t="s">
        <v>86</v>
      </c>
      <c r="AW195" s="13" t="s">
        <v>32</v>
      </c>
      <c r="AX195" s="13" t="s">
        <v>84</v>
      </c>
      <c r="AY195" s="241" t="s">
        <v>124</v>
      </c>
    </row>
    <row r="196" s="2" customFormat="1" ht="16.5" customHeight="1">
      <c r="A196" s="37"/>
      <c r="B196" s="38"/>
      <c r="C196" s="217" t="s">
        <v>294</v>
      </c>
      <c r="D196" s="217" t="s">
        <v>126</v>
      </c>
      <c r="E196" s="218" t="s">
        <v>295</v>
      </c>
      <c r="F196" s="219" t="s">
        <v>296</v>
      </c>
      <c r="G196" s="220" t="s">
        <v>129</v>
      </c>
      <c r="H196" s="221">
        <v>93.030000000000001</v>
      </c>
      <c r="I196" s="222"/>
      <c r="J196" s="223">
        <f>ROUND(I196*H196,2)</f>
        <v>0</v>
      </c>
      <c r="K196" s="219" t="s">
        <v>1</v>
      </c>
      <c r="L196" s="43"/>
      <c r="M196" s="224" t="s">
        <v>1</v>
      </c>
      <c r="N196" s="225" t="s">
        <v>41</v>
      </c>
      <c r="O196" s="90"/>
      <c r="P196" s="226">
        <f>O196*H196</f>
        <v>0</v>
      </c>
      <c r="Q196" s="226">
        <v>0.57499999999999996</v>
      </c>
      <c r="R196" s="226">
        <f>Q196*H196</f>
        <v>53.492249999999999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131</v>
      </c>
      <c r="AT196" s="228" t="s">
        <v>126</v>
      </c>
      <c r="AU196" s="228" t="s">
        <v>86</v>
      </c>
      <c r="AY196" s="16" t="s">
        <v>124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84</v>
      </c>
      <c r="BK196" s="229">
        <f>ROUND(I196*H196,2)</f>
        <v>0</v>
      </c>
      <c r="BL196" s="16" t="s">
        <v>131</v>
      </c>
      <c r="BM196" s="228" t="s">
        <v>297</v>
      </c>
    </row>
    <row r="197" s="13" customFormat="1">
      <c r="A197" s="13"/>
      <c r="B197" s="230"/>
      <c r="C197" s="231"/>
      <c r="D197" s="232" t="s">
        <v>133</v>
      </c>
      <c r="E197" s="233" t="s">
        <v>1</v>
      </c>
      <c r="F197" s="234" t="s">
        <v>298</v>
      </c>
      <c r="G197" s="231"/>
      <c r="H197" s="235">
        <v>93.030000000000001</v>
      </c>
      <c r="I197" s="236"/>
      <c r="J197" s="231"/>
      <c r="K197" s="231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133</v>
      </c>
      <c r="AU197" s="241" t="s">
        <v>86</v>
      </c>
      <c r="AV197" s="13" t="s">
        <v>86</v>
      </c>
      <c r="AW197" s="13" t="s">
        <v>32</v>
      </c>
      <c r="AX197" s="13" t="s">
        <v>84</v>
      </c>
      <c r="AY197" s="241" t="s">
        <v>124</v>
      </c>
    </row>
    <row r="198" s="2" customFormat="1" ht="33" customHeight="1">
      <c r="A198" s="37"/>
      <c r="B198" s="38"/>
      <c r="C198" s="217" t="s">
        <v>299</v>
      </c>
      <c r="D198" s="217" t="s">
        <v>126</v>
      </c>
      <c r="E198" s="218" t="s">
        <v>300</v>
      </c>
      <c r="F198" s="219" t="s">
        <v>301</v>
      </c>
      <c r="G198" s="220" t="s">
        <v>129</v>
      </c>
      <c r="H198" s="221">
        <v>93.030000000000001</v>
      </c>
      <c r="I198" s="222"/>
      <c r="J198" s="223">
        <f>ROUND(I198*H198,2)</f>
        <v>0</v>
      </c>
      <c r="K198" s="219" t="s">
        <v>1</v>
      </c>
      <c r="L198" s="43"/>
      <c r="M198" s="224" t="s">
        <v>1</v>
      </c>
      <c r="N198" s="225" t="s">
        <v>41</v>
      </c>
      <c r="O198" s="90"/>
      <c r="P198" s="226">
        <f>O198*H198</f>
        <v>0</v>
      </c>
      <c r="Q198" s="226">
        <v>0.18462999999999999</v>
      </c>
      <c r="R198" s="226">
        <f>Q198*H198</f>
        <v>17.176128899999998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131</v>
      </c>
      <c r="AT198" s="228" t="s">
        <v>126</v>
      </c>
      <c r="AU198" s="228" t="s">
        <v>86</v>
      </c>
      <c r="AY198" s="16" t="s">
        <v>124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84</v>
      </c>
      <c r="BK198" s="229">
        <f>ROUND(I198*H198,2)</f>
        <v>0</v>
      </c>
      <c r="BL198" s="16" t="s">
        <v>131</v>
      </c>
      <c r="BM198" s="228" t="s">
        <v>302</v>
      </c>
    </row>
    <row r="199" s="13" customFormat="1">
      <c r="A199" s="13"/>
      <c r="B199" s="230"/>
      <c r="C199" s="231"/>
      <c r="D199" s="232" t="s">
        <v>133</v>
      </c>
      <c r="E199" s="233" t="s">
        <v>1</v>
      </c>
      <c r="F199" s="234" t="s">
        <v>298</v>
      </c>
      <c r="G199" s="231"/>
      <c r="H199" s="235">
        <v>93.030000000000001</v>
      </c>
      <c r="I199" s="236"/>
      <c r="J199" s="231"/>
      <c r="K199" s="231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133</v>
      </c>
      <c r="AU199" s="241" t="s">
        <v>86</v>
      </c>
      <c r="AV199" s="13" t="s">
        <v>86</v>
      </c>
      <c r="AW199" s="13" t="s">
        <v>32</v>
      </c>
      <c r="AX199" s="13" t="s">
        <v>84</v>
      </c>
      <c r="AY199" s="241" t="s">
        <v>124</v>
      </c>
    </row>
    <row r="200" s="2" customFormat="1" ht="24.15" customHeight="1">
      <c r="A200" s="37"/>
      <c r="B200" s="38"/>
      <c r="C200" s="217" t="s">
        <v>303</v>
      </c>
      <c r="D200" s="217" t="s">
        <v>126</v>
      </c>
      <c r="E200" s="218" t="s">
        <v>304</v>
      </c>
      <c r="F200" s="219" t="s">
        <v>305</v>
      </c>
      <c r="G200" s="220" t="s">
        <v>129</v>
      </c>
      <c r="H200" s="221">
        <v>85.689999999999998</v>
      </c>
      <c r="I200" s="222"/>
      <c r="J200" s="223">
        <f>ROUND(I200*H200,2)</f>
        <v>0</v>
      </c>
      <c r="K200" s="219" t="s">
        <v>1</v>
      </c>
      <c r="L200" s="43"/>
      <c r="M200" s="224" t="s">
        <v>1</v>
      </c>
      <c r="N200" s="225" t="s">
        <v>41</v>
      </c>
      <c r="O200" s="90"/>
      <c r="P200" s="226">
        <f>O200*H200</f>
        <v>0</v>
      </c>
      <c r="Q200" s="226">
        <v>0.38313999999999998</v>
      </c>
      <c r="R200" s="226">
        <f>Q200*H200</f>
        <v>32.831266599999999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131</v>
      </c>
      <c r="AT200" s="228" t="s">
        <v>126</v>
      </c>
      <c r="AU200" s="228" t="s">
        <v>86</v>
      </c>
      <c r="AY200" s="16" t="s">
        <v>124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84</v>
      </c>
      <c r="BK200" s="229">
        <f>ROUND(I200*H200,2)</f>
        <v>0</v>
      </c>
      <c r="BL200" s="16" t="s">
        <v>131</v>
      </c>
      <c r="BM200" s="228" t="s">
        <v>306</v>
      </c>
    </row>
    <row r="201" s="13" customFormat="1">
      <c r="A201" s="13"/>
      <c r="B201" s="230"/>
      <c r="C201" s="231"/>
      <c r="D201" s="232" t="s">
        <v>133</v>
      </c>
      <c r="E201" s="233" t="s">
        <v>1</v>
      </c>
      <c r="F201" s="234" t="s">
        <v>272</v>
      </c>
      <c r="G201" s="231"/>
      <c r="H201" s="235">
        <v>85.689999999999998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133</v>
      </c>
      <c r="AU201" s="241" t="s">
        <v>86</v>
      </c>
      <c r="AV201" s="13" t="s">
        <v>86</v>
      </c>
      <c r="AW201" s="13" t="s">
        <v>32</v>
      </c>
      <c r="AX201" s="13" t="s">
        <v>84</v>
      </c>
      <c r="AY201" s="241" t="s">
        <v>124</v>
      </c>
    </row>
    <row r="202" s="2" customFormat="1" ht="24.15" customHeight="1">
      <c r="A202" s="37"/>
      <c r="B202" s="38"/>
      <c r="C202" s="217" t="s">
        <v>307</v>
      </c>
      <c r="D202" s="217" t="s">
        <v>126</v>
      </c>
      <c r="E202" s="218" t="s">
        <v>308</v>
      </c>
      <c r="F202" s="219" t="s">
        <v>309</v>
      </c>
      <c r="G202" s="220" t="s">
        <v>129</v>
      </c>
      <c r="H202" s="221">
        <v>93.030000000000001</v>
      </c>
      <c r="I202" s="222"/>
      <c r="J202" s="223">
        <f>ROUND(I202*H202,2)</f>
        <v>0</v>
      </c>
      <c r="K202" s="219" t="s">
        <v>1</v>
      </c>
      <c r="L202" s="43"/>
      <c r="M202" s="224" t="s">
        <v>1</v>
      </c>
      <c r="N202" s="225" t="s">
        <v>41</v>
      </c>
      <c r="O202" s="90"/>
      <c r="P202" s="226">
        <f>O202*H202</f>
        <v>0</v>
      </c>
      <c r="Q202" s="226">
        <v>0.0075300000000000002</v>
      </c>
      <c r="R202" s="226">
        <f>Q202*H202</f>
        <v>0.70051590000000008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131</v>
      </c>
      <c r="AT202" s="228" t="s">
        <v>126</v>
      </c>
      <c r="AU202" s="228" t="s">
        <v>86</v>
      </c>
      <c r="AY202" s="16" t="s">
        <v>124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6" t="s">
        <v>84</v>
      </c>
      <c r="BK202" s="229">
        <f>ROUND(I202*H202,2)</f>
        <v>0</v>
      </c>
      <c r="BL202" s="16" t="s">
        <v>131</v>
      </c>
      <c r="BM202" s="228" t="s">
        <v>310</v>
      </c>
    </row>
    <row r="203" s="2" customFormat="1" ht="21.75" customHeight="1">
      <c r="A203" s="37"/>
      <c r="B203" s="38"/>
      <c r="C203" s="217" t="s">
        <v>311</v>
      </c>
      <c r="D203" s="217" t="s">
        <v>126</v>
      </c>
      <c r="E203" s="218" t="s">
        <v>312</v>
      </c>
      <c r="F203" s="219" t="s">
        <v>313</v>
      </c>
      <c r="G203" s="220" t="s">
        <v>129</v>
      </c>
      <c r="H203" s="221">
        <v>93.030000000000001</v>
      </c>
      <c r="I203" s="222"/>
      <c r="J203" s="223">
        <f>ROUND(I203*H203,2)</f>
        <v>0</v>
      </c>
      <c r="K203" s="219" t="s">
        <v>1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0.00071000000000000002</v>
      </c>
      <c r="R203" s="226">
        <f>Q203*H203</f>
        <v>0.066051300000000007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131</v>
      </c>
      <c r="AT203" s="228" t="s">
        <v>126</v>
      </c>
      <c r="AU203" s="228" t="s">
        <v>86</v>
      </c>
      <c r="AY203" s="16" t="s">
        <v>124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131</v>
      </c>
      <c r="BM203" s="228" t="s">
        <v>314</v>
      </c>
    </row>
    <row r="204" s="2" customFormat="1" ht="33" customHeight="1">
      <c r="A204" s="37"/>
      <c r="B204" s="38"/>
      <c r="C204" s="217" t="s">
        <v>315</v>
      </c>
      <c r="D204" s="217" t="s">
        <v>126</v>
      </c>
      <c r="E204" s="218" t="s">
        <v>316</v>
      </c>
      <c r="F204" s="219" t="s">
        <v>317</v>
      </c>
      <c r="G204" s="220" t="s">
        <v>129</v>
      </c>
      <c r="H204" s="221">
        <v>93.030000000000001</v>
      </c>
      <c r="I204" s="222"/>
      <c r="J204" s="223">
        <f>ROUND(I204*H204,2)</f>
        <v>0</v>
      </c>
      <c r="K204" s="219" t="s">
        <v>1</v>
      </c>
      <c r="L204" s="43"/>
      <c r="M204" s="224" t="s">
        <v>1</v>
      </c>
      <c r="N204" s="225" t="s">
        <v>41</v>
      </c>
      <c r="O204" s="90"/>
      <c r="P204" s="226">
        <f>O204*H204</f>
        <v>0</v>
      </c>
      <c r="Q204" s="226">
        <v>0.10373</v>
      </c>
      <c r="R204" s="226">
        <f>Q204*H204</f>
        <v>9.6500019000000012</v>
      </c>
      <c r="S204" s="226">
        <v>0</v>
      </c>
      <c r="T204" s="22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8" t="s">
        <v>131</v>
      </c>
      <c r="AT204" s="228" t="s">
        <v>126</v>
      </c>
      <c r="AU204" s="228" t="s">
        <v>86</v>
      </c>
      <c r="AY204" s="16" t="s">
        <v>124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6" t="s">
        <v>84</v>
      </c>
      <c r="BK204" s="229">
        <f>ROUND(I204*H204,2)</f>
        <v>0</v>
      </c>
      <c r="BL204" s="16" t="s">
        <v>131</v>
      </c>
      <c r="BM204" s="228" t="s">
        <v>318</v>
      </c>
    </row>
    <row r="205" s="13" customFormat="1">
      <c r="A205" s="13"/>
      <c r="B205" s="230"/>
      <c r="C205" s="231"/>
      <c r="D205" s="232" t="s">
        <v>133</v>
      </c>
      <c r="E205" s="233" t="s">
        <v>1</v>
      </c>
      <c r="F205" s="234" t="s">
        <v>298</v>
      </c>
      <c r="G205" s="231"/>
      <c r="H205" s="235">
        <v>93.030000000000001</v>
      </c>
      <c r="I205" s="236"/>
      <c r="J205" s="231"/>
      <c r="K205" s="231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133</v>
      </c>
      <c r="AU205" s="241" t="s">
        <v>86</v>
      </c>
      <c r="AV205" s="13" t="s">
        <v>86</v>
      </c>
      <c r="AW205" s="13" t="s">
        <v>32</v>
      </c>
      <c r="AX205" s="13" t="s">
        <v>84</v>
      </c>
      <c r="AY205" s="241" t="s">
        <v>124</v>
      </c>
    </row>
    <row r="206" s="2" customFormat="1" ht="24.15" customHeight="1">
      <c r="A206" s="37"/>
      <c r="B206" s="38"/>
      <c r="C206" s="217" t="s">
        <v>319</v>
      </c>
      <c r="D206" s="217" t="s">
        <v>126</v>
      </c>
      <c r="E206" s="218" t="s">
        <v>320</v>
      </c>
      <c r="F206" s="219" t="s">
        <v>321</v>
      </c>
      <c r="G206" s="220" t="s">
        <v>129</v>
      </c>
      <c r="H206" s="221">
        <v>85.689999999999998</v>
      </c>
      <c r="I206" s="222"/>
      <c r="J206" s="223">
        <f>ROUND(I206*H206,2)</f>
        <v>0</v>
      </c>
      <c r="K206" s="219" t="s">
        <v>1</v>
      </c>
      <c r="L206" s="43"/>
      <c r="M206" s="224" t="s">
        <v>1</v>
      </c>
      <c r="N206" s="225" t="s">
        <v>41</v>
      </c>
      <c r="O206" s="90"/>
      <c r="P206" s="226">
        <f>O206*H206</f>
        <v>0</v>
      </c>
      <c r="Q206" s="226">
        <v>0.1837</v>
      </c>
      <c r="R206" s="226">
        <f>Q206*H206</f>
        <v>15.741253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131</v>
      </c>
      <c r="AT206" s="228" t="s">
        <v>126</v>
      </c>
      <c r="AU206" s="228" t="s">
        <v>86</v>
      </c>
      <c r="AY206" s="16" t="s">
        <v>124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84</v>
      </c>
      <c r="BK206" s="229">
        <f>ROUND(I206*H206,2)</f>
        <v>0</v>
      </c>
      <c r="BL206" s="16" t="s">
        <v>131</v>
      </c>
      <c r="BM206" s="228" t="s">
        <v>322</v>
      </c>
    </row>
    <row r="207" s="13" customFormat="1">
      <c r="A207" s="13"/>
      <c r="B207" s="230"/>
      <c r="C207" s="231"/>
      <c r="D207" s="232" t="s">
        <v>133</v>
      </c>
      <c r="E207" s="233" t="s">
        <v>1</v>
      </c>
      <c r="F207" s="234" t="s">
        <v>272</v>
      </c>
      <c r="G207" s="231"/>
      <c r="H207" s="235">
        <v>85.689999999999998</v>
      </c>
      <c r="I207" s="236"/>
      <c r="J207" s="231"/>
      <c r="K207" s="231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133</v>
      </c>
      <c r="AU207" s="241" t="s">
        <v>86</v>
      </c>
      <c r="AV207" s="13" t="s">
        <v>86</v>
      </c>
      <c r="AW207" s="13" t="s">
        <v>32</v>
      </c>
      <c r="AX207" s="13" t="s">
        <v>84</v>
      </c>
      <c r="AY207" s="241" t="s">
        <v>124</v>
      </c>
    </row>
    <row r="208" s="2" customFormat="1" ht="16.5" customHeight="1">
      <c r="A208" s="37"/>
      <c r="B208" s="38"/>
      <c r="C208" s="253" t="s">
        <v>323</v>
      </c>
      <c r="D208" s="253" t="s">
        <v>219</v>
      </c>
      <c r="E208" s="254" t="s">
        <v>324</v>
      </c>
      <c r="F208" s="255" t="s">
        <v>325</v>
      </c>
      <c r="G208" s="256" t="s">
        <v>129</v>
      </c>
      <c r="H208" s="257">
        <v>87.403999999999996</v>
      </c>
      <c r="I208" s="258"/>
      <c r="J208" s="259">
        <f>ROUND(I208*H208,2)</f>
        <v>0</v>
      </c>
      <c r="K208" s="255" t="s">
        <v>1</v>
      </c>
      <c r="L208" s="260"/>
      <c r="M208" s="261" t="s">
        <v>1</v>
      </c>
      <c r="N208" s="262" t="s">
        <v>41</v>
      </c>
      <c r="O208" s="90"/>
      <c r="P208" s="226">
        <f>O208*H208</f>
        <v>0</v>
      </c>
      <c r="Q208" s="226">
        <v>0.222</v>
      </c>
      <c r="R208" s="226">
        <f>Q208*H208</f>
        <v>19.403687999999999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167</v>
      </c>
      <c r="AT208" s="228" t="s">
        <v>219</v>
      </c>
      <c r="AU208" s="228" t="s">
        <v>86</v>
      </c>
      <c r="AY208" s="16" t="s">
        <v>124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84</v>
      </c>
      <c r="BK208" s="229">
        <f>ROUND(I208*H208,2)</f>
        <v>0</v>
      </c>
      <c r="BL208" s="16" t="s">
        <v>131</v>
      </c>
      <c r="BM208" s="228" t="s">
        <v>326</v>
      </c>
    </row>
    <row r="209" s="13" customFormat="1">
      <c r="A209" s="13"/>
      <c r="B209" s="230"/>
      <c r="C209" s="231"/>
      <c r="D209" s="232" t="s">
        <v>133</v>
      </c>
      <c r="E209" s="231"/>
      <c r="F209" s="234" t="s">
        <v>327</v>
      </c>
      <c r="G209" s="231"/>
      <c r="H209" s="235">
        <v>87.403999999999996</v>
      </c>
      <c r="I209" s="236"/>
      <c r="J209" s="231"/>
      <c r="K209" s="231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133</v>
      </c>
      <c r="AU209" s="241" t="s">
        <v>86</v>
      </c>
      <c r="AV209" s="13" t="s">
        <v>86</v>
      </c>
      <c r="AW209" s="13" t="s">
        <v>4</v>
      </c>
      <c r="AX209" s="13" t="s">
        <v>84</v>
      </c>
      <c r="AY209" s="241" t="s">
        <v>124</v>
      </c>
    </row>
    <row r="210" s="2" customFormat="1" ht="24.15" customHeight="1">
      <c r="A210" s="37"/>
      <c r="B210" s="38"/>
      <c r="C210" s="217" t="s">
        <v>328</v>
      </c>
      <c r="D210" s="217" t="s">
        <v>126</v>
      </c>
      <c r="E210" s="218" t="s">
        <v>329</v>
      </c>
      <c r="F210" s="219" t="s">
        <v>330</v>
      </c>
      <c r="G210" s="220" t="s">
        <v>129</v>
      </c>
      <c r="H210" s="221">
        <v>168.12000000000001</v>
      </c>
      <c r="I210" s="222"/>
      <c r="J210" s="223">
        <f>ROUND(I210*H210,2)</f>
        <v>0</v>
      </c>
      <c r="K210" s="219" t="s">
        <v>1</v>
      </c>
      <c r="L210" s="43"/>
      <c r="M210" s="224" t="s">
        <v>1</v>
      </c>
      <c r="N210" s="225" t="s">
        <v>41</v>
      </c>
      <c r="O210" s="90"/>
      <c r="P210" s="226">
        <f>O210*H210</f>
        <v>0</v>
      </c>
      <c r="Q210" s="226">
        <v>0.084250000000000005</v>
      </c>
      <c r="R210" s="226">
        <f>Q210*H210</f>
        <v>14.164110000000001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131</v>
      </c>
      <c r="AT210" s="228" t="s">
        <v>126</v>
      </c>
      <c r="AU210" s="228" t="s">
        <v>86</v>
      </c>
      <c r="AY210" s="16" t="s">
        <v>124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84</v>
      </c>
      <c r="BK210" s="229">
        <f>ROUND(I210*H210,2)</f>
        <v>0</v>
      </c>
      <c r="BL210" s="16" t="s">
        <v>131</v>
      </c>
      <c r="BM210" s="228" t="s">
        <v>331</v>
      </c>
    </row>
    <row r="211" s="2" customFormat="1" ht="21.75" customHeight="1">
      <c r="A211" s="37"/>
      <c r="B211" s="38"/>
      <c r="C211" s="253" t="s">
        <v>332</v>
      </c>
      <c r="D211" s="253" t="s">
        <v>219</v>
      </c>
      <c r="E211" s="254" t="s">
        <v>333</v>
      </c>
      <c r="F211" s="255" t="s">
        <v>334</v>
      </c>
      <c r="G211" s="256" t="s">
        <v>129</v>
      </c>
      <c r="H211" s="257">
        <v>3.4649999999999999</v>
      </c>
      <c r="I211" s="258"/>
      <c r="J211" s="259">
        <f>ROUND(I211*H211,2)</f>
        <v>0</v>
      </c>
      <c r="K211" s="255" t="s">
        <v>1</v>
      </c>
      <c r="L211" s="260"/>
      <c r="M211" s="261" t="s">
        <v>1</v>
      </c>
      <c r="N211" s="262" t="s">
        <v>41</v>
      </c>
      <c r="O211" s="90"/>
      <c r="P211" s="226">
        <f>O211*H211</f>
        <v>0</v>
      </c>
      <c r="Q211" s="226">
        <v>0.13100000000000001</v>
      </c>
      <c r="R211" s="226">
        <f>Q211*H211</f>
        <v>0.45391500000000001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167</v>
      </c>
      <c r="AT211" s="228" t="s">
        <v>219</v>
      </c>
      <c r="AU211" s="228" t="s">
        <v>86</v>
      </c>
      <c r="AY211" s="16" t="s">
        <v>124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131</v>
      </c>
      <c r="BM211" s="228" t="s">
        <v>335</v>
      </c>
    </row>
    <row r="212" s="13" customFormat="1">
      <c r="A212" s="13"/>
      <c r="B212" s="230"/>
      <c r="C212" s="231"/>
      <c r="D212" s="232" t="s">
        <v>133</v>
      </c>
      <c r="E212" s="233" t="s">
        <v>1</v>
      </c>
      <c r="F212" s="234" t="s">
        <v>336</v>
      </c>
      <c r="G212" s="231"/>
      <c r="H212" s="235">
        <v>3.2999999999999998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133</v>
      </c>
      <c r="AU212" s="241" t="s">
        <v>86</v>
      </c>
      <c r="AV212" s="13" t="s">
        <v>86</v>
      </c>
      <c r="AW212" s="13" t="s">
        <v>32</v>
      </c>
      <c r="AX212" s="13" t="s">
        <v>84</v>
      </c>
      <c r="AY212" s="241" t="s">
        <v>124</v>
      </c>
    </row>
    <row r="213" s="13" customFormat="1">
      <c r="A213" s="13"/>
      <c r="B213" s="230"/>
      <c r="C213" s="231"/>
      <c r="D213" s="232" t="s">
        <v>133</v>
      </c>
      <c r="E213" s="231"/>
      <c r="F213" s="234" t="s">
        <v>337</v>
      </c>
      <c r="G213" s="231"/>
      <c r="H213" s="235">
        <v>3.4649999999999999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133</v>
      </c>
      <c r="AU213" s="241" t="s">
        <v>86</v>
      </c>
      <c r="AV213" s="13" t="s">
        <v>86</v>
      </c>
      <c r="AW213" s="13" t="s">
        <v>4</v>
      </c>
      <c r="AX213" s="13" t="s">
        <v>84</v>
      </c>
      <c r="AY213" s="241" t="s">
        <v>124</v>
      </c>
    </row>
    <row r="214" s="2" customFormat="1" ht="24.15" customHeight="1">
      <c r="A214" s="37"/>
      <c r="B214" s="38"/>
      <c r="C214" s="253" t="s">
        <v>338</v>
      </c>
      <c r="D214" s="253" t="s">
        <v>219</v>
      </c>
      <c r="E214" s="254" t="s">
        <v>339</v>
      </c>
      <c r="F214" s="255" t="s">
        <v>340</v>
      </c>
      <c r="G214" s="256" t="s">
        <v>129</v>
      </c>
      <c r="H214" s="257">
        <v>12.653000000000001</v>
      </c>
      <c r="I214" s="258"/>
      <c r="J214" s="259">
        <f>ROUND(I214*H214,2)</f>
        <v>0</v>
      </c>
      <c r="K214" s="255" t="s">
        <v>1</v>
      </c>
      <c r="L214" s="260"/>
      <c r="M214" s="261" t="s">
        <v>1</v>
      </c>
      <c r="N214" s="262" t="s">
        <v>41</v>
      </c>
      <c r="O214" s="90"/>
      <c r="P214" s="226">
        <f>O214*H214</f>
        <v>0</v>
      </c>
      <c r="Q214" s="226">
        <v>0.17499999999999999</v>
      </c>
      <c r="R214" s="226">
        <f>Q214*H214</f>
        <v>2.2142749999999998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167</v>
      </c>
      <c r="AT214" s="228" t="s">
        <v>219</v>
      </c>
      <c r="AU214" s="228" t="s">
        <v>86</v>
      </c>
      <c r="AY214" s="16" t="s">
        <v>124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131</v>
      </c>
      <c r="BM214" s="228" t="s">
        <v>341</v>
      </c>
    </row>
    <row r="215" s="13" customFormat="1">
      <c r="A215" s="13"/>
      <c r="B215" s="230"/>
      <c r="C215" s="231"/>
      <c r="D215" s="232" t="s">
        <v>133</v>
      </c>
      <c r="E215" s="233" t="s">
        <v>1</v>
      </c>
      <c r="F215" s="234" t="s">
        <v>342</v>
      </c>
      <c r="G215" s="231"/>
      <c r="H215" s="235">
        <v>12.050000000000001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133</v>
      </c>
      <c r="AU215" s="241" t="s">
        <v>86</v>
      </c>
      <c r="AV215" s="13" t="s">
        <v>86</v>
      </c>
      <c r="AW215" s="13" t="s">
        <v>32</v>
      </c>
      <c r="AX215" s="13" t="s">
        <v>84</v>
      </c>
      <c r="AY215" s="241" t="s">
        <v>124</v>
      </c>
    </row>
    <row r="216" s="13" customFormat="1">
      <c r="A216" s="13"/>
      <c r="B216" s="230"/>
      <c r="C216" s="231"/>
      <c r="D216" s="232" t="s">
        <v>133</v>
      </c>
      <c r="E216" s="231"/>
      <c r="F216" s="234" t="s">
        <v>343</v>
      </c>
      <c r="G216" s="231"/>
      <c r="H216" s="235">
        <v>12.653000000000001</v>
      </c>
      <c r="I216" s="236"/>
      <c r="J216" s="231"/>
      <c r="K216" s="231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133</v>
      </c>
      <c r="AU216" s="241" t="s">
        <v>86</v>
      </c>
      <c r="AV216" s="13" t="s">
        <v>86</v>
      </c>
      <c r="AW216" s="13" t="s">
        <v>4</v>
      </c>
      <c r="AX216" s="13" t="s">
        <v>84</v>
      </c>
      <c r="AY216" s="241" t="s">
        <v>124</v>
      </c>
    </row>
    <row r="217" s="2" customFormat="1" ht="21.75" customHeight="1">
      <c r="A217" s="37"/>
      <c r="B217" s="38"/>
      <c r="C217" s="253" t="s">
        <v>344</v>
      </c>
      <c r="D217" s="253" t="s">
        <v>219</v>
      </c>
      <c r="E217" s="254" t="s">
        <v>345</v>
      </c>
      <c r="F217" s="255" t="s">
        <v>346</v>
      </c>
      <c r="G217" s="256" t="s">
        <v>129</v>
      </c>
      <c r="H217" s="257">
        <v>160.40899999999999</v>
      </c>
      <c r="I217" s="258"/>
      <c r="J217" s="259">
        <f>ROUND(I217*H217,2)</f>
        <v>0</v>
      </c>
      <c r="K217" s="255" t="s">
        <v>1</v>
      </c>
      <c r="L217" s="260"/>
      <c r="M217" s="261" t="s">
        <v>1</v>
      </c>
      <c r="N217" s="262" t="s">
        <v>41</v>
      </c>
      <c r="O217" s="90"/>
      <c r="P217" s="226">
        <f>O217*H217</f>
        <v>0</v>
      </c>
      <c r="Q217" s="226">
        <v>0.13100000000000001</v>
      </c>
      <c r="R217" s="226">
        <f>Q217*H217</f>
        <v>21.013579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167</v>
      </c>
      <c r="AT217" s="228" t="s">
        <v>219</v>
      </c>
      <c r="AU217" s="228" t="s">
        <v>86</v>
      </c>
      <c r="AY217" s="16" t="s">
        <v>124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84</v>
      </c>
      <c r="BK217" s="229">
        <f>ROUND(I217*H217,2)</f>
        <v>0</v>
      </c>
      <c r="BL217" s="16" t="s">
        <v>131</v>
      </c>
      <c r="BM217" s="228" t="s">
        <v>347</v>
      </c>
    </row>
    <row r="218" s="13" customFormat="1">
      <c r="A218" s="13"/>
      <c r="B218" s="230"/>
      <c r="C218" s="231"/>
      <c r="D218" s="232" t="s">
        <v>133</v>
      </c>
      <c r="E218" s="233" t="s">
        <v>1</v>
      </c>
      <c r="F218" s="234" t="s">
        <v>348</v>
      </c>
      <c r="G218" s="231"/>
      <c r="H218" s="235">
        <v>152.77000000000001</v>
      </c>
      <c r="I218" s="236"/>
      <c r="J218" s="231"/>
      <c r="K218" s="231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133</v>
      </c>
      <c r="AU218" s="241" t="s">
        <v>86</v>
      </c>
      <c r="AV218" s="13" t="s">
        <v>86</v>
      </c>
      <c r="AW218" s="13" t="s">
        <v>32</v>
      </c>
      <c r="AX218" s="13" t="s">
        <v>84</v>
      </c>
      <c r="AY218" s="241" t="s">
        <v>124</v>
      </c>
    </row>
    <row r="219" s="13" customFormat="1">
      <c r="A219" s="13"/>
      <c r="B219" s="230"/>
      <c r="C219" s="231"/>
      <c r="D219" s="232" t="s">
        <v>133</v>
      </c>
      <c r="E219" s="231"/>
      <c r="F219" s="234" t="s">
        <v>349</v>
      </c>
      <c r="G219" s="231"/>
      <c r="H219" s="235">
        <v>160.40899999999999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133</v>
      </c>
      <c r="AU219" s="241" t="s">
        <v>86</v>
      </c>
      <c r="AV219" s="13" t="s">
        <v>86</v>
      </c>
      <c r="AW219" s="13" t="s">
        <v>4</v>
      </c>
      <c r="AX219" s="13" t="s">
        <v>84</v>
      </c>
      <c r="AY219" s="241" t="s">
        <v>124</v>
      </c>
    </row>
    <row r="220" s="2" customFormat="1" ht="21.75" customHeight="1">
      <c r="A220" s="37"/>
      <c r="B220" s="38"/>
      <c r="C220" s="217" t="s">
        <v>350</v>
      </c>
      <c r="D220" s="217" t="s">
        <v>126</v>
      </c>
      <c r="E220" s="218" t="s">
        <v>351</v>
      </c>
      <c r="F220" s="219" t="s">
        <v>352</v>
      </c>
      <c r="G220" s="220" t="s">
        <v>146</v>
      </c>
      <c r="H220" s="221">
        <v>103.01000000000001</v>
      </c>
      <c r="I220" s="222"/>
      <c r="J220" s="223">
        <f>ROUND(I220*H220,2)</f>
        <v>0</v>
      </c>
      <c r="K220" s="219" t="s">
        <v>130</v>
      </c>
      <c r="L220" s="43"/>
      <c r="M220" s="224" t="s">
        <v>1</v>
      </c>
      <c r="N220" s="225" t="s">
        <v>41</v>
      </c>
      <c r="O220" s="90"/>
      <c r="P220" s="226">
        <f>O220*H220</f>
        <v>0</v>
      </c>
      <c r="Q220" s="226">
        <v>0.0035999999999999999</v>
      </c>
      <c r="R220" s="226">
        <f>Q220*H220</f>
        <v>0.370836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131</v>
      </c>
      <c r="AT220" s="228" t="s">
        <v>126</v>
      </c>
      <c r="AU220" s="228" t="s">
        <v>86</v>
      </c>
      <c r="AY220" s="16" t="s">
        <v>124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84</v>
      </c>
      <c r="BK220" s="229">
        <f>ROUND(I220*H220,2)</f>
        <v>0</v>
      </c>
      <c r="BL220" s="16" t="s">
        <v>131</v>
      </c>
      <c r="BM220" s="228" t="s">
        <v>353</v>
      </c>
    </row>
    <row r="221" s="13" customFormat="1">
      <c r="A221" s="13"/>
      <c r="B221" s="230"/>
      <c r="C221" s="231"/>
      <c r="D221" s="232" t="s">
        <v>133</v>
      </c>
      <c r="E221" s="233" t="s">
        <v>1</v>
      </c>
      <c r="F221" s="234" t="s">
        <v>354</v>
      </c>
      <c r="G221" s="231"/>
      <c r="H221" s="235">
        <v>103.01000000000001</v>
      </c>
      <c r="I221" s="236"/>
      <c r="J221" s="231"/>
      <c r="K221" s="231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133</v>
      </c>
      <c r="AU221" s="241" t="s">
        <v>86</v>
      </c>
      <c r="AV221" s="13" t="s">
        <v>86</v>
      </c>
      <c r="AW221" s="13" t="s">
        <v>32</v>
      </c>
      <c r="AX221" s="13" t="s">
        <v>84</v>
      </c>
      <c r="AY221" s="241" t="s">
        <v>124</v>
      </c>
    </row>
    <row r="222" s="12" customFormat="1" ht="22.8" customHeight="1">
      <c r="A222" s="12"/>
      <c r="B222" s="201"/>
      <c r="C222" s="202"/>
      <c r="D222" s="203" t="s">
        <v>75</v>
      </c>
      <c r="E222" s="215" t="s">
        <v>167</v>
      </c>
      <c r="F222" s="215" t="s">
        <v>355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SUM(P223:P230)</f>
        <v>0</v>
      </c>
      <c r="Q222" s="209"/>
      <c r="R222" s="210">
        <f>SUM(R223:R230)</f>
        <v>3.8243550000000002</v>
      </c>
      <c r="S222" s="209"/>
      <c r="T222" s="211">
        <f>SUM(T223:T230)</f>
        <v>0.01375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84</v>
      </c>
      <c r="AT222" s="213" t="s">
        <v>75</v>
      </c>
      <c r="AU222" s="213" t="s">
        <v>84</v>
      </c>
      <c r="AY222" s="212" t="s">
        <v>124</v>
      </c>
      <c r="BK222" s="214">
        <f>SUM(BK223:BK230)</f>
        <v>0</v>
      </c>
    </row>
    <row r="223" s="2" customFormat="1" ht="21.75" customHeight="1">
      <c r="A223" s="37"/>
      <c r="B223" s="38"/>
      <c r="C223" s="217" t="s">
        <v>356</v>
      </c>
      <c r="D223" s="217" t="s">
        <v>126</v>
      </c>
      <c r="E223" s="218" t="s">
        <v>357</v>
      </c>
      <c r="F223" s="219" t="s">
        <v>358</v>
      </c>
      <c r="G223" s="220" t="s">
        <v>359</v>
      </c>
      <c r="H223" s="221">
        <v>2</v>
      </c>
      <c r="I223" s="222"/>
      <c r="J223" s="223">
        <f>ROUND(I223*H223,2)</f>
        <v>0</v>
      </c>
      <c r="K223" s="219" t="s">
        <v>130</v>
      </c>
      <c r="L223" s="43"/>
      <c r="M223" s="224" t="s">
        <v>1</v>
      </c>
      <c r="N223" s="225" t="s">
        <v>41</v>
      </c>
      <c r="O223" s="90"/>
      <c r="P223" s="226">
        <f>O223*H223</f>
        <v>0</v>
      </c>
      <c r="Q223" s="226">
        <v>1.47325</v>
      </c>
      <c r="R223" s="226">
        <f>Q223*H223</f>
        <v>2.9464999999999999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131</v>
      </c>
      <c r="AT223" s="228" t="s">
        <v>126</v>
      </c>
      <c r="AU223" s="228" t="s">
        <v>86</v>
      </c>
      <c r="AY223" s="16" t="s">
        <v>124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84</v>
      </c>
      <c r="BK223" s="229">
        <f>ROUND(I223*H223,2)</f>
        <v>0</v>
      </c>
      <c r="BL223" s="16" t="s">
        <v>131</v>
      </c>
      <c r="BM223" s="228" t="s">
        <v>360</v>
      </c>
    </row>
    <row r="224" s="2" customFormat="1" ht="21.75" customHeight="1">
      <c r="A224" s="37"/>
      <c r="B224" s="38"/>
      <c r="C224" s="217" t="s">
        <v>361</v>
      </c>
      <c r="D224" s="217" t="s">
        <v>126</v>
      </c>
      <c r="E224" s="218" t="s">
        <v>362</v>
      </c>
      <c r="F224" s="219" t="s">
        <v>363</v>
      </c>
      <c r="G224" s="220" t="s">
        <v>146</v>
      </c>
      <c r="H224" s="221">
        <v>2.75</v>
      </c>
      <c r="I224" s="222"/>
      <c r="J224" s="223">
        <f>ROUND(I224*H224,2)</f>
        <v>0</v>
      </c>
      <c r="K224" s="219" t="s">
        <v>130</v>
      </c>
      <c r="L224" s="43"/>
      <c r="M224" s="224" t="s">
        <v>1</v>
      </c>
      <c r="N224" s="225" t="s">
        <v>41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0.0050000000000000001</v>
      </c>
      <c r="T224" s="227">
        <f>S224*H224</f>
        <v>0.01375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131</v>
      </c>
      <c r="AT224" s="228" t="s">
        <v>126</v>
      </c>
      <c r="AU224" s="228" t="s">
        <v>86</v>
      </c>
      <c r="AY224" s="16" t="s">
        <v>124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84</v>
      </c>
      <c r="BK224" s="229">
        <f>ROUND(I224*H224,2)</f>
        <v>0</v>
      </c>
      <c r="BL224" s="16" t="s">
        <v>131</v>
      </c>
      <c r="BM224" s="228" t="s">
        <v>364</v>
      </c>
    </row>
    <row r="225" s="2" customFormat="1" ht="24.15" customHeight="1">
      <c r="A225" s="37"/>
      <c r="B225" s="38"/>
      <c r="C225" s="217" t="s">
        <v>365</v>
      </c>
      <c r="D225" s="217" t="s">
        <v>126</v>
      </c>
      <c r="E225" s="218" t="s">
        <v>366</v>
      </c>
      <c r="F225" s="219" t="s">
        <v>367</v>
      </c>
      <c r="G225" s="220" t="s">
        <v>146</v>
      </c>
      <c r="H225" s="221">
        <v>5.5</v>
      </c>
      <c r="I225" s="222"/>
      <c r="J225" s="223">
        <f>ROUND(I225*H225,2)</f>
        <v>0</v>
      </c>
      <c r="K225" s="219" t="s">
        <v>130</v>
      </c>
      <c r="L225" s="43"/>
      <c r="M225" s="224" t="s">
        <v>1</v>
      </c>
      <c r="N225" s="225" t="s">
        <v>41</v>
      </c>
      <c r="O225" s="90"/>
      <c r="P225" s="226">
        <f>O225*H225</f>
        <v>0</v>
      </c>
      <c r="Q225" s="226">
        <v>0.0039300000000000003</v>
      </c>
      <c r="R225" s="226">
        <f>Q225*H225</f>
        <v>0.021615000000000002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131</v>
      </c>
      <c r="AT225" s="228" t="s">
        <v>126</v>
      </c>
      <c r="AU225" s="228" t="s">
        <v>86</v>
      </c>
      <c r="AY225" s="16" t="s">
        <v>124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84</v>
      </c>
      <c r="BK225" s="229">
        <f>ROUND(I225*H225,2)</f>
        <v>0</v>
      </c>
      <c r="BL225" s="16" t="s">
        <v>131</v>
      </c>
      <c r="BM225" s="228" t="s">
        <v>368</v>
      </c>
    </row>
    <row r="226" s="13" customFormat="1">
      <c r="A226" s="13"/>
      <c r="B226" s="230"/>
      <c r="C226" s="231"/>
      <c r="D226" s="232" t="s">
        <v>133</v>
      </c>
      <c r="E226" s="233" t="s">
        <v>1</v>
      </c>
      <c r="F226" s="234" t="s">
        <v>369</v>
      </c>
      <c r="G226" s="231"/>
      <c r="H226" s="235">
        <v>5.5</v>
      </c>
      <c r="I226" s="236"/>
      <c r="J226" s="231"/>
      <c r="K226" s="231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133</v>
      </c>
      <c r="AU226" s="241" t="s">
        <v>86</v>
      </c>
      <c r="AV226" s="13" t="s">
        <v>86</v>
      </c>
      <c r="AW226" s="13" t="s">
        <v>32</v>
      </c>
      <c r="AX226" s="13" t="s">
        <v>84</v>
      </c>
      <c r="AY226" s="241" t="s">
        <v>124</v>
      </c>
    </row>
    <row r="227" s="2" customFormat="1" ht="21.75" customHeight="1">
      <c r="A227" s="37"/>
      <c r="B227" s="38"/>
      <c r="C227" s="217" t="s">
        <v>370</v>
      </c>
      <c r="D227" s="217" t="s">
        <v>126</v>
      </c>
      <c r="E227" s="218" t="s">
        <v>371</v>
      </c>
      <c r="F227" s="219" t="s">
        <v>372</v>
      </c>
      <c r="G227" s="220" t="s">
        <v>359</v>
      </c>
      <c r="H227" s="221">
        <v>8</v>
      </c>
      <c r="I227" s="222"/>
      <c r="J227" s="223">
        <f>ROUND(I227*H227,2)</f>
        <v>0</v>
      </c>
      <c r="K227" s="219" t="s">
        <v>130</v>
      </c>
      <c r="L227" s="43"/>
      <c r="M227" s="224" t="s">
        <v>1</v>
      </c>
      <c r="N227" s="225" t="s">
        <v>41</v>
      </c>
      <c r="O227" s="90"/>
      <c r="P227" s="226">
        <f>O227*H227</f>
        <v>0</v>
      </c>
      <c r="Q227" s="226">
        <v>1.0000000000000001E-05</v>
      </c>
      <c r="R227" s="226">
        <f>Q227*H227</f>
        <v>8.0000000000000007E-05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131</v>
      </c>
      <c r="AT227" s="228" t="s">
        <v>126</v>
      </c>
      <c r="AU227" s="228" t="s">
        <v>86</v>
      </c>
      <c r="AY227" s="16" t="s">
        <v>124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84</v>
      </c>
      <c r="BK227" s="229">
        <f>ROUND(I227*H227,2)</f>
        <v>0</v>
      </c>
      <c r="BL227" s="16" t="s">
        <v>131</v>
      </c>
      <c r="BM227" s="228" t="s">
        <v>373</v>
      </c>
    </row>
    <row r="228" s="13" customFormat="1">
      <c r="A228" s="13"/>
      <c r="B228" s="230"/>
      <c r="C228" s="231"/>
      <c r="D228" s="232" t="s">
        <v>133</v>
      </c>
      <c r="E228" s="233" t="s">
        <v>1</v>
      </c>
      <c r="F228" s="234" t="s">
        <v>374</v>
      </c>
      <c r="G228" s="231"/>
      <c r="H228" s="235">
        <v>8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133</v>
      </c>
      <c r="AU228" s="241" t="s">
        <v>86</v>
      </c>
      <c r="AV228" s="13" t="s">
        <v>86</v>
      </c>
      <c r="AW228" s="13" t="s">
        <v>32</v>
      </c>
      <c r="AX228" s="13" t="s">
        <v>84</v>
      </c>
      <c r="AY228" s="241" t="s">
        <v>124</v>
      </c>
    </row>
    <row r="229" s="2" customFormat="1" ht="16.5" customHeight="1">
      <c r="A229" s="37"/>
      <c r="B229" s="38"/>
      <c r="C229" s="253" t="s">
        <v>375</v>
      </c>
      <c r="D229" s="253" t="s">
        <v>219</v>
      </c>
      <c r="E229" s="254" t="s">
        <v>376</v>
      </c>
      <c r="F229" s="255" t="s">
        <v>377</v>
      </c>
      <c r="G229" s="256" t="s">
        <v>359</v>
      </c>
      <c r="H229" s="257">
        <v>8</v>
      </c>
      <c r="I229" s="258"/>
      <c r="J229" s="259">
        <f>ROUND(I229*H229,2)</f>
        <v>0</v>
      </c>
      <c r="K229" s="255" t="s">
        <v>130</v>
      </c>
      <c r="L229" s="260"/>
      <c r="M229" s="261" t="s">
        <v>1</v>
      </c>
      <c r="N229" s="262" t="s">
        <v>41</v>
      </c>
      <c r="O229" s="90"/>
      <c r="P229" s="226">
        <f>O229*H229</f>
        <v>0</v>
      </c>
      <c r="Q229" s="226">
        <v>0.0011000000000000001</v>
      </c>
      <c r="R229" s="226">
        <f>Q229*H229</f>
        <v>0.0088000000000000005</v>
      </c>
      <c r="S229" s="226">
        <v>0</v>
      </c>
      <c r="T229" s="227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167</v>
      </c>
      <c r="AT229" s="228" t="s">
        <v>219</v>
      </c>
      <c r="AU229" s="228" t="s">
        <v>86</v>
      </c>
      <c r="AY229" s="16" t="s">
        <v>124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84</v>
      </c>
      <c r="BK229" s="229">
        <f>ROUND(I229*H229,2)</f>
        <v>0</v>
      </c>
      <c r="BL229" s="16" t="s">
        <v>131</v>
      </c>
      <c r="BM229" s="228" t="s">
        <v>378</v>
      </c>
    </row>
    <row r="230" s="2" customFormat="1" ht="24.15" customHeight="1">
      <c r="A230" s="37"/>
      <c r="B230" s="38"/>
      <c r="C230" s="217" t="s">
        <v>379</v>
      </c>
      <c r="D230" s="217" t="s">
        <v>126</v>
      </c>
      <c r="E230" s="218" t="s">
        <v>380</v>
      </c>
      <c r="F230" s="219" t="s">
        <v>381</v>
      </c>
      <c r="G230" s="220" t="s">
        <v>359</v>
      </c>
      <c r="H230" s="221">
        <v>2</v>
      </c>
      <c r="I230" s="222"/>
      <c r="J230" s="223">
        <f>ROUND(I230*H230,2)</f>
        <v>0</v>
      </c>
      <c r="K230" s="219" t="s">
        <v>130</v>
      </c>
      <c r="L230" s="43"/>
      <c r="M230" s="224" t="s">
        <v>1</v>
      </c>
      <c r="N230" s="225" t="s">
        <v>41</v>
      </c>
      <c r="O230" s="90"/>
      <c r="P230" s="226">
        <f>O230*H230</f>
        <v>0</v>
      </c>
      <c r="Q230" s="226">
        <v>0.42368</v>
      </c>
      <c r="R230" s="226">
        <f>Q230*H230</f>
        <v>0.84736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131</v>
      </c>
      <c r="AT230" s="228" t="s">
        <v>126</v>
      </c>
      <c r="AU230" s="228" t="s">
        <v>86</v>
      </c>
      <c r="AY230" s="16" t="s">
        <v>124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131</v>
      </c>
      <c r="BM230" s="228" t="s">
        <v>382</v>
      </c>
    </row>
    <row r="231" s="12" customFormat="1" ht="22.8" customHeight="1">
      <c r="A231" s="12"/>
      <c r="B231" s="201"/>
      <c r="C231" s="202"/>
      <c r="D231" s="203" t="s">
        <v>75</v>
      </c>
      <c r="E231" s="215" t="s">
        <v>172</v>
      </c>
      <c r="F231" s="215" t="s">
        <v>383</v>
      </c>
      <c r="G231" s="202"/>
      <c r="H231" s="202"/>
      <c r="I231" s="205"/>
      <c r="J231" s="216">
        <f>BK231</f>
        <v>0</v>
      </c>
      <c r="K231" s="202"/>
      <c r="L231" s="207"/>
      <c r="M231" s="208"/>
      <c r="N231" s="209"/>
      <c r="O231" s="209"/>
      <c r="P231" s="210">
        <f>SUM(P232:P283)</f>
        <v>0</v>
      </c>
      <c r="Q231" s="209"/>
      <c r="R231" s="210">
        <f>SUM(R232:R283)</f>
        <v>103.57705040000001</v>
      </c>
      <c r="S231" s="209"/>
      <c r="T231" s="211">
        <f>SUM(T232:T283)</f>
        <v>10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2" t="s">
        <v>84</v>
      </c>
      <c r="AT231" s="213" t="s">
        <v>75</v>
      </c>
      <c r="AU231" s="213" t="s">
        <v>84</v>
      </c>
      <c r="AY231" s="212" t="s">
        <v>124</v>
      </c>
      <c r="BK231" s="214">
        <f>SUM(BK232:BK283)</f>
        <v>0</v>
      </c>
    </row>
    <row r="232" s="2" customFormat="1" ht="24.15" customHeight="1">
      <c r="A232" s="37"/>
      <c r="B232" s="38"/>
      <c r="C232" s="217" t="s">
        <v>384</v>
      </c>
      <c r="D232" s="217" t="s">
        <v>126</v>
      </c>
      <c r="E232" s="218" t="s">
        <v>385</v>
      </c>
      <c r="F232" s="219" t="s">
        <v>386</v>
      </c>
      <c r="G232" s="220" t="s">
        <v>129</v>
      </c>
      <c r="H232" s="221">
        <v>32</v>
      </c>
      <c r="I232" s="222"/>
      <c r="J232" s="223">
        <f>ROUND(I232*H232,2)</f>
        <v>0</v>
      </c>
      <c r="K232" s="219" t="s">
        <v>130</v>
      </c>
      <c r="L232" s="43"/>
      <c r="M232" s="224" t="s">
        <v>1</v>
      </c>
      <c r="N232" s="225" t="s">
        <v>41</v>
      </c>
      <c r="O232" s="90"/>
      <c r="P232" s="226">
        <f>O232*H232</f>
        <v>0</v>
      </c>
      <c r="Q232" s="226">
        <v>0.00059999999999999995</v>
      </c>
      <c r="R232" s="226">
        <f>Q232*H232</f>
        <v>0.019199999999999998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131</v>
      </c>
      <c r="AT232" s="228" t="s">
        <v>126</v>
      </c>
      <c r="AU232" s="228" t="s">
        <v>86</v>
      </c>
      <c r="AY232" s="16" t="s">
        <v>124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84</v>
      </c>
      <c r="BK232" s="229">
        <f>ROUND(I232*H232,2)</f>
        <v>0</v>
      </c>
      <c r="BL232" s="16" t="s">
        <v>131</v>
      </c>
      <c r="BM232" s="228" t="s">
        <v>387</v>
      </c>
    </row>
    <row r="233" s="2" customFormat="1" ht="16.5" customHeight="1">
      <c r="A233" s="37"/>
      <c r="B233" s="38"/>
      <c r="C233" s="217" t="s">
        <v>388</v>
      </c>
      <c r="D233" s="217" t="s">
        <v>126</v>
      </c>
      <c r="E233" s="218" t="s">
        <v>389</v>
      </c>
      <c r="F233" s="219" t="s">
        <v>390</v>
      </c>
      <c r="G233" s="220" t="s">
        <v>129</v>
      </c>
      <c r="H233" s="221">
        <v>32</v>
      </c>
      <c r="I233" s="222"/>
      <c r="J233" s="223">
        <f>ROUND(I233*H233,2)</f>
        <v>0</v>
      </c>
      <c r="K233" s="219" t="s">
        <v>130</v>
      </c>
      <c r="L233" s="43"/>
      <c r="M233" s="224" t="s">
        <v>1</v>
      </c>
      <c r="N233" s="225" t="s">
        <v>41</v>
      </c>
      <c r="O233" s="90"/>
      <c r="P233" s="226">
        <f>O233*H233</f>
        <v>0</v>
      </c>
      <c r="Q233" s="226">
        <v>1.0000000000000001E-05</v>
      </c>
      <c r="R233" s="226">
        <f>Q233*H233</f>
        <v>0.00032000000000000003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131</v>
      </c>
      <c r="AT233" s="228" t="s">
        <v>126</v>
      </c>
      <c r="AU233" s="228" t="s">
        <v>86</v>
      </c>
      <c r="AY233" s="16" t="s">
        <v>124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84</v>
      </c>
      <c r="BK233" s="229">
        <f>ROUND(I233*H233,2)</f>
        <v>0</v>
      </c>
      <c r="BL233" s="16" t="s">
        <v>131</v>
      </c>
      <c r="BM233" s="228" t="s">
        <v>391</v>
      </c>
    </row>
    <row r="234" s="2" customFormat="1" ht="24.15" customHeight="1">
      <c r="A234" s="37"/>
      <c r="B234" s="38"/>
      <c r="C234" s="217" t="s">
        <v>392</v>
      </c>
      <c r="D234" s="217" t="s">
        <v>126</v>
      </c>
      <c r="E234" s="218" t="s">
        <v>393</v>
      </c>
      <c r="F234" s="219" t="s">
        <v>394</v>
      </c>
      <c r="G234" s="220" t="s">
        <v>146</v>
      </c>
      <c r="H234" s="221">
        <v>205.19999999999999</v>
      </c>
      <c r="I234" s="222"/>
      <c r="J234" s="223">
        <f>ROUND(I234*H234,2)</f>
        <v>0</v>
      </c>
      <c r="K234" s="219" t="s">
        <v>130</v>
      </c>
      <c r="L234" s="43"/>
      <c r="M234" s="224" t="s">
        <v>1</v>
      </c>
      <c r="N234" s="225" t="s">
        <v>41</v>
      </c>
      <c r="O234" s="90"/>
      <c r="P234" s="226">
        <f>O234*H234</f>
        <v>0</v>
      </c>
      <c r="Q234" s="226">
        <v>0.089779999999999999</v>
      </c>
      <c r="R234" s="226">
        <f>Q234*H234</f>
        <v>18.422855999999999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131</v>
      </c>
      <c r="AT234" s="228" t="s">
        <v>126</v>
      </c>
      <c r="AU234" s="228" t="s">
        <v>86</v>
      </c>
      <c r="AY234" s="16" t="s">
        <v>124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84</v>
      </c>
      <c r="BK234" s="229">
        <f>ROUND(I234*H234,2)</f>
        <v>0</v>
      </c>
      <c r="BL234" s="16" t="s">
        <v>131</v>
      </c>
      <c r="BM234" s="228" t="s">
        <v>395</v>
      </c>
    </row>
    <row r="235" s="13" customFormat="1">
      <c r="A235" s="13"/>
      <c r="B235" s="230"/>
      <c r="C235" s="231"/>
      <c r="D235" s="232" t="s">
        <v>133</v>
      </c>
      <c r="E235" s="233" t="s">
        <v>1</v>
      </c>
      <c r="F235" s="234" t="s">
        <v>396</v>
      </c>
      <c r="G235" s="231"/>
      <c r="H235" s="235">
        <v>205.19999999999999</v>
      </c>
      <c r="I235" s="236"/>
      <c r="J235" s="231"/>
      <c r="K235" s="231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133</v>
      </c>
      <c r="AU235" s="241" t="s">
        <v>86</v>
      </c>
      <c r="AV235" s="13" t="s">
        <v>86</v>
      </c>
      <c r="AW235" s="13" t="s">
        <v>32</v>
      </c>
      <c r="AX235" s="13" t="s">
        <v>84</v>
      </c>
      <c r="AY235" s="241" t="s">
        <v>124</v>
      </c>
    </row>
    <row r="236" s="2" customFormat="1" ht="16.5" customHeight="1">
      <c r="A236" s="37"/>
      <c r="B236" s="38"/>
      <c r="C236" s="253" t="s">
        <v>397</v>
      </c>
      <c r="D236" s="253" t="s">
        <v>219</v>
      </c>
      <c r="E236" s="254" t="s">
        <v>398</v>
      </c>
      <c r="F236" s="255" t="s">
        <v>325</v>
      </c>
      <c r="G236" s="256" t="s">
        <v>129</v>
      </c>
      <c r="H236" s="257">
        <v>20.52</v>
      </c>
      <c r="I236" s="258"/>
      <c r="J236" s="259">
        <f>ROUND(I236*H236,2)</f>
        <v>0</v>
      </c>
      <c r="K236" s="255" t="s">
        <v>130</v>
      </c>
      <c r="L236" s="260"/>
      <c r="M236" s="261" t="s">
        <v>1</v>
      </c>
      <c r="N236" s="262" t="s">
        <v>41</v>
      </c>
      <c r="O236" s="90"/>
      <c r="P236" s="226">
        <f>O236*H236</f>
        <v>0</v>
      </c>
      <c r="Q236" s="226">
        <v>0.222</v>
      </c>
      <c r="R236" s="226">
        <f>Q236*H236</f>
        <v>4.5554399999999999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167</v>
      </c>
      <c r="AT236" s="228" t="s">
        <v>219</v>
      </c>
      <c r="AU236" s="228" t="s">
        <v>86</v>
      </c>
      <c r="AY236" s="16" t="s">
        <v>124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84</v>
      </c>
      <c r="BK236" s="229">
        <f>ROUND(I236*H236,2)</f>
        <v>0</v>
      </c>
      <c r="BL236" s="16" t="s">
        <v>131</v>
      </c>
      <c r="BM236" s="228" t="s">
        <v>399</v>
      </c>
    </row>
    <row r="237" s="13" customFormat="1">
      <c r="A237" s="13"/>
      <c r="B237" s="230"/>
      <c r="C237" s="231"/>
      <c r="D237" s="232" t="s">
        <v>133</v>
      </c>
      <c r="E237" s="231"/>
      <c r="F237" s="234" t="s">
        <v>400</v>
      </c>
      <c r="G237" s="231"/>
      <c r="H237" s="235">
        <v>20.52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133</v>
      </c>
      <c r="AU237" s="241" t="s">
        <v>86</v>
      </c>
      <c r="AV237" s="13" t="s">
        <v>86</v>
      </c>
      <c r="AW237" s="13" t="s">
        <v>4</v>
      </c>
      <c r="AX237" s="13" t="s">
        <v>84</v>
      </c>
      <c r="AY237" s="241" t="s">
        <v>124</v>
      </c>
    </row>
    <row r="238" s="2" customFormat="1" ht="33" customHeight="1">
      <c r="A238" s="37"/>
      <c r="B238" s="38"/>
      <c r="C238" s="217" t="s">
        <v>401</v>
      </c>
      <c r="D238" s="217" t="s">
        <v>126</v>
      </c>
      <c r="E238" s="218" t="s">
        <v>402</v>
      </c>
      <c r="F238" s="219" t="s">
        <v>403</v>
      </c>
      <c r="G238" s="220" t="s">
        <v>146</v>
      </c>
      <c r="H238" s="221">
        <v>64.480000000000004</v>
      </c>
      <c r="I238" s="222"/>
      <c r="J238" s="223">
        <f>ROUND(I238*H238,2)</f>
        <v>0</v>
      </c>
      <c r="K238" s="219" t="s">
        <v>130</v>
      </c>
      <c r="L238" s="43"/>
      <c r="M238" s="224" t="s">
        <v>1</v>
      </c>
      <c r="N238" s="225" t="s">
        <v>41</v>
      </c>
      <c r="O238" s="90"/>
      <c r="P238" s="226">
        <f>O238*H238</f>
        <v>0</v>
      </c>
      <c r="Q238" s="226">
        <v>0.1295</v>
      </c>
      <c r="R238" s="226">
        <f>Q238*H238</f>
        <v>8.3501600000000007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131</v>
      </c>
      <c r="AT238" s="228" t="s">
        <v>126</v>
      </c>
      <c r="AU238" s="228" t="s">
        <v>86</v>
      </c>
      <c r="AY238" s="16" t="s">
        <v>124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84</v>
      </c>
      <c r="BK238" s="229">
        <f>ROUND(I238*H238,2)</f>
        <v>0</v>
      </c>
      <c r="BL238" s="16" t="s">
        <v>131</v>
      </c>
      <c r="BM238" s="228" t="s">
        <v>404</v>
      </c>
    </row>
    <row r="239" s="13" customFormat="1">
      <c r="A239" s="13"/>
      <c r="B239" s="230"/>
      <c r="C239" s="231"/>
      <c r="D239" s="232" t="s">
        <v>133</v>
      </c>
      <c r="E239" s="233" t="s">
        <v>1</v>
      </c>
      <c r="F239" s="234" t="s">
        <v>405</v>
      </c>
      <c r="G239" s="231"/>
      <c r="H239" s="235">
        <v>64.480000000000004</v>
      </c>
      <c r="I239" s="236"/>
      <c r="J239" s="231"/>
      <c r="K239" s="231"/>
      <c r="L239" s="237"/>
      <c r="M239" s="238"/>
      <c r="N239" s="239"/>
      <c r="O239" s="239"/>
      <c r="P239" s="239"/>
      <c r="Q239" s="239"/>
      <c r="R239" s="239"/>
      <c r="S239" s="239"/>
      <c r="T239" s="24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1" t="s">
        <v>133</v>
      </c>
      <c r="AU239" s="241" t="s">
        <v>86</v>
      </c>
      <c r="AV239" s="13" t="s">
        <v>86</v>
      </c>
      <c r="AW239" s="13" t="s">
        <v>32</v>
      </c>
      <c r="AX239" s="13" t="s">
        <v>84</v>
      </c>
      <c r="AY239" s="241" t="s">
        <v>124</v>
      </c>
    </row>
    <row r="240" s="2" customFormat="1" ht="16.5" customHeight="1">
      <c r="A240" s="37"/>
      <c r="B240" s="38"/>
      <c r="C240" s="253" t="s">
        <v>406</v>
      </c>
      <c r="D240" s="253" t="s">
        <v>219</v>
      </c>
      <c r="E240" s="254" t="s">
        <v>407</v>
      </c>
      <c r="F240" s="255" t="s">
        <v>408</v>
      </c>
      <c r="G240" s="256" t="s">
        <v>146</v>
      </c>
      <c r="H240" s="257">
        <v>65.769999999999996</v>
      </c>
      <c r="I240" s="258"/>
      <c r="J240" s="259">
        <f>ROUND(I240*H240,2)</f>
        <v>0</v>
      </c>
      <c r="K240" s="255" t="s">
        <v>130</v>
      </c>
      <c r="L240" s="260"/>
      <c r="M240" s="261" t="s">
        <v>1</v>
      </c>
      <c r="N240" s="262" t="s">
        <v>41</v>
      </c>
      <c r="O240" s="90"/>
      <c r="P240" s="226">
        <f>O240*H240</f>
        <v>0</v>
      </c>
      <c r="Q240" s="226">
        <v>0.044999999999999998</v>
      </c>
      <c r="R240" s="226">
        <f>Q240*H240</f>
        <v>2.9596499999999999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167</v>
      </c>
      <c r="AT240" s="228" t="s">
        <v>219</v>
      </c>
      <c r="AU240" s="228" t="s">
        <v>86</v>
      </c>
      <c r="AY240" s="16" t="s">
        <v>124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84</v>
      </c>
      <c r="BK240" s="229">
        <f>ROUND(I240*H240,2)</f>
        <v>0</v>
      </c>
      <c r="BL240" s="16" t="s">
        <v>131</v>
      </c>
      <c r="BM240" s="228" t="s">
        <v>409</v>
      </c>
    </row>
    <row r="241" s="13" customFormat="1">
      <c r="A241" s="13"/>
      <c r="B241" s="230"/>
      <c r="C241" s="231"/>
      <c r="D241" s="232" t="s">
        <v>133</v>
      </c>
      <c r="E241" s="231"/>
      <c r="F241" s="234" t="s">
        <v>410</v>
      </c>
      <c r="G241" s="231"/>
      <c r="H241" s="235">
        <v>65.769999999999996</v>
      </c>
      <c r="I241" s="236"/>
      <c r="J241" s="231"/>
      <c r="K241" s="231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133</v>
      </c>
      <c r="AU241" s="241" t="s">
        <v>86</v>
      </c>
      <c r="AV241" s="13" t="s">
        <v>86</v>
      </c>
      <c r="AW241" s="13" t="s">
        <v>4</v>
      </c>
      <c r="AX241" s="13" t="s">
        <v>84</v>
      </c>
      <c r="AY241" s="241" t="s">
        <v>124</v>
      </c>
    </row>
    <row r="242" s="2" customFormat="1" ht="24.15" customHeight="1">
      <c r="A242" s="37"/>
      <c r="B242" s="38"/>
      <c r="C242" s="217" t="s">
        <v>411</v>
      </c>
      <c r="D242" s="217" t="s">
        <v>126</v>
      </c>
      <c r="E242" s="218" t="s">
        <v>412</v>
      </c>
      <c r="F242" s="219" t="s">
        <v>413</v>
      </c>
      <c r="G242" s="220" t="s">
        <v>146</v>
      </c>
      <c r="H242" s="221">
        <v>81.290000000000006</v>
      </c>
      <c r="I242" s="222"/>
      <c r="J242" s="223">
        <f>ROUND(I242*H242,2)</f>
        <v>0</v>
      </c>
      <c r="K242" s="219" t="s">
        <v>130</v>
      </c>
      <c r="L242" s="43"/>
      <c r="M242" s="224" t="s">
        <v>1</v>
      </c>
      <c r="N242" s="225" t="s">
        <v>41</v>
      </c>
      <c r="O242" s="90"/>
      <c r="P242" s="226">
        <f>O242*H242</f>
        <v>0</v>
      </c>
      <c r="Q242" s="226">
        <v>0.14066999999999999</v>
      </c>
      <c r="R242" s="226">
        <f>Q242*H242</f>
        <v>11.435064300000001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131</v>
      </c>
      <c r="AT242" s="228" t="s">
        <v>126</v>
      </c>
      <c r="AU242" s="228" t="s">
        <v>86</v>
      </c>
      <c r="AY242" s="16" t="s">
        <v>124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84</v>
      </c>
      <c r="BK242" s="229">
        <f>ROUND(I242*H242,2)</f>
        <v>0</v>
      </c>
      <c r="BL242" s="16" t="s">
        <v>131</v>
      </c>
      <c r="BM242" s="228" t="s">
        <v>414</v>
      </c>
    </row>
    <row r="243" s="2" customFormat="1">
      <c r="A243" s="37"/>
      <c r="B243" s="38"/>
      <c r="C243" s="39"/>
      <c r="D243" s="232" t="s">
        <v>415</v>
      </c>
      <c r="E243" s="39"/>
      <c r="F243" s="263" t="s">
        <v>416</v>
      </c>
      <c r="G243" s="39"/>
      <c r="H243" s="39"/>
      <c r="I243" s="264"/>
      <c r="J243" s="39"/>
      <c r="K243" s="39"/>
      <c r="L243" s="43"/>
      <c r="M243" s="265"/>
      <c r="N243" s="26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415</v>
      </c>
      <c r="AU243" s="16" t="s">
        <v>86</v>
      </c>
    </row>
    <row r="244" s="13" customFormat="1">
      <c r="A244" s="13"/>
      <c r="B244" s="230"/>
      <c r="C244" s="231"/>
      <c r="D244" s="232" t="s">
        <v>133</v>
      </c>
      <c r="E244" s="233" t="s">
        <v>1</v>
      </c>
      <c r="F244" s="234" t="s">
        <v>417</v>
      </c>
      <c r="G244" s="231"/>
      <c r="H244" s="235">
        <v>81.290000000000006</v>
      </c>
      <c r="I244" s="236"/>
      <c r="J244" s="231"/>
      <c r="K244" s="231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133</v>
      </c>
      <c r="AU244" s="241" t="s">
        <v>86</v>
      </c>
      <c r="AV244" s="13" t="s">
        <v>86</v>
      </c>
      <c r="AW244" s="13" t="s">
        <v>32</v>
      </c>
      <c r="AX244" s="13" t="s">
        <v>84</v>
      </c>
      <c r="AY244" s="241" t="s">
        <v>124</v>
      </c>
    </row>
    <row r="245" s="2" customFormat="1" ht="24.15" customHeight="1">
      <c r="A245" s="37"/>
      <c r="B245" s="38"/>
      <c r="C245" s="253" t="s">
        <v>418</v>
      </c>
      <c r="D245" s="253" t="s">
        <v>219</v>
      </c>
      <c r="E245" s="254" t="s">
        <v>419</v>
      </c>
      <c r="F245" s="255" t="s">
        <v>420</v>
      </c>
      <c r="G245" s="256" t="s">
        <v>146</v>
      </c>
      <c r="H245" s="257">
        <v>6.96</v>
      </c>
      <c r="I245" s="258"/>
      <c r="J245" s="259">
        <f>ROUND(I245*H245,2)</f>
        <v>0</v>
      </c>
      <c r="K245" s="255" t="s">
        <v>130</v>
      </c>
      <c r="L245" s="260"/>
      <c r="M245" s="261" t="s">
        <v>1</v>
      </c>
      <c r="N245" s="262" t="s">
        <v>41</v>
      </c>
      <c r="O245" s="90"/>
      <c r="P245" s="226">
        <f>O245*H245</f>
        <v>0</v>
      </c>
      <c r="Q245" s="226">
        <v>0.20000000000000001</v>
      </c>
      <c r="R245" s="226">
        <f>Q245*H245</f>
        <v>1.3920000000000001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167</v>
      </c>
      <c r="AT245" s="228" t="s">
        <v>219</v>
      </c>
      <c r="AU245" s="228" t="s">
        <v>86</v>
      </c>
      <c r="AY245" s="16" t="s">
        <v>124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131</v>
      </c>
      <c r="BM245" s="228" t="s">
        <v>421</v>
      </c>
    </row>
    <row r="246" s="13" customFormat="1">
      <c r="A246" s="13"/>
      <c r="B246" s="230"/>
      <c r="C246" s="231"/>
      <c r="D246" s="232" t="s">
        <v>133</v>
      </c>
      <c r="E246" s="233" t="s">
        <v>1</v>
      </c>
      <c r="F246" s="234" t="s">
        <v>422</v>
      </c>
      <c r="G246" s="231"/>
      <c r="H246" s="235">
        <v>6.96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133</v>
      </c>
      <c r="AU246" s="241" t="s">
        <v>86</v>
      </c>
      <c r="AV246" s="13" t="s">
        <v>86</v>
      </c>
      <c r="AW246" s="13" t="s">
        <v>32</v>
      </c>
      <c r="AX246" s="13" t="s">
        <v>84</v>
      </c>
      <c r="AY246" s="241" t="s">
        <v>124</v>
      </c>
    </row>
    <row r="247" s="2" customFormat="1" ht="33" customHeight="1">
      <c r="A247" s="37"/>
      <c r="B247" s="38"/>
      <c r="C247" s="253" t="s">
        <v>423</v>
      </c>
      <c r="D247" s="253" t="s">
        <v>219</v>
      </c>
      <c r="E247" s="254" t="s">
        <v>424</v>
      </c>
      <c r="F247" s="255" t="s">
        <v>425</v>
      </c>
      <c r="G247" s="256" t="s">
        <v>146</v>
      </c>
      <c r="H247" s="257">
        <v>3.54</v>
      </c>
      <c r="I247" s="258"/>
      <c r="J247" s="259">
        <f>ROUND(I247*H247,2)</f>
        <v>0</v>
      </c>
      <c r="K247" s="255" t="s">
        <v>130</v>
      </c>
      <c r="L247" s="260"/>
      <c r="M247" s="261" t="s">
        <v>1</v>
      </c>
      <c r="N247" s="262" t="s">
        <v>41</v>
      </c>
      <c r="O247" s="90"/>
      <c r="P247" s="226">
        <f>O247*H247</f>
        <v>0</v>
      </c>
      <c r="Q247" s="226">
        <v>0.14999999999999999</v>
      </c>
      <c r="R247" s="226">
        <f>Q247*H247</f>
        <v>0.53100000000000003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167</v>
      </c>
      <c r="AT247" s="228" t="s">
        <v>219</v>
      </c>
      <c r="AU247" s="228" t="s">
        <v>86</v>
      </c>
      <c r="AY247" s="16" t="s">
        <v>124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131</v>
      </c>
      <c r="BM247" s="228" t="s">
        <v>426</v>
      </c>
    </row>
    <row r="248" s="13" customFormat="1">
      <c r="A248" s="13"/>
      <c r="B248" s="230"/>
      <c r="C248" s="231"/>
      <c r="D248" s="232" t="s">
        <v>133</v>
      </c>
      <c r="E248" s="233" t="s">
        <v>1</v>
      </c>
      <c r="F248" s="234" t="s">
        <v>427</v>
      </c>
      <c r="G248" s="231"/>
      <c r="H248" s="235">
        <v>3.54</v>
      </c>
      <c r="I248" s="236"/>
      <c r="J248" s="231"/>
      <c r="K248" s="231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133</v>
      </c>
      <c r="AU248" s="241" t="s">
        <v>86</v>
      </c>
      <c r="AV248" s="13" t="s">
        <v>86</v>
      </c>
      <c r="AW248" s="13" t="s">
        <v>32</v>
      </c>
      <c r="AX248" s="13" t="s">
        <v>84</v>
      </c>
      <c r="AY248" s="241" t="s">
        <v>124</v>
      </c>
    </row>
    <row r="249" s="2" customFormat="1" ht="33" customHeight="1">
      <c r="A249" s="37"/>
      <c r="B249" s="38"/>
      <c r="C249" s="253" t="s">
        <v>428</v>
      </c>
      <c r="D249" s="253" t="s">
        <v>219</v>
      </c>
      <c r="E249" s="254" t="s">
        <v>429</v>
      </c>
      <c r="F249" s="255" t="s">
        <v>430</v>
      </c>
      <c r="G249" s="256" t="s">
        <v>146</v>
      </c>
      <c r="H249" s="257">
        <v>4.2000000000000002</v>
      </c>
      <c r="I249" s="258"/>
      <c r="J249" s="259">
        <f>ROUND(I249*H249,2)</f>
        <v>0</v>
      </c>
      <c r="K249" s="255" t="s">
        <v>130</v>
      </c>
      <c r="L249" s="260"/>
      <c r="M249" s="261" t="s">
        <v>1</v>
      </c>
      <c r="N249" s="262" t="s">
        <v>41</v>
      </c>
      <c r="O249" s="90"/>
      <c r="P249" s="226">
        <f>O249*H249</f>
        <v>0</v>
      </c>
      <c r="Q249" s="226">
        <v>0.14999999999999999</v>
      </c>
      <c r="R249" s="226">
        <f>Q249*H249</f>
        <v>0.63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167</v>
      </c>
      <c r="AT249" s="228" t="s">
        <v>219</v>
      </c>
      <c r="AU249" s="228" t="s">
        <v>86</v>
      </c>
      <c r="AY249" s="16" t="s">
        <v>124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84</v>
      </c>
      <c r="BK249" s="229">
        <f>ROUND(I249*H249,2)</f>
        <v>0</v>
      </c>
      <c r="BL249" s="16" t="s">
        <v>131</v>
      </c>
      <c r="BM249" s="228" t="s">
        <v>431</v>
      </c>
    </row>
    <row r="250" s="13" customFormat="1">
      <c r="A250" s="13"/>
      <c r="B250" s="230"/>
      <c r="C250" s="231"/>
      <c r="D250" s="232" t="s">
        <v>133</v>
      </c>
      <c r="E250" s="233" t="s">
        <v>1</v>
      </c>
      <c r="F250" s="234" t="s">
        <v>432</v>
      </c>
      <c r="G250" s="231"/>
      <c r="H250" s="235">
        <v>4.2000000000000002</v>
      </c>
      <c r="I250" s="236"/>
      <c r="J250" s="231"/>
      <c r="K250" s="231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133</v>
      </c>
      <c r="AU250" s="241" t="s">
        <v>86</v>
      </c>
      <c r="AV250" s="13" t="s">
        <v>86</v>
      </c>
      <c r="AW250" s="13" t="s">
        <v>32</v>
      </c>
      <c r="AX250" s="13" t="s">
        <v>84</v>
      </c>
      <c r="AY250" s="241" t="s">
        <v>124</v>
      </c>
    </row>
    <row r="251" s="2" customFormat="1" ht="24.15" customHeight="1">
      <c r="A251" s="37"/>
      <c r="B251" s="38"/>
      <c r="C251" s="217" t="s">
        <v>433</v>
      </c>
      <c r="D251" s="217" t="s">
        <v>126</v>
      </c>
      <c r="E251" s="218" t="s">
        <v>434</v>
      </c>
      <c r="F251" s="219" t="s">
        <v>435</v>
      </c>
      <c r="G251" s="220" t="s">
        <v>164</v>
      </c>
      <c r="H251" s="221">
        <v>24.5</v>
      </c>
      <c r="I251" s="222"/>
      <c r="J251" s="223">
        <f>ROUND(I251*H251,2)</f>
        <v>0</v>
      </c>
      <c r="K251" s="219" t="s">
        <v>130</v>
      </c>
      <c r="L251" s="43"/>
      <c r="M251" s="224" t="s">
        <v>1</v>
      </c>
      <c r="N251" s="225" t="s">
        <v>41</v>
      </c>
      <c r="O251" s="90"/>
      <c r="P251" s="226">
        <f>O251*H251</f>
        <v>0</v>
      </c>
      <c r="Q251" s="226">
        <v>2.2563399999999998</v>
      </c>
      <c r="R251" s="226">
        <f>Q251*H251</f>
        <v>55.280329999999992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131</v>
      </c>
      <c r="AT251" s="228" t="s">
        <v>126</v>
      </c>
      <c r="AU251" s="228" t="s">
        <v>86</v>
      </c>
      <c r="AY251" s="16" t="s">
        <v>124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84</v>
      </c>
      <c r="BK251" s="229">
        <f>ROUND(I251*H251,2)</f>
        <v>0</v>
      </c>
      <c r="BL251" s="16" t="s">
        <v>131</v>
      </c>
      <c r="BM251" s="228" t="s">
        <v>436</v>
      </c>
    </row>
    <row r="252" s="2" customFormat="1" ht="24.15" customHeight="1">
      <c r="A252" s="37"/>
      <c r="B252" s="38"/>
      <c r="C252" s="217" t="s">
        <v>437</v>
      </c>
      <c r="D252" s="217" t="s">
        <v>126</v>
      </c>
      <c r="E252" s="218" t="s">
        <v>438</v>
      </c>
      <c r="F252" s="219" t="s">
        <v>439</v>
      </c>
      <c r="G252" s="220" t="s">
        <v>146</v>
      </c>
      <c r="H252" s="221">
        <v>103.01000000000001</v>
      </c>
      <c r="I252" s="222"/>
      <c r="J252" s="223">
        <f>ROUND(I252*H252,2)</f>
        <v>0</v>
      </c>
      <c r="K252" s="219" t="s">
        <v>130</v>
      </c>
      <c r="L252" s="43"/>
      <c r="M252" s="224" t="s">
        <v>1</v>
      </c>
      <c r="N252" s="225" t="s">
        <v>41</v>
      </c>
      <c r="O252" s="90"/>
      <c r="P252" s="226">
        <f>O252*H252</f>
        <v>0</v>
      </c>
      <c r="Q252" s="226">
        <v>1.0000000000000001E-05</v>
      </c>
      <c r="R252" s="226">
        <f>Q252*H252</f>
        <v>0.0010301000000000002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131</v>
      </c>
      <c r="AT252" s="228" t="s">
        <v>126</v>
      </c>
      <c r="AU252" s="228" t="s">
        <v>86</v>
      </c>
      <c r="AY252" s="16" t="s">
        <v>124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84</v>
      </c>
      <c r="BK252" s="229">
        <f>ROUND(I252*H252,2)</f>
        <v>0</v>
      </c>
      <c r="BL252" s="16" t="s">
        <v>131</v>
      </c>
      <c r="BM252" s="228" t="s">
        <v>440</v>
      </c>
    </row>
    <row r="253" s="13" customFormat="1">
      <c r="A253" s="13"/>
      <c r="B253" s="230"/>
      <c r="C253" s="231"/>
      <c r="D253" s="232" t="s">
        <v>133</v>
      </c>
      <c r="E253" s="233" t="s">
        <v>1</v>
      </c>
      <c r="F253" s="234" t="s">
        <v>354</v>
      </c>
      <c r="G253" s="231"/>
      <c r="H253" s="235">
        <v>103.01000000000001</v>
      </c>
      <c r="I253" s="236"/>
      <c r="J253" s="231"/>
      <c r="K253" s="231"/>
      <c r="L253" s="237"/>
      <c r="M253" s="238"/>
      <c r="N253" s="239"/>
      <c r="O253" s="239"/>
      <c r="P253" s="239"/>
      <c r="Q253" s="239"/>
      <c r="R253" s="239"/>
      <c r="S253" s="239"/>
      <c r="T253" s="24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1" t="s">
        <v>133</v>
      </c>
      <c r="AU253" s="241" t="s">
        <v>86</v>
      </c>
      <c r="AV253" s="13" t="s">
        <v>86</v>
      </c>
      <c r="AW253" s="13" t="s">
        <v>32</v>
      </c>
      <c r="AX253" s="13" t="s">
        <v>84</v>
      </c>
      <c r="AY253" s="241" t="s">
        <v>124</v>
      </c>
    </row>
    <row r="254" s="2" customFormat="1" ht="24.15" customHeight="1">
      <c r="A254" s="37"/>
      <c r="B254" s="38"/>
      <c r="C254" s="217" t="s">
        <v>441</v>
      </c>
      <c r="D254" s="217" t="s">
        <v>126</v>
      </c>
      <c r="E254" s="218" t="s">
        <v>442</v>
      </c>
      <c r="F254" s="219" t="s">
        <v>443</v>
      </c>
      <c r="G254" s="220" t="s">
        <v>146</v>
      </c>
      <c r="H254" s="221">
        <v>103.01000000000001</v>
      </c>
      <c r="I254" s="222"/>
      <c r="J254" s="223">
        <f>ROUND(I254*H254,2)</f>
        <v>0</v>
      </c>
      <c r="K254" s="219" t="s">
        <v>130</v>
      </c>
      <c r="L254" s="43"/>
      <c r="M254" s="224" t="s">
        <v>1</v>
      </c>
      <c r="N254" s="225" t="s">
        <v>41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131</v>
      </c>
      <c r="AT254" s="228" t="s">
        <v>126</v>
      </c>
      <c r="AU254" s="228" t="s">
        <v>86</v>
      </c>
      <c r="AY254" s="16" t="s">
        <v>124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84</v>
      </c>
      <c r="BK254" s="229">
        <f>ROUND(I254*H254,2)</f>
        <v>0</v>
      </c>
      <c r="BL254" s="16" t="s">
        <v>131</v>
      </c>
      <c r="BM254" s="228" t="s">
        <v>444</v>
      </c>
    </row>
    <row r="255" s="13" customFormat="1">
      <c r="A255" s="13"/>
      <c r="B255" s="230"/>
      <c r="C255" s="231"/>
      <c r="D255" s="232" t="s">
        <v>133</v>
      </c>
      <c r="E255" s="233" t="s">
        <v>1</v>
      </c>
      <c r="F255" s="234" t="s">
        <v>354</v>
      </c>
      <c r="G255" s="231"/>
      <c r="H255" s="235">
        <v>103.01000000000001</v>
      </c>
      <c r="I255" s="236"/>
      <c r="J255" s="231"/>
      <c r="K255" s="231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133</v>
      </c>
      <c r="AU255" s="241" t="s">
        <v>86</v>
      </c>
      <c r="AV255" s="13" t="s">
        <v>86</v>
      </c>
      <c r="AW255" s="13" t="s">
        <v>32</v>
      </c>
      <c r="AX255" s="13" t="s">
        <v>84</v>
      </c>
      <c r="AY255" s="241" t="s">
        <v>124</v>
      </c>
    </row>
    <row r="256" s="2" customFormat="1" ht="24.15" customHeight="1">
      <c r="A256" s="37"/>
      <c r="B256" s="38"/>
      <c r="C256" s="217" t="s">
        <v>445</v>
      </c>
      <c r="D256" s="217" t="s">
        <v>126</v>
      </c>
      <c r="E256" s="218" t="s">
        <v>446</v>
      </c>
      <c r="F256" s="219" t="s">
        <v>447</v>
      </c>
      <c r="G256" s="220" t="s">
        <v>146</v>
      </c>
      <c r="H256" s="221">
        <v>103.01000000000001</v>
      </c>
      <c r="I256" s="222"/>
      <c r="J256" s="223">
        <f>ROUND(I256*H256,2)</f>
        <v>0</v>
      </c>
      <c r="K256" s="219" t="s">
        <v>130</v>
      </c>
      <c r="L256" s="43"/>
      <c r="M256" s="224" t="s">
        <v>1</v>
      </c>
      <c r="N256" s="225" t="s">
        <v>41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131</v>
      </c>
      <c r="AT256" s="228" t="s">
        <v>126</v>
      </c>
      <c r="AU256" s="228" t="s">
        <v>86</v>
      </c>
      <c r="AY256" s="16" t="s">
        <v>124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84</v>
      </c>
      <c r="BK256" s="229">
        <f>ROUND(I256*H256,2)</f>
        <v>0</v>
      </c>
      <c r="BL256" s="16" t="s">
        <v>131</v>
      </c>
      <c r="BM256" s="228" t="s">
        <v>448</v>
      </c>
    </row>
    <row r="257" s="13" customFormat="1">
      <c r="A257" s="13"/>
      <c r="B257" s="230"/>
      <c r="C257" s="231"/>
      <c r="D257" s="232" t="s">
        <v>133</v>
      </c>
      <c r="E257" s="233" t="s">
        <v>1</v>
      </c>
      <c r="F257" s="234" t="s">
        <v>354</v>
      </c>
      <c r="G257" s="231"/>
      <c r="H257" s="235">
        <v>103.01000000000001</v>
      </c>
      <c r="I257" s="236"/>
      <c r="J257" s="231"/>
      <c r="K257" s="231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133</v>
      </c>
      <c r="AU257" s="241" t="s">
        <v>86</v>
      </c>
      <c r="AV257" s="13" t="s">
        <v>86</v>
      </c>
      <c r="AW257" s="13" t="s">
        <v>32</v>
      </c>
      <c r="AX257" s="13" t="s">
        <v>84</v>
      </c>
      <c r="AY257" s="241" t="s">
        <v>124</v>
      </c>
    </row>
    <row r="258" s="2" customFormat="1" ht="21.75" customHeight="1">
      <c r="A258" s="37"/>
      <c r="B258" s="38"/>
      <c r="C258" s="217" t="s">
        <v>449</v>
      </c>
      <c r="D258" s="217" t="s">
        <v>126</v>
      </c>
      <c r="E258" s="218" t="s">
        <v>450</v>
      </c>
      <c r="F258" s="219" t="s">
        <v>451</v>
      </c>
      <c r="G258" s="220" t="s">
        <v>146</v>
      </c>
      <c r="H258" s="221">
        <v>68.269999999999996</v>
      </c>
      <c r="I258" s="222"/>
      <c r="J258" s="223">
        <f>ROUND(I258*H258,2)</f>
        <v>0</v>
      </c>
      <c r="K258" s="219" t="s">
        <v>130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131</v>
      </c>
      <c r="AT258" s="228" t="s">
        <v>126</v>
      </c>
      <c r="AU258" s="228" t="s">
        <v>86</v>
      </c>
      <c r="AY258" s="16" t="s">
        <v>124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131</v>
      </c>
      <c r="BM258" s="228" t="s">
        <v>452</v>
      </c>
    </row>
    <row r="259" s="13" customFormat="1">
      <c r="A259" s="13"/>
      <c r="B259" s="230"/>
      <c r="C259" s="231"/>
      <c r="D259" s="232" t="s">
        <v>133</v>
      </c>
      <c r="E259" s="233" t="s">
        <v>1</v>
      </c>
      <c r="F259" s="234" t="s">
        <v>148</v>
      </c>
      <c r="G259" s="231"/>
      <c r="H259" s="235">
        <v>68.269999999999996</v>
      </c>
      <c r="I259" s="236"/>
      <c r="J259" s="231"/>
      <c r="K259" s="231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133</v>
      </c>
      <c r="AU259" s="241" t="s">
        <v>86</v>
      </c>
      <c r="AV259" s="13" t="s">
        <v>86</v>
      </c>
      <c r="AW259" s="13" t="s">
        <v>32</v>
      </c>
      <c r="AX259" s="13" t="s">
        <v>84</v>
      </c>
      <c r="AY259" s="241" t="s">
        <v>124</v>
      </c>
    </row>
    <row r="260" s="2" customFormat="1" ht="16.5" customHeight="1">
      <c r="A260" s="37"/>
      <c r="B260" s="38"/>
      <c r="C260" s="217" t="s">
        <v>453</v>
      </c>
      <c r="D260" s="217" t="s">
        <v>126</v>
      </c>
      <c r="E260" s="218" t="s">
        <v>454</v>
      </c>
      <c r="F260" s="219" t="s">
        <v>455</v>
      </c>
      <c r="G260" s="220" t="s">
        <v>456</v>
      </c>
      <c r="H260" s="221">
        <v>1</v>
      </c>
      <c r="I260" s="222"/>
      <c r="J260" s="223">
        <f>ROUND(I260*H260,2)</f>
        <v>0</v>
      </c>
      <c r="K260" s="219" t="s">
        <v>1</v>
      </c>
      <c r="L260" s="43"/>
      <c r="M260" s="224" t="s">
        <v>1</v>
      </c>
      <c r="N260" s="225" t="s">
        <v>41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5</v>
      </c>
      <c r="T260" s="227">
        <f>S260*H260</f>
        <v>5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131</v>
      </c>
      <c r="AT260" s="228" t="s">
        <v>126</v>
      </c>
      <c r="AU260" s="228" t="s">
        <v>86</v>
      </c>
      <c r="AY260" s="16" t="s">
        <v>124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131</v>
      </c>
      <c r="BM260" s="228" t="s">
        <v>457</v>
      </c>
    </row>
    <row r="261" s="2" customFormat="1">
      <c r="A261" s="37"/>
      <c r="B261" s="38"/>
      <c r="C261" s="39"/>
      <c r="D261" s="232" t="s">
        <v>415</v>
      </c>
      <c r="E261" s="39"/>
      <c r="F261" s="263" t="s">
        <v>458</v>
      </c>
      <c r="G261" s="39"/>
      <c r="H261" s="39"/>
      <c r="I261" s="264"/>
      <c r="J261" s="39"/>
      <c r="K261" s="39"/>
      <c r="L261" s="43"/>
      <c r="M261" s="265"/>
      <c r="N261" s="266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415</v>
      </c>
      <c r="AU261" s="16" t="s">
        <v>86</v>
      </c>
    </row>
    <row r="262" s="2" customFormat="1" ht="24.15" customHeight="1">
      <c r="A262" s="37"/>
      <c r="B262" s="38"/>
      <c r="C262" s="217" t="s">
        <v>459</v>
      </c>
      <c r="D262" s="217" t="s">
        <v>126</v>
      </c>
      <c r="E262" s="218" t="s">
        <v>460</v>
      </c>
      <c r="F262" s="219" t="s">
        <v>461</v>
      </c>
      <c r="G262" s="220" t="s">
        <v>456</v>
      </c>
      <c r="H262" s="221">
        <v>1</v>
      </c>
      <c r="I262" s="222"/>
      <c r="J262" s="223">
        <f>ROUND(I262*H262,2)</f>
        <v>0</v>
      </c>
      <c r="K262" s="219" t="s">
        <v>1</v>
      </c>
      <c r="L262" s="43"/>
      <c r="M262" s="224" t="s">
        <v>1</v>
      </c>
      <c r="N262" s="225" t="s">
        <v>41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131</v>
      </c>
      <c r="AT262" s="228" t="s">
        <v>126</v>
      </c>
      <c r="AU262" s="228" t="s">
        <v>86</v>
      </c>
      <c r="AY262" s="16" t="s">
        <v>124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131</v>
      </c>
      <c r="BM262" s="228" t="s">
        <v>462</v>
      </c>
    </row>
    <row r="263" s="2" customFormat="1" ht="16.5" customHeight="1">
      <c r="A263" s="37"/>
      <c r="B263" s="38"/>
      <c r="C263" s="217" t="s">
        <v>463</v>
      </c>
      <c r="D263" s="217" t="s">
        <v>126</v>
      </c>
      <c r="E263" s="218" t="s">
        <v>464</v>
      </c>
      <c r="F263" s="219" t="s">
        <v>465</v>
      </c>
      <c r="G263" s="220" t="s">
        <v>456</v>
      </c>
      <c r="H263" s="221">
        <v>1</v>
      </c>
      <c r="I263" s="222"/>
      <c r="J263" s="223">
        <f>ROUND(I263*H263,2)</f>
        <v>0</v>
      </c>
      <c r="K263" s="219" t="s">
        <v>1</v>
      </c>
      <c r="L263" s="43"/>
      <c r="M263" s="224" t="s">
        <v>1</v>
      </c>
      <c r="N263" s="225" t="s">
        <v>41</v>
      </c>
      <c r="O263" s="90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131</v>
      </c>
      <c r="AT263" s="228" t="s">
        <v>126</v>
      </c>
      <c r="AU263" s="228" t="s">
        <v>86</v>
      </c>
      <c r="AY263" s="16" t="s">
        <v>124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84</v>
      </c>
      <c r="BK263" s="229">
        <f>ROUND(I263*H263,2)</f>
        <v>0</v>
      </c>
      <c r="BL263" s="16" t="s">
        <v>131</v>
      </c>
      <c r="BM263" s="228" t="s">
        <v>466</v>
      </c>
    </row>
    <row r="264" s="2" customFormat="1" ht="33" customHeight="1">
      <c r="A264" s="37"/>
      <c r="B264" s="38"/>
      <c r="C264" s="217" t="s">
        <v>467</v>
      </c>
      <c r="D264" s="217" t="s">
        <v>126</v>
      </c>
      <c r="E264" s="218" t="s">
        <v>468</v>
      </c>
      <c r="F264" s="219" t="s">
        <v>469</v>
      </c>
      <c r="G264" s="220" t="s">
        <v>456</v>
      </c>
      <c r="H264" s="221">
        <v>1</v>
      </c>
      <c r="I264" s="222"/>
      <c r="J264" s="223">
        <f>ROUND(I264*H264,2)</f>
        <v>0</v>
      </c>
      <c r="K264" s="219" t="s">
        <v>1</v>
      </c>
      <c r="L264" s="43"/>
      <c r="M264" s="224" t="s">
        <v>1</v>
      </c>
      <c r="N264" s="225" t="s">
        <v>41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131</v>
      </c>
      <c r="AT264" s="228" t="s">
        <v>126</v>
      </c>
      <c r="AU264" s="228" t="s">
        <v>86</v>
      </c>
      <c r="AY264" s="16" t="s">
        <v>124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131</v>
      </c>
      <c r="BM264" s="228" t="s">
        <v>470</v>
      </c>
    </row>
    <row r="265" s="2" customFormat="1" ht="33" customHeight="1">
      <c r="A265" s="37"/>
      <c r="B265" s="38"/>
      <c r="C265" s="217" t="s">
        <v>471</v>
      </c>
      <c r="D265" s="217" t="s">
        <v>126</v>
      </c>
      <c r="E265" s="218" t="s">
        <v>472</v>
      </c>
      <c r="F265" s="219" t="s">
        <v>473</v>
      </c>
      <c r="G265" s="220" t="s">
        <v>456</v>
      </c>
      <c r="H265" s="221">
        <v>2</v>
      </c>
      <c r="I265" s="222"/>
      <c r="J265" s="223">
        <f>ROUND(I265*H265,2)</f>
        <v>0</v>
      </c>
      <c r="K265" s="219" t="s">
        <v>1</v>
      </c>
      <c r="L265" s="43"/>
      <c r="M265" s="224" t="s">
        <v>1</v>
      </c>
      <c r="N265" s="225" t="s">
        <v>41</v>
      </c>
      <c r="O265" s="90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131</v>
      </c>
      <c r="AT265" s="228" t="s">
        <v>126</v>
      </c>
      <c r="AU265" s="228" t="s">
        <v>86</v>
      </c>
      <c r="AY265" s="16" t="s">
        <v>124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84</v>
      </c>
      <c r="BK265" s="229">
        <f>ROUND(I265*H265,2)</f>
        <v>0</v>
      </c>
      <c r="BL265" s="16" t="s">
        <v>131</v>
      </c>
      <c r="BM265" s="228" t="s">
        <v>474</v>
      </c>
    </row>
    <row r="266" s="2" customFormat="1" ht="24.15" customHeight="1">
      <c r="A266" s="37"/>
      <c r="B266" s="38"/>
      <c r="C266" s="217" t="s">
        <v>475</v>
      </c>
      <c r="D266" s="217" t="s">
        <v>126</v>
      </c>
      <c r="E266" s="218" t="s">
        <v>476</v>
      </c>
      <c r="F266" s="219" t="s">
        <v>477</v>
      </c>
      <c r="G266" s="220" t="s">
        <v>456</v>
      </c>
      <c r="H266" s="221">
        <v>2</v>
      </c>
      <c r="I266" s="222"/>
      <c r="J266" s="223">
        <f>ROUND(I266*H266,2)</f>
        <v>0</v>
      </c>
      <c r="K266" s="219" t="s">
        <v>1</v>
      </c>
      <c r="L266" s="43"/>
      <c r="M266" s="224" t="s">
        <v>1</v>
      </c>
      <c r="N266" s="225" t="s">
        <v>41</v>
      </c>
      <c r="O266" s="90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131</v>
      </c>
      <c r="AT266" s="228" t="s">
        <v>126</v>
      </c>
      <c r="AU266" s="228" t="s">
        <v>86</v>
      </c>
      <c r="AY266" s="16" t="s">
        <v>124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131</v>
      </c>
      <c r="BM266" s="228" t="s">
        <v>478</v>
      </c>
    </row>
    <row r="267" s="2" customFormat="1" ht="21.75" customHeight="1">
      <c r="A267" s="37"/>
      <c r="B267" s="38"/>
      <c r="C267" s="217" t="s">
        <v>479</v>
      </c>
      <c r="D267" s="217" t="s">
        <v>126</v>
      </c>
      <c r="E267" s="218" t="s">
        <v>480</v>
      </c>
      <c r="F267" s="219" t="s">
        <v>481</v>
      </c>
      <c r="G267" s="220" t="s">
        <v>456</v>
      </c>
      <c r="H267" s="221">
        <v>300</v>
      </c>
      <c r="I267" s="222"/>
      <c r="J267" s="223">
        <f>ROUND(I267*H267,2)</f>
        <v>0</v>
      </c>
      <c r="K267" s="219" t="s">
        <v>1</v>
      </c>
      <c r="L267" s="43"/>
      <c r="M267" s="224" t="s">
        <v>1</v>
      </c>
      <c r="N267" s="225" t="s">
        <v>41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131</v>
      </c>
      <c r="AT267" s="228" t="s">
        <v>126</v>
      </c>
      <c r="AU267" s="228" t="s">
        <v>86</v>
      </c>
      <c r="AY267" s="16" t="s">
        <v>124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84</v>
      </c>
      <c r="BK267" s="229">
        <f>ROUND(I267*H267,2)</f>
        <v>0</v>
      </c>
      <c r="BL267" s="16" t="s">
        <v>131</v>
      </c>
      <c r="BM267" s="228" t="s">
        <v>482</v>
      </c>
    </row>
    <row r="268" s="2" customFormat="1" ht="24.15" customHeight="1">
      <c r="A268" s="37"/>
      <c r="B268" s="38"/>
      <c r="C268" s="217" t="s">
        <v>483</v>
      </c>
      <c r="D268" s="217" t="s">
        <v>126</v>
      </c>
      <c r="E268" s="218" t="s">
        <v>484</v>
      </c>
      <c r="F268" s="219" t="s">
        <v>485</v>
      </c>
      <c r="G268" s="220" t="s">
        <v>146</v>
      </c>
      <c r="H268" s="221">
        <v>4</v>
      </c>
      <c r="I268" s="222"/>
      <c r="J268" s="223">
        <f>ROUND(I268*H268,2)</f>
        <v>0</v>
      </c>
      <c r="K268" s="219" t="s">
        <v>1</v>
      </c>
      <c r="L268" s="43"/>
      <c r="M268" s="224" t="s">
        <v>1</v>
      </c>
      <c r="N268" s="225" t="s">
        <v>41</v>
      </c>
      <c r="O268" s="90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131</v>
      </c>
      <c r="AT268" s="228" t="s">
        <v>126</v>
      </c>
      <c r="AU268" s="228" t="s">
        <v>86</v>
      </c>
      <c r="AY268" s="16" t="s">
        <v>124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84</v>
      </c>
      <c r="BK268" s="229">
        <f>ROUND(I268*H268,2)</f>
        <v>0</v>
      </c>
      <c r="BL268" s="16" t="s">
        <v>131</v>
      </c>
      <c r="BM268" s="228" t="s">
        <v>486</v>
      </c>
    </row>
    <row r="269" s="2" customFormat="1" ht="16.5" customHeight="1">
      <c r="A269" s="37"/>
      <c r="B269" s="38"/>
      <c r="C269" s="217" t="s">
        <v>487</v>
      </c>
      <c r="D269" s="217" t="s">
        <v>126</v>
      </c>
      <c r="E269" s="218" t="s">
        <v>488</v>
      </c>
      <c r="F269" s="219" t="s">
        <v>489</v>
      </c>
      <c r="G269" s="220" t="s">
        <v>456</v>
      </c>
      <c r="H269" s="221">
        <v>1</v>
      </c>
      <c r="I269" s="222"/>
      <c r="J269" s="223">
        <f>ROUND(I269*H269,2)</f>
        <v>0</v>
      </c>
      <c r="K269" s="219" t="s">
        <v>1</v>
      </c>
      <c r="L269" s="43"/>
      <c r="M269" s="224" t="s">
        <v>1</v>
      </c>
      <c r="N269" s="225" t="s">
        <v>41</v>
      </c>
      <c r="O269" s="90"/>
      <c r="P269" s="226">
        <f>O269*H269</f>
        <v>0</v>
      </c>
      <c r="Q269" s="226">
        <v>0</v>
      </c>
      <c r="R269" s="226">
        <f>Q269*H269</f>
        <v>0</v>
      </c>
      <c r="S269" s="226">
        <v>2</v>
      </c>
      <c r="T269" s="227">
        <f>S269*H269</f>
        <v>2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8" t="s">
        <v>131</v>
      </c>
      <c r="AT269" s="228" t="s">
        <v>126</v>
      </c>
      <c r="AU269" s="228" t="s">
        <v>86</v>
      </c>
      <c r="AY269" s="16" t="s">
        <v>124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6" t="s">
        <v>84</v>
      </c>
      <c r="BK269" s="229">
        <f>ROUND(I269*H269,2)</f>
        <v>0</v>
      </c>
      <c r="BL269" s="16" t="s">
        <v>131</v>
      </c>
      <c r="BM269" s="228" t="s">
        <v>490</v>
      </c>
    </row>
    <row r="270" s="2" customFormat="1">
      <c r="A270" s="37"/>
      <c r="B270" s="38"/>
      <c r="C270" s="39"/>
      <c r="D270" s="232" t="s">
        <v>415</v>
      </c>
      <c r="E270" s="39"/>
      <c r="F270" s="263" t="s">
        <v>458</v>
      </c>
      <c r="G270" s="39"/>
      <c r="H270" s="39"/>
      <c r="I270" s="264"/>
      <c r="J270" s="39"/>
      <c r="K270" s="39"/>
      <c r="L270" s="43"/>
      <c r="M270" s="265"/>
      <c r="N270" s="266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415</v>
      </c>
      <c r="AU270" s="16" t="s">
        <v>86</v>
      </c>
    </row>
    <row r="271" s="2" customFormat="1" ht="16.5" customHeight="1">
      <c r="A271" s="37"/>
      <c r="B271" s="38"/>
      <c r="C271" s="217" t="s">
        <v>491</v>
      </c>
      <c r="D271" s="217" t="s">
        <v>126</v>
      </c>
      <c r="E271" s="218" t="s">
        <v>492</v>
      </c>
      <c r="F271" s="219" t="s">
        <v>493</v>
      </c>
      <c r="G271" s="220" t="s">
        <v>456</v>
      </c>
      <c r="H271" s="221">
        <v>1</v>
      </c>
      <c r="I271" s="222"/>
      <c r="J271" s="223">
        <f>ROUND(I271*H271,2)</f>
        <v>0</v>
      </c>
      <c r="K271" s="219" t="s">
        <v>1</v>
      </c>
      <c r="L271" s="43"/>
      <c r="M271" s="224" t="s">
        <v>1</v>
      </c>
      <c r="N271" s="225" t="s">
        <v>41</v>
      </c>
      <c r="O271" s="90"/>
      <c r="P271" s="226">
        <f>O271*H271</f>
        <v>0</v>
      </c>
      <c r="Q271" s="226">
        <v>0</v>
      </c>
      <c r="R271" s="226">
        <f>Q271*H271</f>
        <v>0</v>
      </c>
      <c r="S271" s="226">
        <v>1</v>
      </c>
      <c r="T271" s="227">
        <f>S271*H271</f>
        <v>1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131</v>
      </c>
      <c r="AT271" s="228" t="s">
        <v>126</v>
      </c>
      <c r="AU271" s="228" t="s">
        <v>86</v>
      </c>
      <c r="AY271" s="16" t="s">
        <v>124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84</v>
      </c>
      <c r="BK271" s="229">
        <f>ROUND(I271*H271,2)</f>
        <v>0</v>
      </c>
      <c r="BL271" s="16" t="s">
        <v>131</v>
      </c>
      <c r="BM271" s="228" t="s">
        <v>494</v>
      </c>
    </row>
    <row r="272" s="2" customFormat="1">
      <c r="A272" s="37"/>
      <c r="B272" s="38"/>
      <c r="C272" s="39"/>
      <c r="D272" s="232" t="s">
        <v>415</v>
      </c>
      <c r="E272" s="39"/>
      <c r="F272" s="263" t="s">
        <v>458</v>
      </c>
      <c r="G272" s="39"/>
      <c r="H272" s="39"/>
      <c r="I272" s="264"/>
      <c r="J272" s="39"/>
      <c r="K272" s="39"/>
      <c r="L272" s="43"/>
      <c r="M272" s="265"/>
      <c r="N272" s="266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415</v>
      </c>
      <c r="AU272" s="16" t="s">
        <v>86</v>
      </c>
    </row>
    <row r="273" s="2" customFormat="1" ht="16.5" customHeight="1">
      <c r="A273" s="37"/>
      <c r="B273" s="38"/>
      <c r="C273" s="217" t="s">
        <v>495</v>
      </c>
      <c r="D273" s="217" t="s">
        <v>126</v>
      </c>
      <c r="E273" s="218" t="s">
        <v>496</v>
      </c>
      <c r="F273" s="219" t="s">
        <v>497</v>
      </c>
      <c r="G273" s="220" t="s">
        <v>456</v>
      </c>
      <c r="H273" s="221">
        <v>1</v>
      </c>
      <c r="I273" s="222"/>
      <c r="J273" s="223">
        <f>ROUND(I273*H273,2)</f>
        <v>0</v>
      </c>
      <c r="K273" s="219" t="s">
        <v>1</v>
      </c>
      <c r="L273" s="43"/>
      <c r="M273" s="224" t="s">
        <v>1</v>
      </c>
      <c r="N273" s="225" t="s">
        <v>41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2</v>
      </c>
      <c r="T273" s="227">
        <f>S273*H273</f>
        <v>2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131</v>
      </c>
      <c r="AT273" s="228" t="s">
        <v>126</v>
      </c>
      <c r="AU273" s="228" t="s">
        <v>86</v>
      </c>
      <c r="AY273" s="16" t="s">
        <v>124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84</v>
      </c>
      <c r="BK273" s="229">
        <f>ROUND(I273*H273,2)</f>
        <v>0</v>
      </c>
      <c r="BL273" s="16" t="s">
        <v>131</v>
      </c>
      <c r="BM273" s="228" t="s">
        <v>498</v>
      </c>
    </row>
    <row r="274" s="2" customFormat="1" ht="24.15" customHeight="1">
      <c r="A274" s="37"/>
      <c r="B274" s="38"/>
      <c r="C274" s="217" t="s">
        <v>499</v>
      </c>
      <c r="D274" s="217" t="s">
        <v>126</v>
      </c>
      <c r="E274" s="218" t="s">
        <v>500</v>
      </c>
      <c r="F274" s="219" t="s">
        <v>501</v>
      </c>
      <c r="G274" s="220" t="s">
        <v>456</v>
      </c>
      <c r="H274" s="221">
        <v>2</v>
      </c>
      <c r="I274" s="222"/>
      <c r="J274" s="223">
        <f>ROUND(I274*H274,2)</f>
        <v>0</v>
      </c>
      <c r="K274" s="219" t="s">
        <v>1</v>
      </c>
      <c r="L274" s="43"/>
      <c r="M274" s="224" t="s">
        <v>1</v>
      </c>
      <c r="N274" s="225" t="s">
        <v>41</v>
      </c>
      <c r="O274" s="90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131</v>
      </c>
      <c r="AT274" s="228" t="s">
        <v>126</v>
      </c>
      <c r="AU274" s="228" t="s">
        <v>86</v>
      </c>
      <c r="AY274" s="16" t="s">
        <v>124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131</v>
      </c>
      <c r="BM274" s="228" t="s">
        <v>502</v>
      </c>
    </row>
    <row r="275" s="2" customFormat="1" ht="16.5" customHeight="1">
      <c r="A275" s="37"/>
      <c r="B275" s="38"/>
      <c r="C275" s="217" t="s">
        <v>503</v>
      </c>
      <c r="D275" s="217" t="s">
        <v>126</v>
      </c>
      <c r="E275" s="218" t="s">
        <v>504</v>
      </c>
      <c r="F275" s="219" t="s">
        <v>505</v>
      </c>
      <c r="G275" s="220" t="s">
        <v>129</v>
      </c>
      <c r="H275" s="221">
        <v>9.4000000000000004</v>
      </c>
      <c r="I275" s="222"/>
      <c r="J275" s="223">
        <f>ROUND(I275*H275,2)</f>
        <v>0</v>
      </c>
      <c r="K275" s="219" t="s">
        <v>1</v>
      </c>
      <c r="L275" s="43"/>
      <c r="M275" s="224" t="s">
        <v>1</v>
      </c>
      <c r="N275" s="225" t="s">
        <v>41</v>
      </c>
      <c r="O275" s="90"/>
      <c r="P275" s="226">
        <f>O275*H275</f>
        <v>0</v>
      </c>
      <c r="Q275" s="226">
        <v>0</v>
      </c>
      <c r="R275" s="226">
        <f>Q275*H275</f>
        <v>0</v>
      </c>
      <c r="S275" s="226">
        <v>0</v>
      </c>
      <c r="T275" s="22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8" t="s">
        <v>131</v>
      </c>
      <c r="AT275" s="228" t="s">
        <v>126</v>
      </c>
      <c r="AU275" s="228" t="s">
        <v>86</v>
      </c>
      <c r="AY275" s="16" t="s">
        <v>124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6" t="s">
        <v>84</v>
      </c>
      <c r="BK275" s="229">
        <f>ROUND(I275*H275,2)</f>
        <v>0</v>
      </c>
      <c r="BL275" s="16" t="s">
        <v>131</v>
      </c>
      <c r="BM275" s="228" t="s">
        <v>506</v>
      </c>
    </row>
    <row r="276" s="2" customFormat="1">
      <c r="A276" s="37"/>
      <c r="B276" s="38"/>
      <c r="C276" s="39"/>
      <c r="D276" s="232" t="s">
        <v>415</v>
      </c>
      <c r="E276" s="39"/>
      <c r="F276" s="263" t="s">
        <v>507</v>
      </c>
      <c r="G276" s="39"/>
      <c r="H276" s="39"/>
      <c r="I276" s="264"/>
      <c r="J276" s="39"/>
      <c r="K276" s="39"/>
      <c r="L276" s="43"/>
      <c r="M276" s="265"/>
      <c r="N276" s="266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415</v>
      </c>
      <c r="AU276" s="16" t="s">
        <v>86</v>
      </c>
    </row>
    <row r="277" s="13" customFormat="1">
      <c r="A277" s="13"/>
      <c r="B277" s="230"/>
      <c r="C277" s="231"/>
      <c r="D277" s="232" t="s">
        <v>133</v>
      </c>
      <c r="E277" s="233" t="s">
        <v>1</v>
      </c>
      <c r="F277" s="234" t="s">
        <v>508</v>
      </c>
      <c r="G277" s="231"/>
      <c r="H277" s="235">
        <v>9.4000000000000004</v>
      </c>
      <c r="I277" s="236"/>
      <c r="J277" s="231"/>
      <c r="K277" s="231"/>
      <c r="L277" s="237"/>
      <c r="M277" s="238"/>
      <c r="N277" s="239"/>
      <c r="O277" s="239"/>
      <c r="P277" s="239"/>
      <c r="Q277" s="239"/>
      <c r="R277" s="239"/>
      <c r="S277" s="239"/>
      <c r="T277" s="24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1" t="s">
        <v>133</v>
      </c>
      <c r="AU277" s="241" t="s">
        <v>86</v>
      </c>
      <c r="AV277" s="13" t="s">
        <v>86</v>
      </c>
      <c r="AW277" s="13" t="s">
        <v>32</v>
      </c>
      <c r="AX277" s="13" t="s">
        <v>84</v>
      </c>
      <c r="AY277" s="241" t="s">
        <v>124</v>
      </c>
    </row>
    <row r="278" s="2" customFormat="1" ht="16.5" customHeight="1">
      <c r="A278" s="37"/>
      <c r="B278" s="38"/>
      <c r="C278" s="217" t="s">
        <v>509</v>
      </c>
      <c r="D278" s="217" t="s">
        <v>126</v>
      </c>
      <c r="E278" s="218" t="s">
        <v>510</v>
      </c>
      <c r="F278" s="219" t="s">
        <v>511</v>
      </c>
      <c r="G278" s="220" t="s">
        <v>146</v>
      </c>
      <c r="H278" s="221">
        <v>6.4000000000000004</v>
      </c>
      <c r="I278" s="222"/>
      <c r="J278" s="223">
        <f>ROUND(I278*H278,2)</f>
        <v>0</v>
      </c>
      <c r="K278" s="219" t="s">
        <v>1</v>
      </c>
      <c r="L278" s="43"/>
      <c r="M278" s="224" t="s">
        <v>1</v>
      </c>
      <c r="N278" s="225" t="s">
        <v>41</v>
      </c>
      <c r="O278" s="90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7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8" t="s">
        <v>131</v>
      </c>
      <c r="AT278" s="228" t="s">
        <v>126</v>
      </c>
      <c r="AU278" s="228" t="s">
        <v>86</v>
      </c>
      <c r="AY278" s="16" t="s">
        <v>124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6" t="s">
        <v>84</v>
      </c>
      <c r="BK278" s="229">
        <f>ROUND(I278*H278,2)</f>
        <v>0</v>
      </c>
      <c r="BL278" s="16" t="s">
        <v>131</v>
      </c>
      <c r="BM278" s="228" t="s">
        <v>512</v>
      </c>
    </row>
    <row r="279" s="2" customFormat="1">
      <c r="A279" s="37"/>
      <c r="B279" s="38"/>
      <c r="C279" s="39"/>
      <c r="D279" s="232" t="s">
        <v>415</v>
      </c>
      <c r="E279" s="39"/>
      <c r="F279" s="263" t="s">
        <v>513</v>
      </c>
      <c r="G279" s="39"/>
      <c r="H279" s="39"/>
      <c r="I279" s="264"/>
      <c r="J279" s="39"/>
      <c r="K279" s="39"/>
      <c r="L279" s="43"/>
      <c r="M279" s="265"/>
      <c r="N279" s="266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415</v>
      </c>
      <c r="AU279" s="16" t="s">
        <v>86</v>
      </c>
    </row>
    <row r="280" s="2" customFormat="1" ht="16.5" customHeight="1">
      <c r="A280" s="37"/>
      <c r="B280" s="38"/>
      <c r="C280" s="217" t="s">
        <v>514</v>
      </c>
      <c r="D280" s="217" t="s">
        <v>126</v>
      </c>
      <c r="E280" s="218" t="s">
        <v>515</v>
      </c>
      <c r="F280" s="219" t="s">
        <v>516</v>
      </c>
      <c r="G280" s="220" t="s">
        <v>146</v>
      </c>
      <c r="H280" s="221">
        <v>5.4000000000000004</v>
      </c>
      <c r="I280" s="222"/>
      <c r="J280" s="223">
        <f>ROUND(I280*H280,2)</f>
        <v>0</v>
      </c>
      <c r="K280" s="219" t="s">
        <v>1</v>
      </c>
      <c r="L280" s="43"/>
      <c r="M280" s="224" t="s">
        <v>1</v>
      </c>
      <c r="N280" s="225" t="s">
        <v>41</v>
      </c>
      <c r="O280" s="90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8" t="s">
        <v>131</v>
      </c>
      <c r="AT280" s="228" t="s">
        <v>126</v>
      </c>
      <c r="AU280" s="228" t="s">
        <v>86</v>
      </c>
      <c r="AY280" s="16" t="s">
        <v>124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6" t="s">
        <v>84</v>
      </c>
      <c r="BK280" s="229">
        <f>ROUND(I280*H280,2)</f>
        <v>0</v>
      </c>
      <c r="BL280" s="16" t="s">
        <v>131</v>
      </c>
      <c r="BM280" s="228" t="s">
        <v>517</v>
      </c>
    </row>
    <row r="281" s="2" customFormat="1">
      <c r="A281" s="37"/>
      <c r="B281" s="38"/>
      <c r="C281" s="39"/>
      <c r="D281" s="232" t="s">
        <v>415</v>
      </c>
      <c r="E281" s="39"/>
      <c r="F281" s="263" t="s">
        <v>513</v>
      </c>
      <c r="G281" s="39"/>
      <c r="H281" s="39"/>
      <c r="I281" s="264"/>
      <c r="J281" s="39"/>
      <c r="K281" s="39"/>
      <c r="L281" s="43"/>
      <c r="M281" s="265"/>
      <c r="N281" s="266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415</v>
      </c>
      <c r="AU281" s="16" t="s">
        <v>86</v>
      </c>
    </row>
    <row r="282" s="13" customFormat="1">
      <c r="A282" s="13"/>
      <c r="B282" s="230"/>
      <c r="C282" s="231"/>
      <c r="D282" s="232" t="s">
        <v>133</v>
      </c>
      <c r="E282" s="233" t="s">
        <v>1</v>
      </c>
      <c r="F282" s="234" t="s">
        <v>518</v>
      </c>
      <c r="G282" s="231"/>
      <c r="H282" s="235">
        <v>5.4000000000000004</v>
      </c>
      <c r="I282" s="236"/>
      <c r="J282" s="231"/>
      <c r="K282" s="231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133</v>
      </c>
      <c r="AU282" s="241" t="s">
        <v>86</v>
      </c>
      <c r="AV282" s="13" t="s">
        <v>86</v>
      </c>
      <c r="AW282" s="13" t="s">
        <v>32</v>
      </c>
      <c r="AX282" s="13" t="s">
        <v>84</v>
      </c>
      <c r="AY282" s="241" t="s">
        <v>124</v>
      </c>
    </row>
    <row r="283" s="2" customFormat="1" ht="24.15" customHeight="1">
      <c r="A283" s="37"/>
      <c r="B283" s="38"/>
      <c r="C283" s="217" t="s">
        <v>519</v>
      </c>
      <c r="D283" s="217" t="s">
        <v>126</v>
      </c>
      <c r="E283" s="218" t="s">
        <v>520</v>
      </c>
      <c r="F283" s="219" t="s">
        <v>521</v>
      </c>
      <c r="G283" s="220" t="s">
        <v>456</v>
      </c>
      <c r="H283" s="221">
        <v>1</v>
      </c>
      <c r="I283" s="222"/>
      <c r="J283" s="223">
        <f>ROUND(I283*H283,2)</f>
        <v>0</v>
      </c>
      <c r="K283" s="219" t="s">
        <v>1</v>
      </c>
      <c r="L283" s="43"/>
      <c r="M283" s="224" t="s">
        <v>1</v>
      </c>
      <c r="N283" s="225" t="s">
        <v>41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131</v>
      </c>
      <c r="AT283" s="228" t="s">
        <v>126</v>
      </c>
      <c r="AU283" s="228" t="s">
        <v>86</v>
      </c>
      <c r="AY283" s="16" t="s">
        <v>124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84</v>
      </c>
      <c r="BK283" s="229">
        <f>ROUND(I283*H283,2)</f>
        <v>0</v>
      </c>
      <c r="BL283" s="16" t="s">
        <v>131</v>
      </c>
      <c r="BM283" s="228" t="s">
        <v>522</v>
      </c>
    </row>
    <row r="284" s="12" customFormat="1" ht="22.8" customHeight="1">
      <c r="A284" s="12"/>
      <c r="B284" s="201"/>
      <c r="C284" s="202"/>
      <c r="D284" s="203" t="s">
        <v>75</v>
      </c>
      <c r="E284" s="215" t="s">
        <v>523</v>
      </c>
      <c r="F284" s="215" t="s">
        <v>524</v>
      </c>
      <c r="G284" s="202"/>
      <c r="H284" s="202"/>
      <c r="I284" s="205"/>
      <c r="J284" s="216">
        <f>BK284</f>
        <v>0</v>
      </c>
      <c r="K284" s="202"/>
      <c r="L284" s="207"/>
      <c r="M284" s="208"/>
      <c r="N284" s="209"/>
      <c r="O284" s="209"/>
      <c r="P284" s="210">
        <f>SUM(P285:P291)</f>
        <v>0</v>
      </c>
      <c r="Q284" s="209"/>
      <c r="R284" s="210">
        <f>SUM(R285:R291)</f>
        <v>0</v>
      </c>
      <c r="S284" s="209"/>
      <c r="T284" s="211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2" t="s">
        <v>84</v>
      </c>
      <c r="AT284" s="213" t="s">
        <v>75</v>
      </c>
      <c r="AU284" s="213" t="s">
        <v>84</v>
      </c>
      <c r="AY284" s="212" t="s">
        <v>124</v>
      </c>
      <c r="BK284" s="214">
        <f>SUM(BK285:BK291)</f>
        <v>0</v>
      </c>
    </row>
    <row r="285" s="2" customFormat="1" ht="33" customHeight="1">
      <c r="A285" s="37"/>
      <c r="B285" s="38"/>
      <c r="C285" s="217" t="s">
        <v>525</v>
      </c>
      <c r="D285" s="217" t="s">
        <v>126</v>
      </c>
      <c r="E285" s="218" t="s">
        <v>526</v>
      </c>
      <c r="F285" s="219" t="s">
        <v>527</v>
      </c>
      <c r="G285" s="220" t="s">
        <v>211</v>
      </c>
      <c r="H285" s="221">
        <v>202.768</v>
      </c>
      <c r="I285" s="222"/>
      <c r="J285" s="223">
        <f>ROUND(I285*H285,2)</f>
        <v>0</v>
      </c>
      <c r="K285" s="219" t="s">
        <v>130</v>
      </c>
      <c r="L285" s="43"/>
      <c r="M285" s="224" t="s">
        <v>1</v>
      </c>
      <c r="N285" s="225" t="s">
        <v>41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131</v>
      </c>
      <c r="AT285" s="228" t="s">
        <v>126</v>
      </c>
      <c r="AU285" s="228" t="s">
        <v>86</v>
      </c>
      <c r="AY285" s="16" t="s">
        <v>124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131</v>
      </c>
      <c r="BM285" s="228" t="s">
        <v>528</v>
      </c>
    </row>
    <row r="286" s="2" customFormat="1" ht="21.75" customHeight="1">
      <c r="A286" s="37"/>
      <c r="B286" s="38"/>
      <c r="C286" s="217" t="s">
        <v>529</v>
      </c>
      <c r="D286" s="217" t="s">
        <v>126</v>
      </c>
      <c r="E286" s="218" t="s">
        <v>530</v>
      </c>
      <c r="F286" s="219" t="s">
        <v>531</v>
      </c>
      <c r="G286" s="220" t="s">
        <v>211</v>
      </c>
      <c r="H286" s="221">
        <v>4055.3600000000001</v>
      </c>
      <c r="I286" s="222"/>
      <c r="J286" s="223">
        <f>ROUND(I286*H286,2)</f>
        <v>0</v>
      </c>
      <c r="K286" s="219" t="s">
        <v>130</v>
      </c>
      <c r="L286" s="43"/>
      <c r="M286" s="224" t="s">
        <v>1</v>
      </c>
      <c r="N286" s="225" t="s">
        <v>41</v>
      </c>
      <c r="O286" s="90"/>
      <c r="P286" s="226">
        <f>O286*H286</f>
        <v>0</v>
      </c>
      <c r="Q286" s="226">
        <v>0</v>
      </c>
      <c r="R286" s="226">
        <f>Q286*H286</f>
        <v>0</v>
      </c>
      <c r="S286" s="226">
        <v>0</v>
      </c>
      <c r="T286" s="227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8" t="s">
        <v>131</v>
      </c>
      <c r="AT286" s="228" t="s">
        <v>126</v>
      </c>
      <c r="AU286" s="228" t="s">
        <v>86</v>
      </c>
      <c r="AY286" s="16" t="s">
        <v>124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6" t="s">
        <v>84</v>
      </c>
      <c r="BK286" s="229">
        <f>ROUND(I286*H286,2)</f>
        <v>0</v>
      </c>
      <c r="BL286" s="16" t="s">
        <v>131</v>
      </c>
      <c r="BM286" s="228" t="s">
        <v>532</v>
      </c>
    </row>
    <row r="287" s="13" customFormat="1">
      <c r="A287" s="13"/>
      <c r="B287" s="230"/>
      <c r="C287" s="231"/>
      <c r="D287" s="232" t="s">
        <v>133</v>
      </c>
      <c r="E287" s="231"/>
      <c r="F287" s="234" t="s">
        <v>533</v>
      </c>
      <c r="G287" s="231"/>
      <c r="H287" s="235">
        <v>4055.3600000000001</v>
      </c>
      <c r="I287" s="236"/>
      <c r="J287" s="231"/>
      <c r="K287" s="231"/>
      <c r="L287" s="237"/>
      <c r="M287" s="238"/>
      <c r="N287" s="239"/>
      <c r="O287" s="239"/>
      <c r="P287" s="239"/>
      <c r="Q287" s="239"/>
      <c r="R287" s="239"/>
      <c r="S287" s="239"/>
      <c r="T287" s="24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1" t="s">
        <v>133</v>
      </c>
      <c r="AU287" s="241" t="s">
        <v>86</v>
      </c>
      <c r="AV287" s="13" t="s">
        <v>86</v>
      </c>
      <c r="AW287" s="13" t="s">
        <v>4</v>
      </c>
      <c r="AX287" s="13" t="s">
        <v>84</v>
      </c>
      <c r="AY287" s="241" t="s">
        <v>124</v>
      </c>
    </row>
    <row r="288" s="2" customFormat="1" ht="37.8" customHeight="1">
      <c r="A288" s="37"/>
      <c r="B288" s="38"/>
      <c r="C288" s="217" t="s">
        <v>534</v>
      </c>
      <c r="D288" s="217" t="s">
        <v>126</v>
      </c>
      <c r="E288" s="218" t="s">
        <v>535</v>
      </c>
      <c r="F288" s="219" t="s">
        <v>536</v>
      </c>
      <c r="G288" s="220" t="s">
        <v>211</v>
      </c>
      <c r="H288" s="221">
        <v>52.514000000000003</v>
      </c>
      <c r="I288" s="222"/>
      <c r="J288" s="223">
        <f>ROUND(I288*H288,2)</f>
        <v>0</v>
      </c>
      <c r="K288" s="219" t="s">
        <v>130</v>
      </c>
      <c r="L288" s="43"/>
      <c r="M288" s="224" t="s">
        <v>1</v>
      </c>
      <c r="N288" s="225" t="s">
        <v>41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131</v>
      </c>
      <c r="AT288" s="228" t="s">
        <v>126</v>
      </c>
      <c r="AU288" s="228" t="s">
        <v>86</v>
      </c>
      <c r="AY288" s="16" t="s">
        <v>124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84</v>
      </c>
      <c r="BK288" s="229">
        <f>ROUND(I288*H288,2)</f>
        <v>0</v>
      </c>
      <c r="BL288" s="16" t="s">
        <v>131</v>
      </c>
      <c r="BM288" s="228" t="s">
        <v>537</v>
      </c>
    </row>
    <row r="289" s="2" customFormat="1" ht="44.25" customHeight="1">
      <c r="A289" s="37"/>
      <c r="B289" s="38"/>
      <c r="C289" s="217" t="s">
        <v>538</v>
      </c>
      <c r="D289" s="217" t="s">
        <v>126</v>
      </c>
      <c r="E289" s="218" t="s">
        <v>539</v>
      </c>
      <c r="F289" s="219" t="s">
        <v>540</v>
      </c>
      <c r="G289" s="220" t="s">
        <v>211</v>
      </c>
      <c r="H289" s="221">
        <v>12.401</v>
      </c>
      <c r="I289" s="222"/>
      <c r="J289" s="223">
        <f>ROUND(I289*H289,2)</f>
        <v>0</v>
      </c>
      <c r="K289" s="219" t="s">
        <v>130</v>
      </c>
      <c r="L289" s="43"/>
      <c r="M289" s="224" t="s">
        <v>1</v>
      </c>
      <c r="N289" s="225" t="s">
        <v>41</v>
      </c>
      <c r="O289" s="90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8" t="s">
        <v>131</v>
      </c>
      <c r="AT289" s="228" t="s">
        <v>126</v>
      </c>
      <c r="AU289" s="228" t="s">
        <v>86</v>
      </c>
      <c r="AY289" s="16" t="s">
        <v>124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6" t="s">
        <v>84</v>
      </c>
      <c r="BK289" s="229">
        <f>ROUND(I289*H289,2)</f>
        <v>0</v>
      </c>
      <c r="BL289" s="16" t="s">
        <v>131</v>
      </c>
      <c r="BM289" s="228" t="s">
        <v>541</v>
      </c>
    </row>
    <row r="290" s="13" customFormat="1">
      <c r="A290" s="13"/>
      <c r="B290" s="230"/>
      <c r="C290" s="231"/>
      <c r="D290" s="232" t="s">
        <v>133</v>
      </c>
      <c r="E290" s="233" t="s">
        <v>1</v>
      </c>
      <c r="F290" s="234" t="s">
        <v>542</v>
      </c>
      <c r="G290" s="231"/>
      <c r="H290" s="235">
        <v>12.401</v>
      </c>
      <c r="I290" s="236"/>
      <c r="J290" s="231"/>
      <c r="K290" s="231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133</v>
      </c>
      <c r="AU290" s="241" t="s">
        <v>86</v>
      </c>
      <c r="AV290" s="13" t="s">
        <v>86</v>
      </c>
      <c r="AW290" s="13" t="s">
        <v>32</v>
      </c>
      <c r="AX290" s="13" t="s">
        <v>84</v>
      </c>
      <c r="AY290" s="241" t="s">
        <v>124</v>
      </c>
    </row>
    <row r="291" s="2" customFormat="1" ht="44.25" customHeight="1">
      <c r="A291" s="37"/>
      <c r="B291" s="38"/>
      <c r="C291" s="217" t="s">
        <v>543</v>
      </c>
      <c r="D291" s="217" t="s">
        <v>126</v>
      </c>
      <c r="E291" s="218" t="s">
        <v>544</v>
      </c>
      <c r="F291" s="219" t="s">
        <v>545</v>
      </c>
      <c r="G291" s="220" t="s">
        <v>211</v>
      </c>
      <c r="H291" s="221">
        <v>118.053</v>
      </c>
      <c r="I291" s="222"/>
      <c r="J291" s="223">
        <f>ROUND(I291*H291,2)</f>
        <v>0</v>
      </c>
      <c r="K291" s="219" t="s">
        <v>130</v>
      </c>
      <c r="L291" s="43"/>
      <c r="M291" s="224" t="s">
        <v>1</v>
      </c>
      <c r="N291" s="225" t="s">
        <v>41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131</v>
      </c>
      <c r="AT291" s="228" t="s">
        <v>126</v>
      </c>
      <c r="AU291" s="228" t="s">
        <v>86</v>
      </c>
      <c r="AY291" s="16" t="s">
        <v>124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84</v>
      </c>
      <c r="BK291" s="229">
        <f>ROUND(I291*H291,2)</f>
        <v>0</v>
      </c>
      <c r="BL291" s="16" t="s">
        <v>131</v>
      </c>
      <c r="BM291" s="228" t="s">
        <v>546</v>
      </c>
    </row>
    <row r="292" s="12" customFormat="1" ht="22.8" customHeight="1">
      <c r="A292" s="12"/>
      <c r="B292" s="201"/>
      <c r="C292" s="202"/>
      <c r="D292" s="203" t="s">
        <v>75</v>
      </c>
      <c r="E292" s="215" t="s">
        <v>547</v>
      </c>
      <c r="F292" s="215" t="s">
        <v>548</v>
      </c>
      <c r="G292" s="202"/>
      <c r="H292" s="202"/>
      <c r="I292" s="205"/>
      <c r="J292" s="216">
        <f>BK292</f>
        <v>0</v>
      </c>
      <c r="K292" s="202"/>
      <c r="L292" s="207"/>
      <c r="M292" s="208"/>
      <c r="N292" s="209"/>
      <c r="O292" s="209"/>
      <c r="P292" s="210">
        <f>P293</f>
        <v>0</v>
      </c>
      <c r="Q292" s="209"/>
      <c r="R292" s="210">
        <f>R293</f>
        <v>0</v>
      </c>
      <c r="S292" s="209"/>
      <c r="T292" s="211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2" t="s">
        <v>84</v>
      </c>
      <c r="AT292" s="213" t="s">
        <v>75</v>
      </c>
      <c r="AU292" s="213" t="s">
        <v>84</v>
      </c>
      <c r="AY292" s="212" t="s">
        <v>124</v>
      </c>
      <c r="BK292" s="214">
        <f>BK293</f>
        <v>0</v>
      </c>
    </row>
    <row r="293" s="2" customFormat="1" ht="24.15" customHeight="1">
      <c r="A293" s="37"/>
      <c r="B293" s="38"/>
      <c r="C293" s="217" t="s">
        <v>549</v>
      </c>
      <c r="D293" s="217" t="s">
        <v>126</v>
      </c>
      <c r="E293" s="218" t="s">
        <v>550</v>
      </c>
      <c r="F293" s="219" t="s">
        <v>551</v>
      </c>
      <c r="G293" s="220" t="s">
        <v>211</v>
      </c>
      <c r="H293" s="221">
        <v>681.40700000000004</v>
      </c>
      <c r="I293" s="222"/>
      <c r="J293" s="223">
        <f>ROUND(I293*H293,2)</f>
        <v>0</v>
      </c>
      <c r="K293" s="219" t="s">
        <v>130</v>
      </c>
      <c r="L293" s="43"/>
      <c r="M293" s="267" t="s">
        <v>1</v>
      </c>
      <c r="N293" s="268" t="s">
        <v>41</v>
      </c>
      <c r="O293" s="269"/>
      <c r="P293" s="270">
        <f>O293*H293</f>
        <v>0</v>
      </c>
      <c r="Q293" s="270">
        <v>0</v>
      </c>
      <c r="R293" s="270">
        <f>Q293*H293</f>
        <v>0</v>
      </c>
      <c r="S293" s="270">
        <v>0</v>
      </c>
      <c r="T293" s="27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131</v>
      </c>
      <c r="AT293" s="228" t="s">
        <v>126</v>
      </c>
      <c r="AU293" s="228" t="s">
        <v>86</v>
      </c>
      <c r="AY293" s="16" t="s">
        <v>124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84</v>
      </c>
      <c r="BK293" s="229">
        <f>ROUND(I293*H293,2)</f>
        <v>0</v>
      </c>
      <c r="BL293" s="16" t="s">
        <v>131</v>
      </c>
      <c r="BM293" s="228" t="s">
        <v>552</v>
      </c>
    </row>
    <row r="294" s="2" customFormat="1" ht="6.96" customHeight="1">
      <c r="A294" s="37"/>
      <c r="B294" s="65"/>
      <c r="C294" s="66"/>
      <c r="D294" s="66"/>
      <c r="E294" s="66"/>
      <c r="F294" s="66"/>
      <c r="G294" s="66"/>
      <c r="H294" s="66"/>
      <c r="I294" s="66"/>
      <c r="J294" s="66"/>
      <c r="K294" s="66"/>
      <c r="L294" s="43"/>
      <c r="M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</sheetData>
  <sheetProtection sheet="1" autoFilter="0" formatColumns="0" formatRows="0" objects="1" scenarios="1" spinCount="100000" saltValue="guirkoURSm3MwnkUTP5+CAQfam7VBO67/8sCqStfaiAN3RbKP0DCWQnV2aAMJ4u5upitwfmerrL1TLvwSyeX2w==" hashValue="HQlLkuILmtt9dVDD1FrcjbUOCSxyKK6lB3HQST5ByH/CxM8gluc9TMkTOjNFvNDixmmwIxZd5PWzARXeHWjSxg==" algorithmName="SHA-512" password="CC35"/>
  <autoFilter ref="C123:K29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hidden="1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16</v>
      </c>
      <c r="L6" s="19"/>
    </row>
    <row r="7" hidden="1" s="1" customFormat="1" ht="16.5" customHeight="1">
      <c r="B7" s="19"/>
      <c r="E7" s="140" t="str">
        <f>'Rekapitulace stavby'!K6</f>
        <v>Úprava uličního prostoru, ulice Komenského, Světlá nad Sázavou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553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>Město Světlá nad Sázavou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>DMC Havlíčkův Brod, s.r.o.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>Šolc J.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ROUND((SUM(BE122:BE262)),  2)</f>
        <v>0</v>
      </c>
      <c r="G33" s="37"/>
      <c r="H33" s="37"/>
      <c r="I33" s="154">
        <v>0.20999999999999999</v>
      </c>
      <c r="J33" s="153">
        <f>ROUND(((SUM(BE122:BE262))*I33),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42</v>
      </c>
      <c r="F34" s="153">
        <f>ROUND((SUM(BF122:BF262)),  2)</f>
        <v>0</v>
      </c>
      <c r="G34" s="37"/>
      <c r="H34" s="37"/>
      <c r="I34" s="154">
        <v>0.12</v>
      </c>
      <c r="J34" s="153">
        <f>ROUND(((SUM(BF122:BF262))*I34),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ROUND((SUM(BG122:BG262)),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ROUND((SUM(BH122:BH262)),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ROUND((SUM(BI122:BI262)),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Úprava uličního prostoru, ulice Komenského,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401 - Veřejné osvětlení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30</v>
      </c>
      <c r="J91" s="35" t="str">
        <f>E21</f>
        <v>DMC Havlíčkův Brod,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Šolc J.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hidden="1" s="9" customFormat="1" ht="24.96" customHeight="1">
      <c r="A97" s="9"/>
      <c r="B97" s="178"/>
      <c r="C97" s="179"/>
      <c r="D97" s="180" t="s">
        <v>554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555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8"/>
      <c r="C99" s="179"/>
      <c r="D99" s="180" t="s">
        <v>556</v>
      </c>
      <c r="E99" s="181"/>
      <c r="F99" s="181"/>
      <c r="G99" s="181"/>
      <c r="H99" s="181"/>
      <c r="I99" s="181"/>
      <c r="J99" s="182">
        <f>J178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4"/>
      <c r="C100" s="185"/>
      <c r="D100" s="186" t="s">
        <v>557</v>
      </c>
      <c r="E100" s="187"/>
      <c r="F100" s="187"/>
      <c r="G100" s="187"/>
      <c r="H100" s="187"/>
      <c r="I100" s="187"/>
      <c r="J100" s="188">
        <f>J179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8"/>
      <c r="C101" s="179"/>
      <c r="D101" s="180" t="s">
        <v>554</v>
      </c>
      <c r="E101" s="181"/>
      <c r="F101" s="181"/>
      <c r="G101" s="181"/>
      <c r="H101" s="181"/>
      <c r="I101" s="181"/>
      <c r="J101" s="182">
        <f>J186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4"/>
      <c r="C102" s="185"/>
      <c r="D102" s="186" t="s">
        <v>558</v>
      </c>
      <c r="E102" s="187"/>
      <c r="F102" s="187"/>
      <c r="G102" s="187"/>
      <c r="H102" s="187"/>
      <c r="I102" s="187"/>
      <c r="J102" s="188">
        <f>J187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/>
    <row r="106" hidden="1"/>
    <row r="107" hidden="1"/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Úprava uličního prostoru, ulice Komenského, Světlá nad Sázavou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401 - Veřejné osvětlení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6. 12. 2021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>Město Světlá nad Sázavou</v>
      </c>
      <c r="G118" s="39"/>
      <c r="H118" s="39"/>
      <c r="I118" s="31" t="s">
        <v>30</v>
      </c>
      <c r="J118" s="35" t="str">
        <f>E21</f>
        <v>DMC Havlíčkův Brod,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Šolc J.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110</v>
      </c>
      <c r="D121" s="193" t="s">
        <v>61</v>
      </c>
      <c r="E121" s="193" t="s">
        <v>57</v>
      </c>
      <c r="F121" s="193" t="s">
        <v>58</v>
      </c>
      <c r="G121" s="193" t="s">
        <v>111</v>
      </c>
      <c r="H121" s="193" t="s">
        <v>112</v>
      </c>
      <c r="I121" s="193" t="s">
        <v>113</v>
      </c>
      <c r="J121" s="193" t="s">
        <v>98</v>
      </c>
      <c r="K121" s="194" t="s">
        <v>114</v>
      </c>
      <c r="L121" s="195"/>
      <c r="M121" s="99" t="s">
        <v>1</v>
      </c>
      <c r="N121" s="100" t="s">
        <v>40</v>
      </c>
      <c r="O121" s="100" t="s">
        <v>115</v>
      </c>
      <c r="P121" s="100" t="s">
        <v>116</v>
      </c>
      <c r="Q121" s="100" t="s">
        <v>117</v>
      </c>
      <c r="R121" s="100" t="s">
        <v>118</v>
      </c>
      <c r="S121" s="100" t="s">
        <v>119</v>
      </c>
      <c r="T121" s="101" t="s">
        <v>120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P123+P178+P186</f>
        <v>0</v>
      </c>
      <c r="Q122" s="103"/>
      <c r="R122" s="198">
        <f>R123+R178+R186</f>
        <v>0</v>
      </c>
      <c r="S122" s="103"/>
      <c r="T122" s="199">
        <f>T123+T178+T186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100</v>
      </c>
      <c r="BK122" s="200">
        <f>BK123+BK178+BK186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219</v>
      </c>
      <c r="F123" s="204" t="s">
        <v>559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139</v>
      </c>
      <c r="AT123" s="213" t="s">
        <v>75</v>
      </c>
      <c r="AU123" s="213" t="s">
        <v>76</v>
      </c>
      <c r="AY123" s="212" t="s">
        <v>124</v>
      </c>
      <c r="BK123" s="214">
        <f>BK124</f>
        <v>0</v>
      </c>
    </row>
    <row r="124" s="12" customFormat="1" ht="22.8" customHeight="1">
      <c r="A124" s="12"/>
      <c r="B124" s="201"/>
      <c r="C124" s="202"/>
      <c r="D124" s="203" t="s">
        <v>75</v>
      </c>
      <c r="E124" s="215" t="s">
        <v>560</v>
      </c>
      <c r="F124" s="215" t="s">
        <v>561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SUM(P125:P177)</f>
        <v>0</v>
      </c>
      <c r="Q124" s="209"/>
      <c r="R124" s="210">
        <f>SUM(R125:R177)</f>
        <v>0</v>
      </c>
      <c r="S124" s="209"/>
      <c r="T124" s="211">
        <f>SUM(T125:T177)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139</v>
      </c>
      <c r="AT124" s="213" t="s">
        <v>75</v>
      </c>
      <c r="AU124" s="213" t="s">
        <v>84</v>
      </c>
      <c r="AY124" s="212" t="s">
        <v>124</v>
      </c>
      <c r="BK124" s="214">
        <f>SUM(BK125:BK177)</f>
        <v>0</v>
      </c>
    </row>
    <row r="125" s="2" customFormat="1" ht="24.15" customHeight="1">
      <c r="A125" s="37"/>
      <c r="B125" s="38"/>
      <c r="C125" s="217" t="s">
        <v>84</v>
      </c>
      <c r="D125" s="217" t="s">
        <v>126</v>
      </c>
      <c r="E125" s="218" t="s">
        <v>562</v>
      </c>
      <c r="F125" s="219" t="s">
        <v>563</v>
      </c>
      <c r="G125" s="220" t="s">
        <v>564</v>
      </c>
      <c r="H125" s="221">
        <v>0.035000000000000003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433</v>
      </c>
      <c r="AT125" s="228" t="s">
        <v>126</v>
      </c>
      <c r="AU125" s="228" t="s">
        <v>86</v>
      </c>
      <c r="AY125" s="16" t="s">
        <v>124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433</v>
      </c>
      <c r="BM125" s="228" t="s">
        <v>86</v>
      </c>
    </row>
    <row r="126" s="13" customFormat="1">
      <c r="A126" s="13"/>
      <c r="B126" s="230"/>
      <c r="C126" s="231"/>
      <c r="D126" s="232" t="s">
        <v>133</v>
      </c>
      <c r="E126" s="233" t="s">
        <v>1</v>
      </c>
      <c r="F126" s="234" t="s">
        <v>565</v>
      </c>
      <c r="G126" s="231"/>
      <c r="H126" s="235">
        <v>0.035000000000000003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133</v>
      </c>
      <c r="AU126" s="241" t="s">
        <v>86</v>
      </c>
      <c r="AV126" s="13" t="s">
        <v>86</v>
      </c>
      <c r="AW126" s="13" t="s">
        <v>32</v>
      </c>
      <c r="AX126" s="13" t="s">
        <v>76</v>
      </c>
      <c r="AY126" s="241" t="s">
        <v>124</v>
      </c>
    </row>
    <row r="127" s="14" customFormat="1">
      <c r="A127" s="14"/>
      <c r="B127" s="242"/>
      <c r="C127" s="243"/>
      <c r="D127" s="232" t="s">
        <v>133</v>
      </c>
      <c r="E127" s="244" t="s">
        <v>1</v>
      </c>
      <c r="F127" s="245" t="s">
        <v>155</v>
      </c>
      <c r="G127" s="243"/>
      <c r="H127" s="246">
        <v>0.035000000000000003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133</v>
      </c>
      <c r="AU127" s="252" t="s">
        <v>86</v>
      </c>
      <c r="AV127" s="14" t="s">
        <v>131</v>
      </c>
      <c r="AW127" s="14" t="s">
        <v>32</v>
      </c>
      <c r="AX127" s="14" t="s">
        <v>84</v>
      </c>
      <c r="AY127" s="252" t="s">
        <v>124</v>
      </c>
    </row>
    <row r="128" s="2" customFormat="1" ht="21.75" customHeight="1">
      <c r="A128" s="37"/>
      <c r="B128" s="38"/>
      <c r="C128" s="217" t="s">
        <v>86</v>
      </c>
      <c r="D128" s="217" t="s">
        <v>126</v>
      </c>
      <c r="E128" s="218" t="s">
        <v>566</v>
      </c>
      <c r="F128" s="219" t="s">
        <v>567</v>
      </c>
      <c r="G128" s="220" t="s">
        <v>564</v>
      </c>
      <c r="H128" s="221">
        <v>0.035000000000000003</v>
      </c>
      <c r="I128" s="222"/>
      <c r="J128" s="223">
        <f>ROUND(I128*H128,2)</f>
        <v>0</v>
      </c>
      <c r="K128" s="219" t="s">
        <v>1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433</v>
      </c>
      <c r="AT128" s="228" t="s">
        <v>126</v>
      </c>
      <c r="AU128" s="228" t="s">
        <v>86</v>
      </c>
      <c r="AY128" s="16" t="s">
        <v>124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433</v>
      </c>
      <c r="BM128" s="228" t="s">
        <v>131</v>
      </c>
    </row>
    <row r="129" s="13" customFormat="1">
      <c r="A129" s="13"/>
      <c r="B129" s="230"/>
      <c r="C129" s="231"/>
      <c r="D129" s="232" t="s">
        <v>133</v>
      </c>
      <c r="E129" s="233" t="s">
        <v>1</v>
      </c>
      <c r="F129" s="234" t="s">
        <v>565</v>
      </c>
      <c r="G129" s="231"/>
      <c r="H129" s="235">
        <v>0.035000000000000003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133</v>
      </c>
      <c r="AU129" s="241" t="s">
        <v>86</v>
      </c>
      <c r="AV129" s="13" t="s">
        <v>86</v>
      </c>
      <c r="AW129" s="13" t="s">
        <v>32</v>
      </c>
      <c r="AX129" s="13" t="s">
        <v>76</v>
      </c>
      <c r="AY129" s="241" t="s">
        <v>124</v>
      </c>
    </row>
    <row r="130" s="14" customFormat="1">
      <c r="A130" s="14"/>
      <c r="B130" s="242"/>
      <c r="C130" s="243"/>
      <c r="D130" s="232" t="s">
        <v>133</v>
      </c>
      <c r="E130" s="244" t="s">
        <v>1</v>
      </c>
      <c r="F130" s="245" t="s">
        <v>155</v>
      </c>
      <c r="G130" s="243"/>
      <c r="H130" s="246">
        <v>0.035000000000000003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133</v>
      </c>
      <c r="AU130" s="252" t="s">
        <v>86</v>
      </c>
      <c r="AV130" s="14" t="s">
        <v>131</v>
      </c>
      <c r="AW130" s="14" t="s">
        <v>32</v>
      </c>
      <c r="AX130" s="14" t="s">
        <v>84</v>
      </c>
      <c r="AY130" s="252" t="s">
        <v>124</v>
      </c>
    </row>
    <row r="131" s="2" customFormat="1" ht="24.15" customHeight="1">
      <c r="A131" s="37"/>
      <c r="B131" s="38"/>
      <c r="C131" s="217" t="s">
        <v>139</v>
      </c>
      <c r="D131" s="217" t="s">
        <v>126</v>
      </c>
      <c r="E131" s="218" t="s">
        <v>568</v>
      </c>
      <c r="F131" s="219" t="s">
        <v>569</v>
      </c>
      <c r="G131" s="220" t="s">
        <v>359</v>
      </c>
      <c r="H131" s="221">
        <v>1</v>
      </c>
      <c r="I131" s="222"/>
      <c r="J131" s="223">
        <f>ROUND(I131*H131,2)</f>
        <v>0</v>
      </c>
      <c r="K131" s="219" t="s">
        <v>1</v>
      </c>
      <c r="L131" s="43"/>
      <c r="M131" s="224" t="s">
        <v>1</v>
      </c>
      <c r="N131" s="225" t="s">
        <v>41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433</v>
      </c>
      <c r="AT131" s="228" t="s">
        <v>126</v>
      </c>
      <c r="AU131" s="228" t="s">
        <v>86</v>
      </c>
      <c r="AY131" s="16" t="s">
        <v>124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84</v>
      </c>
      <c r="BK131" s="229">
        <f>ROUND(I131*H131,2)</f>
        <v>0</v>
      </c>
      <c r="BL131" s="16" t="s">
        <v>433</v>
      </c>
      <c r="BM131" s="228" t="s">
        <v>156</v>
      </c>
    </row>
    <row r="132" s="13" customFormat="1">
      <c r="A132" s="13"/>
      <c r="B132" s="230"/>
      <c r="C132" s="231"/>
      <c r="D132" s="232" t="s">
        <v>133</v>
      </c>
      <c r="E132" s="233" t="s">
        <v>1</v>
      </c>
      <c r="F132" s="234" t="s">
        <v>570</v>
      </c>
      <c r="G132" s="231"/>
      <c r="H132" s="235">
        <v>1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133</v>
      </c>
      <c r="AU132" s="241" t="s">
        <v>86</v>
      </c>
      <c r="AV132" s="13" t="s">
        <v>86</v>
      </c>
      <c r="AW132" s="13" t="s">
        <v>32</v>
      </c>
      <c r="AX132" s="13" t="s">
        <v>76</v>
      </c>
      <c r="AY132" s="241" t="s">
        <v>124</v>
      </c>
    </row>
    <row r="133" s="14" customFormat="1">
      <c r="A133" s="14"/>
      <c r="B133" s="242"/>
      <c r="C133" s="243"/>
      <c r="D133" s="232" t="s">
        <v>133</v>
      </c>
      <c r="E133" s="244" t="s">
        <v>1</v>
      </c>
      <c r="F133" s="245" t="s">
        <v>155</v>
      </c>
      <c r="G133" s="243"/>
      <c r="H133" s="246">
        <v>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133</v>
      </c>
      <c r="AU133" s="252" t="s">
        <v>86</v>
      </c>
      <c r="AV133" s="14" t="s">
        <v>131</v>
      </c>
      <c r="AW133" s="14" t="s">
        <v>32</v>
      </c>
      <c r="AX133" s="14" t="s">
        <v>84</v>
      </c>
      <c r="AY133" s="252" t="s">
        <v>124</v>
      </c>
    </row>
    <row r="134" s="2" customFormat="1" ht="24.15" customHeight="1">
      <c r="A134" s="37"/>
      <c r="B134" s="38"/>
      <c r="C134" s="217" t="s">
        <v>131</v>
      </c>
      <c r="D134" s="217" t="s">
        <v>126</v>
      </c>
      <c r="E134" s="218" t="s">
        <v>571</v>
      </c>
      <c r="F134" s="219" t="s">
        <v>572</v>
      </c>
      <c r="G134" s="220" t="s">
        <v>164</v>
      </c>
      <c r="H134" s="221">
        <v>0.32400000000000001</v>
      </c>
      <c r="I134" s="222"/>
      <c r="J134" s="223">
        <f>ROUND(I134*H134,2)</f>
        <v>0</v>
      </c>
      <c r="K134" s="219" t="s">
        <v>1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433</v>
      </c>
      <c r="AT134" s="228" t="s">
        <v>126</v>
      </c>
      <c r="AU134" s="228" t="s">
        <v>86</v>
      </c>
      <c r="AY134" s="16" t="s">
        <v>124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433</v>
      </c>
      <c r="BM134" s="228" t="s">
        <v>167</v>
      </c>
    </row>
    <row r="135" s="13" customFormat="1">
      <c r="A135" s="13"/>
      <c r="B135" s="230"/>
      <c r="C135" s="231"/>
      <c r="D135" s="232" t="s">
        <v>133</v>
      </c>
      <c r="E135" s="233" t="s">
        <v>1</v>
      </c>
      <c r="F135" s="234" t="s">
        <v>573</v>
      </c>
      <c r="G135" s="231"/>
      <c r="H135" s="235">
        <v>0.32400000000000001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133</v>
      </c>
      <c r="AU135" s="241" t="s">
        <v>86</v>
      </c>
      <c r="AV135" s="13" t="s">
        <v>86</v>
      </c>
      <c r="AW135" s="13" t="s">
        <v>32</v>
      </c>
      <c r="AX135" s="13" t="s">
        <v>76</v>
      </c>
      <c r="AY135" s="241" t="s">
        <v>124</v>
      </c>
    </row>
    <row r="136" s="14" customFormat="1">
      <c r="A136" s="14"/>
      <c r="B136" s="242"/>
      <c r="C136" s="243"/>
      <c r="D136" s="232" t="s">
        <v>133</v>
      </c>
      <c r="E136" s="244" t="s">
        <v>1</v>
      </c>
      <c r="F136" s="245" t="s">
        <v>155</v>
      </c>
      <c r="G136" s="243"/>
      <c r="H136" s="246">
        <v>0.32400000000000001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133</v>
      </c>
      <c r="AU136" s="252" t="s">
        <v>86</v>
      </c>
      <c r="AV136" s="14" t="s">
        <v>131</v>
      </c>
      <c r="AW136" s="14" t="s">
        <v>32</v>
      </c>
      <c r="AX136" s="14" t="s">
        <v>84</v>
      </c>
      <c r="AY136" s="252" t="s">
        <v>124</v>
      </c>
    </row>
    <row r="137" s="2" customFormat="1" ht="24.15" customHeight="1">
      <c r="A137" s="37"/>
      <c r="B137" s="38"/>
      <c r="C137" s="217" t="s">
        <v>149</v>
      </c>
      <c r="D137" s="217" t="s">
        <v>126</v>
      </c>
      <c r="E137" s="218" t="s">
        <v>574</v>
      </c>
      <c r="F137" s="219" t="s">
        <v>575</v>
      </c>
      <c r="G137" s="220" t="s">
        <v>164</v>
      </c>
      <c r="H137" s="221">
        <v>0.32400000000000001</v>
      </c>
      <c r="I137" s="222"/>
      <c r="J137" s="223">
        <f>ROUND(I137*H137,2)</f>
        <v>0</v>
      </c>
      <c r="K137" s="219" t="s">
        <v>1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433</v>
      </c>
      <c r="AT137" s="228" t="s">
        <v>126</v>
      </c>
      <c r="AU137" s="228" t="s">
        <v>86</v>
      </c>
      <c r="AY137" s="16" t="s">
        <v>124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433</v>
      </c>
      <c r="BM137" s="228" t="s">
        <v>177</v>
      </c>
    </row>
    <row r="138" s="13" customFormat="1">
      <c r="A138" s="13"/>
      <c r="B138" s="230"/>
      <c r="C138" s="231"/>
      <c r="D138" s="232" t="s">
        <v>133</v>
      </c>
      <c r="E138" s="233" t="s">
        <v>1</v>
      </c>
      <c r="F138" s="234" t="s">
        <v>573</v>
      </c>
      <c r="G138" s="231"/>
      <c r="H138" s="235">
        <v>0.32400000000000001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133</v>
      </c>
      <c r="AU138" s="241" t="s">
        <v>86</v>
      </c>
      <c r="AV138" s="13" t="s">
        <v>86</v>
      </c>
      <c r="AW138" s="13" t="s">
        <v>32</v>
      </c>
      <c r="AX138" s="13" t="s">
        <v>76</v>
      </c>
      <c r="AY138" s="241" t="s">
        <v>124</v>
      </c>
    </row>
    <row r="139" s="14" customFormat="1">
      <c r="A139" s="14"/>
      <c r="B139" s="242"/>
      <c r="C139" s="243"/>
      <c r="D139" s="232" t="s">
        <v>133</v>
      </c>
      <c r="E139" s="244" t="s">
        <v>1</v>
      </c>
      <c r="F139" s="245" t="s">
        <v>155</v>
      </c>
      <c r="G139" s="243"/>
      <c r="H139" s="246">
        <v>0.32400000000000001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133</v>
      </c>
      <c r="AU139" s="252" t="s">
        <v>86</v>
      </c>
      <c r="AV139" s="14" t="s">
        <v>131</v>
      </c>
      <c r="AW139" s="14" t="s">
        <v>32</v>
      </c>
      <c r="AX139" s="14" t="s">
        <v>84</v>
      </c>
      <c r="AY139" s="252" t="s">
        <v>124</v>
      </c>
    </row>
    <row r="140" s="2" customFormat="1" ht="24.15" customHeight="1">
      <c r="A140" s="37"/>
      <c r="B140" s="38"/>
      <c r="C140" s="217" t="s">
        <v>156</v>
      </c>
      <c r="D140" s="217" t="s">
        <v>126</v>
      </c>
      <c r="E140" s="218" t="s">
        <v>576</v>
      </c>
      <c r="F140" s="219" t="s">
        <v>577</v>
      </c>
      <c r="G140" s="220" t="s">
        <v>129</v>
      </c>
      <c r="H140" s="221">
        <v>2.1600000000000001</v>
      </c>
      <c r="I140" s="222"/>
      <c r="J140" s="223">
        <f>ROUND(I140*H140,2)</f>
        <v>0</v>
      </c>
      <c r="K140" s="219" t="s">
        <v>1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433</v>
      </c>
      <c r="AT140" s="228" t="s">
        <v>126</v>
      </c>
      <c r="AU140" s="228" t="s">
        <v>86</v>
      </c>
      <c r="AY140" s="16" t="s">
        <v>124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433</v>
      </c>
      <c r="BM140" s="228" t="s">
        <v>8</v>
      </c>
    </row>
    <row r="141" s="13" customFormat="1">
      <c r="A141" s="13"/>
      <c r="B141" s="230"/>
      <c r="C141" s="231"/>
      <c r="D141" s="232" t="s">
        <v>133</v>
      </c>
      <c r="E141" s="233" t="s">
        <v>1</v>
      </c>
      <c r="F141" s="234" t="s">
        <v>578</v>
      </c>
      <c r="G141" s="231"/>
      <c r="H141" s="235">
        <v>2.1600000000000001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133</v>
      </c>
      <c r="AU141" s="241" t="s">
        <v>86</v>
      </c>
      <c r="AV141" s="13" t="s">
        <v>86</v>
      </c>
      <c r="AW141" s="13" t="s">
        <v>32</v>
      </c>
      <c r="AX141" s="13" t="s">
        <v>76</v>
      </c>
      <c r="AY141" s="241" t="s">
        <v>124</v>
      </c>
    </row>
    <row r="142" s="14" customFormat="1">
      <c r="A142" s="14"/>
      <c r="B142" s="242"/>
      <c r="C142" s="243"/>
      <c r="D142" s="232" t="s">
        <v>133</v>
      </c>
      <c r="E142" s="244" t="s">
        <v>1</v>
      </c>
      <c r="F142" s="245" t="s">
        <v>155</v>
      </c>
      <c r="G142" s="243"/>
      <c r="H142" s="246">
        <v>2.1600000000000001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133</v>
      </c>
      <c r="AU142" s="252" t="s">
        <v>86</v>
      </c>
      <c r="AV142" s="14" t="s">
        <v>131</v>
      </c>
      <c r="AW142" s="14" t="s">
        <v>32</v>
      </c>
      <c r="AX142" s="14" t="s">
        <v>84</v>
      </c>
      <c r="AY142" s="252" t="s">
        <v>124</v>
      </c>
    </row>
    <row r="143" s="2" customFormat="1" ht="24.15" customHeight="1">
      <c r="A143" s="37"/>
      <c r="B143" s="38"/>
      <c r="C143" s="217" t="s">
        <v>161</v>
      </c>
      <c r="D143" s="217" t="s">
        <v>126</v>
      </c>
      <c r="E143" s="218" t="s">
        <v>579</v>
      </c>
      <c r="F143" s="219" t="s">
        <v>580</v>
      </c>
      <c r="G143" s="220" t="s">
        <v>129</v>
      </c>
      <c r="H143" s="221">
        <v>2.1600000000000001</v>
      </c>
      <c r="I143" s="222"/>
      <c r="J143" s="223">
        <f>ROUND(I143*H143,2)</f>
        <v>0</v>
      </c>
      <c r="K143" s="219" t="s">
        <v>1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433</v>
      </c>
      <c r="AT143" s="228" t="s">
        <v>126</v>
      </c>
      <c r="AU143" s="228" t="s">
        <v>86</v>
      </c>
      <c r="AY143" s="16" t="s">
        <v>124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433</v>
      </c>
      <c r="BM143" s="228" t="s">
        <v>196</v>
      </c>
    </row>
    <row r="144" s="13" customFormat="1">
      <c r="A144" s="13"/>
      <c r="B144" s="230"/>
      <c r="C144" s="231"/>
      <c r="D144" s="232" t="s">
        <v>133</v>
      </c>
      <c r="E144" s="233" t="s">
        <v>1</v>
      </c>
      <c r="F144" s="234" t="s">
        <v>578</v>
      </c>
      <c r="G144" s="231"/>
      <c r="H144" s="235">
        <v>2.1600000000000001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133</v>
      </c>
      <c r="AU144" s="241" t="s">
        <v>86</v>
      </c>
      <c r="AV144" s="13" t="s">
        <v>86</v>
      </c>
      <c r="AW144" s="13" t="s">
        <v>32</v>
      </c>
      <c r="AX144" s="13" t="s">
        <v>76</v>
      </c>
      <c r="AY144" s="241" t="s">
        <v>124</v>
      </c>
    </row>
    <row r="145" s="14" customFormat="1">
      <c r="A145" s="14"/>
      <c r="B145" s="242"/>
      <c r="C145" s="243"/>
      <c r="D145" s="232" t="s">
        <v>133</v>
      </c>
      <c r="E145" s="244" t="s">
        <v>1</v>
      </c>
      <c r="F145" s="245" t="s">
        <v>155</v>
      </c>
      <c r="G145" s="243"/>
      <c r="H145" s="246">
        <v>2.1600000000000001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133</v>
      </c>
      <c r="AU145" s="252" t="s">
        <v>86</v>
      </c>
      <c r="AV145" s="14" t="s">
        <v>131</v>
      </c>
      <c r="AW145" s="14" t="s">
        <v>32</v>
      </c>
      <c r="AX145" s="14" t="s">
        <v>84</v>
      </c>
      <c r="AY145" s="252" t="s">
        <v>124</v>
      </c>
    </row>
    <row r="146" s="2" customFormat="1" ht="24.15" customHeight="1">
      <c r="A146" s="37"/>
      <c r="B146" s="38"/>
      <c r="C146" s="217" t="s">
        <v>167</v>
      </c>
      <c r="D146" s="217" t="s">
        <v>126</v>
      </c>
      <c r="E146" s="218" t="s">
        <v>581</v>
      </c>
      <c r="F146" s="219" t="s">
        <v>582</v>
      </c>
      <c r="G146" s="220" t="s">
        <v>146</v>
      </c>
      <c r="H146" s="221">
        <v>35</v>
      </c>
      <c r="I146" s="222"/>
      <c r="J146" s="223">
        <f>ROUND(I146*H146,2)</f>
        <v>0</v>
      </c>
      <c r="K146" s="219" t="s">
        <v>1</v>
      </c>
      <c r="L146" s="43"/>
      <c r="M146" s="224" t="s">
        <v>1</v>
      </c>
      <c r="N146" s="225" t="s">
        <v>41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433</v>
      </c>
      <c r="AT146" s="228" t="s">
        <v>126</v>
      </c>
      <c r="AU146" s="228" t="s">
        <v>86</v>
      </c>
      <c r="AY146" s="16" t="s">
        <v>124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84</v>
      </c>
      <c r="BK146" s="229">
        <f>ROUND(I146*H146,2)</f>
        <v>0</v>
      </c>
      <c r="BL146" s="16" t="s">
        <v>433</v>
      </c>
      <c r="BM146" s="228" t="s">
        <v>204</v>
      </c>
    </row>
    <row r="147" s="13" customFormat="1">
      <c r="A147" s="13"/>
      <c r="B147" s="230"/>
      <c r="C147" s="231"/>
      <c r="D147" s="232" t="s">
        <v>133</v>
      </c>
      <c r="E147" s="233" t="s">
        <v>1</v>
      </c>
      <c r="F147" s="234" t="s">
        <v>583</v>
      </c>
      <c r="G147" s="231"/>
      <c r="H147" s="235">
        <v>35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133</v>
      </c>
      <c r="AU147" s="241" t="s">
        <v>86</v>
      </c>
      <c r="AV147" s="13" t="s">
        <v>86</v>
      </c>
      <c r="AW147" s="13" t="s">
        <v>32</v>
      </c>
      <c r="AX147" s="13" t="s">
        <v>76</v>
      </c>
      <c r="AY147" s="241" t="s">
        <v>124</v>
      </c>
    </row>
    <row r="148" s="14" customFormat="1">
      <c r="A148" s="14"/>
      <c r="B148" s="242"/>
      <c r="C148" s="243"/>
      <c r="D148" s="232" t="s">
        <v>133</v>
      </c>
      <c r="E148" s="244" t="s">
        <v>1</v>
      </c>
      <c r="F148" s="245" t="s">
        <v>155</v>
      </c>
      <c r="G148" s="243"/>
      <c r="H148" s="246">
        <v>35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133</v>
      </c>
      <c r="AU148" s="252" t="s">
        <v>86</v>
      </c>
      <c r="AV148" s="14" t="s">
        <v>131</v>
      </c>
      <c r="AW148" s="14" t="s">
        <v>32</v>
      </c>
      <c r="AX148" s="14" t="s">
        <v>84</v>
      </c>
      <c r="AY148" s="252" t="s">
        <v>124</v>
      </c>
    </row>
    <row r="149" s="2" customFormat="1" ht="24.15" customHeight="1">
      <c r="A149" s="37"/>
      <c r="B149" s="38"/>
      <c r="C149" s="217" t="s">
        <v>172</v>
      </c>
      <c r="D149" s="217" t="s">
        <v>126</v>
      </c>
      <c r="E149" s="218" t="s">
        <v>584</v>
      </c>
      <c r="F149" s="219" t="s">
        <v>585</v>
      </c>
      <c r="G149" s="220" t="s">
        <v>146</v>
      </c>
      <c r="H149" s="221">
        <v>35</v>
      </c>
      <c r="I149" s="222"/>
      <c r="J149" s="223">
        <f>ROUND(I149*H149,2)</f>
        <v>0</v>
      </c>
      <c r="K149" s="219" t="s">
        <v>1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433</v>
      </c>
      <c r="AT149" s="228" t="s">
        <v>126</v>
      </c>
      <c r="AU149" s="228" t="s">
        <v>86</v>
      </c>
      <c r="AY149" s="16" t="s">
        <v>124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433</v>
      </c>
      <c r="BM149" s="228" t="s">
        <v>213</v>
      </c>
    </row>
    <row r="150" s="13" customFormat="1">
      <c r="A150" s="13"/>
      <c r="B150" s="230"/>
      <c r="C150" s="231"/>
      <c r="D150" s="232" t="s">
        <v>133</v>
      </c>
      <c r="E150" s="233" t="s">
        <v>1</v>
      </c>
      <c r="F150" s="234" t="s">
        <v>583</v>
      </c>
      <c r="G150" s="231"/>
      <c r="H150" s="235">
        <v>35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133</v>
      </c>
      <c r="AU150" s="241" t="s">
        <v>86</v>
      </c>
      <c r="AV150" s="13" t="s">
        <v>86</v>
      </c>
      <c r="AW150" s="13" t="s">
        <v>32</v>
      </c>
      <c r="AX150" s="13" t="s">
        <v>76</v>
      </c>
      <c r="AY150" s="241" t="s">
        <v>124</v>
      </c>
    </row>
    <row r="151" s="14" customFormat="1">
      <c r="A151" s="14"/>
      <c r="B151" s="242"/>
      <c r="C151" s="243"/>
      <c r="D151" s="232" t="s">
        <v>133</v>
      </c>
      <c r="E151" s="244" t="s">
        <v>1</v>
      </c>
      <c r="F151" s="245" t="s">
        <v>155</v>
      </c>
      <c r="G151" s="243"/>
      <c r="H151" s="246">
        <v>35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133</v>
      </c>
      <c r="AU151" s="252" t="s">
        <v>86</v>
      </c>
      <c r="AV151" s="14" t="s">
        <v>131</v>
      </c>
      <c r="AW151" s="14" t="s">
        <v>32</v>
      </c>
      <c r="AX151" s="14" t="s">
        <v>84</v>
      </c>
      <c r="AY151" s="252" t="s">
        <v>124</v>
      </c>
    </row>
    <row r="152" s="2" customFormat="1" ht="16.5" customHeight="1">
      <c r="A152" s="37"/>
      <c r="B152" s="38"/>
      <c r="C152" s="253" t="s">
        <v>177</v>
      </c>
      <c r="D152" s="253" t="s">
        <v>219</v>
      </c>
      <c r="E152" s="254" t="s">
        <v>586</v>
      </c>
      <c r="F152" s="255" t="s">
        <v>587</v>
      </c>
      <c r="G152" s="256" t="s">
        <v>146</v>
      </c>
      <c r="H152" s="257">
        <v>36.75</v>
      </c>
      <c r="I152" s="258"/>
      <c r="J152" s="259">
        <f>ROUND(I152*H152,2)</f>
        <v>0</v>
      </c>
      <c r="K152" s="255" t="s">
        <v>1</v>
      </c>
      <c r="L152" s="260"/>
      <c r="M152" s="261" t="s">
        <v>1</v>
      </c>
      <c r="N152" s="262" t="s">
        <v>41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588</v>
      </c>
      <c r="AT152" s="228" t="s">
        <v>219</v>
      </c>
      <c r="AU152" s="228" t="s">
        <v>86</v>
      </c>
      <c r="AY152" s="16" t="s">
        <v>124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84</v>
      </c>
      <c r="BK152" s="229">
        <f>ROUND(I152*H152,2)</f>
        <v>0</v>
      </c>
      <c r="BL152" s="16" t="s">
        <v>433</v>
      </c>
      <c r="BM152" s="228" t="s">
        <v>224</v>
      </c>
    </row>
    <row r="153" s="13" customFormat="1">
      <c r="A153" s="13"/>
      <c r="B153" s="230"/>
      <c r="C153" s="231"/>
      <c r="D153" s="232" t="s">
        <v>133</v>
      </c>
      <c r="E153" s="233" t="s">
        <v>1</v>
      </c>
      <c r="F153" s="234" t="s">
        <v>589</v>
      </c>
      <c r="G153" s="231"/>
      <c r="H153" s="235">
        <v>36.75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133</v>
      </c>
      <c r="AU153" s="241" t="s">
        <v>86</v>
      </c>
      <c r="AV153" s="13" t="s">
        <v>86</v>
      </c>
      <c r="AW153" s="13" t="s">
        <v>32</v>
      </c>
      <c r="AX153" s="13" t="s">
        <v>76</v>
      </c>
      <c r="AY153" s="241" t="s">
        <v>124</v>
      </c>
    </row>
    <row r="154" s="14" customFormat="1">
      <c r="A154" s="14"/>
      <c r="B154" s="242"/>
      <c r="C154" s="243"/>
      <c r="D154" s="232" t="s">
        <v>133</v>
      </c>
      <c r="E154" s="244" t="s">
        <v>1</v>
      </c>
      <c r="F154" s="245" t="s">
        <v>155</v>
      </c>
      <c r="G154" s="243"/>
      <c r="H154" s="246">
        <v>36.75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133</v>
      </c>
      <c r="AU154" s="252" t="s">
        <v>86</v>
      </c>
      <c r="AV154" s="14" t="s">
        <v>131</v>
      </c>
      <c r="AW154" s="14" t="s">
        <v>32</v>
      </c>
      <c r="AX154" s="14" t="s">
        <v>84</v>
      </c>
      <c r="AY154" s="252" t="s">
        <v>124</v>
      </c>
    </row>
    <row r="155" s="2" customFormat="1" ht="24.15" customHeight="1">
      <c r="A155" s="37"/>
      <c r="B155" s="38"/>
      <c r="C155" s="217" t="s">
        <v>182</v>
      </c>
      <c r="D155" s="217" t="s">
        <v>126</v>
      </c>
      <c r="E155" s="218" t="s">
        <v>590</v>
      </c>
      <c r="F155" s="219" t="s">
        <v>591</v>
      </c>
      <c r="G155" s="220" t="s">
        <v>146</v>
      </c>
      <c r="H155" s="221">
        <v>35</v>
      </c>
      <c r="I155" s="222"/>
      <c r="J155" s="223">
        <f>ROUND(I155*H155,2)</f>
        <v>0</v>
      </c>
      <c r="K155" s="219" t="s">
        <v>1</v>
      </c>
      <c r="L155" s="43"/>
      <c r="M155" s="224" t="s">
        <v>1</v>
      </c>
      <c r="N155" s="225" t="s">
        <v>41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433</v>
      </c>
      <c r="AT155" s="228" t="s">
        <v>126</v>
      </c>
      <c r="AU155" s="228" t="s">
        <v>86</v>
      </c>
      <c r="AY155" s="16" t="s">
        <v>124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84</v>
      </c>
      <c r="BK155" s="229">
        <f>ROUND(I155*H155,2)</f>
        <v>0</v>
      </c>
      <c r="BL155" s="16" t="s">
        <v>433</v>
      </c>
      <c r="BM155" s="228" t="s">
        <v>231</v>
      </c>
    </row>
    <row r="156" s="13" customFormat="1">
      <c r="A156" s="13"/>
      <c r="B156" s="230"/>
      <c r="C156" s="231"/>
      <c r="D156" s="232" t="s">
        <v>133</v>
      </c>
      <c r="E156" s="233" t="s">
        <v>1</v>
      </c>
      <c r="F156" s="234" t="s">
        <v>583</v>
      </c>
      <c r="G156" s="231"/>
      <c r="H156" s="235">
        <v>35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133</v>
      </c>
      <c r="AU156" s="241" t="s">
        <v>86</v>
      </c>
      <c r="AV156" s="13" t="s">
        <v>86</v>
      </c>
      <c r="AW156" s="13" t="s">
        <v>32</v>
      </c>
      <c r="AX156" s="13" t="s">
        <v>76</v>
      </c>
      <c r="AY156" s="241" t="s">
        <v>124</v>
      </c>
    </row>
    <row r="157" s="14" customFormat="1">
      <c r="A157" s="14"/>
      <c r="B157" s="242"/>
      <c r="C157" s="243"/>
      <c r="D157" s="232" t="s">
        <v>133</v>
      </c>
      <c r="E157" s="244" t="s">
        <v>1</v>
      </c>
      <c r="F157" s="245" t="s">
        <v>155</v>
      </c>
      <c r="G157" s="243"/>
      <c r="H157" s="246">
        <v>35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133</v>
      </c>
      <c r="AU157" s="252" t="s">
        <v>86</v>
      </c>
      <c r="AV157" s="14" t="s">
        <v>131</v>
      </c>
      <c r="AW157" s="14" t="s">
        <v>32</v>
      </c>
      <c r="AX157" s="14" t="s">
        <v>84</v>
      </c>
      <c r="AY157" s="252" t="s">
        <v>124</v>
      </c>
    </row>
    <row r="158" s="2" customFormat="1" ht="16.5" customHeight="1">
      <c r="A158" s="37"/>
      <c r="B158" s="38"/>
      <c r="C158" s="217" t="s">
        <v>8</v>
      </c>
      <c r="D158" s="217" t="s">
        <v>126</v>
      </c>
      <c r="E158" s="218" t="s">
        <v>592</v>
      </c>
      <c r="F158" s="219" t="s">
        <v>593</v>
      </c>
      <c r="G158" s="220" t="s">
        <v>164</v>
      </c>
      <c r="H158" s="221">
        <v>2.4500000000000002</v>
      </c>
      <c r="I158" s="222"/>
      <c r="J158" s="223">
        <f>ROUND(I158*H158,2)</f>
        <v>0</v>
      </c>
      <c r="K158" s="219" t="s">
        <v>1</v>
      </c>
      <c r="L158" s="43"/>
      <c r="M158" s="224" t="s">
        <v>1</v>
      </c>
      <c r="N158" s="225" t="s">
        <v>41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433</v>
      </c>
      <c r="AT158" s="228" t="s">
        <v>126</v>
      </c>
      <c r="AU158" s="228" t="s">
        <v>86</v>
      </c>
      <c r="AY158" s="16" t="s">
        <v>124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84</v>
      </c>
      <c r="BK158" s="229">
        <f>ROUND(I158*H158,2)</f>
        <v>0</v>
      </c>
      <c r="BL158" s="16" t="s">
        <v>433</v>
      </c>
      <c r="BM158" s="228" t="s">
        <v>241</v>
      </c>
    </row>
    <row r="159" s="13" customFormat="1">
      <c r="A159" s="13"/>
      <c r="B159" s="230"/>
      <c r="C159" s="231"/>
      <c r="D159" s="232" t="s">
        <v>133</v>
      </c>
      <c r="E159" s="233" t="s">
        <v>1</v>
      </c>
      <c r="F159" s="234" t="s">
        <v>594</v>
      </c>
      <c r="G159" s="231"/>
      <c r="H159" s="235">
        <v>2.4500000000000002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133</v>
      </c>
      <c r="AU159" s="241" t="s">
        <v>86</v>
      </c>
      <c r="AV159" s="13" t="s">
        <v>86</v>
      </c>
      <c r="AW159" s="13" t="s">
        <v>32</v>
      </c>
      <c r="AX159" s="13" t="s">
        <v>76</v>
      </c>
      <c r="AY159" s="241" t="s">
        <v>124</v>
      </c>
    </row>
    <row r="160" s="14" customFormat="1">
      <c r="A160" s="14"/>
      <c r="B160" s="242"/>
      <c r="C160" s="243"/>
      <c r="D160" s="232" t="s">
        <v>133</v>
      </c>
      <c r="E160" s="244" t="s">
        <v>1</v>
      </c>
      <c r="F160" s="245" t="s">
        <v>155</v>
      </c>
      <c r="G160" s="243"/>
      <c r="H160" s="246">
        <v>2.4500000000000002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133</v>
      </c>
      <c r="AU160" s="252" t="s">
        <v>86</v>
      </c>
      <c r="AV160" s="14" t="s">
        <v>131</v>
      </c>
      <c r="AW160" s="14" t="s">
        <v>32</v>
      </c>
      <c r="AX160" s="14" t="s">
        <v>84</v>
      </c>
      <c r="AY160" s="252" t="s">
        <v>124</v>
      </c>
    </row>
    <row r="161" s="2" customFormat="1" ht="24.15" customHeight="1">
      <c r="A161" s="37"/>
      <c r="B161" s="38"/>
      <c r="C161" s="217" t="s">
        <v>192</v>
      </c>
      <c r="D161" s="217" t="s">
        <v>126</v>
      </c>
      <c r="E161" s="218" t="s">
        <v>595</v>
      </c>
      <c r="F161" s="219" t="s">
        <v>596</v>
      </c>
      <c r="G161" s="220" t="s">
        <v>164</v>
      </c>
      <c r="H161" s="221">
        <v>7.3499999999999996</v>
      </c>
      <c r="I161" s="222"/>
      <c r="J161" s="223">
        <f>ROUND(I161*H161,2)</f>
        <v>0</v>
      </c>
      <c r="K161" s="219" t="s">
        <v>1</v>
      </c>
      <c r="L161" s="43"/>
      <c r="M161" s="224" t="s">
        <v>1</v>
      </c>
      <c r="N161" s="225" t="s">
        <v>41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433</v>
      </c>
      <c r="AT161" s="228" t="s">
        <v>126</v>
      </c>
      <c r="AU161" s="228" t="s">
        <v>86</v>
      </c>
      <c r="AY161" s="16" t="s">
        <v>124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84</v>
      </c>
      <c r="BK161" s="229">
        <f>ROUND(I161*H161,2)</f>
        <v>0</v>
      </c>
      <c r="BL161" s="16" t="s">
        <v>433</v>
      </c>
      <c r="BM161" s="228" t="s">
        <v>249</v>
      </c>
    </row>
    <row r="162" s="13" customFormat="1">
      <c r="A162" s="13"/>
      <c r="B162" s="230"/>
      <c r="C162" s="231"/>
      <c r="D162" s="232" t="s">
        <v>133</v>
      </c>
      <c r="E162" s="233" t="s">
        <v>1</v>
      </c>
      <c r="F162" s="234" t="s">
        <v>597</v>
      </c>
      <c r="G162" s="231"/>
      <c r="H162" s="235">
        <v>7.3499999999999996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133</v>
      </c>
      <c r="AU162" s="241" t="s">
        <v>86</v>
      </c>
      <c r="AV162" s="13" t="s">
        <v>86</v>
      </c>
      <c r="AW162" s="13" t="s">
        <v>32</v>
      </c>
      <c r="AX162" s="13" t="s">
        <v>76</v>
      </c>
      <c r="AY162" s="241" t="s">
        <v>124</v>
      </c>
    </row>
    <row r="163" s="14" customFormat="1">
      <c r="A163" s="14"/>
      <c r="B163" s="242"/>
      <c r="C163" s="243"/>
      <c r="D163" s="232" t="s">
        <v>133</v>
      </c>
      <c r="E163" s="244" t="s">
        <v>1</v>
      </c>
      <c r="F163" s="245" t="s">
        <v>155</v>
      </c>
      <c r="G163" s="243"/>
      <c r="H163" s="246">
        <v>7.3499999999999996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133</v>
      </c>
      <c r="AU163" s="252" t="s">
        <v>86</v>
      </c>
      <c r="AV163" s="14" t="s">
        <v>131</v>
      </c>
      <c r="AW163" s="14" t="s">
        <v>32</v>
      </c>
      <c r="AX163" s="14" t="s">
        <v>84</v>
      </c>
      <c r="AY163" s="252" t="s">
        <v>124</v>
      </c>
    </row>
    <row r="164" s="2" customFormat="1" ht="24.15" customHeight="1">
      <c r="A164" s="37"/>
      <c r="B164" s="38"/>
      <c r="C164" s="253" t="s">
        <v>196</v>
      </c>
      <c r="D164" s="253" t="s">
        <v>219</v>
      </c>
      <c r="E164" s="254" t="s">
        <v>598</v>
      </c>
      <c r="F164" s="255" t="s">
        <v>599</v>
      </c>
      <c r="G164" s="256" t="s">
        <v>211</v>
      </c>
      <c r="H164" s="257">
        <v>4.0430000000000001</v>
      </c>
      <c r="I164" s="258"/>
      <c r="J164" s="259">
        <f>ROUND(I164*H164,2)</f>
        <v>0</v>
      </c>
      <c r="K164" s="255" t="s">
        <v>1</v>
      </c>
      <c r="L164" s="260"/>
      <c r="M164" s="261" t="s">
        <v>1</v>
      </c>
      <c r="N164" s="262" t="s">
        <v>41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588</v>
      </c>
      <c r="AT164" s="228" t="s">
        <v>219</v>
      </c>
      <c r="AU164" s="228" t="s">
        <v>86</v>
      </c>
      <c r="AY164" s="16" t="s">
        <v>124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84</v>
      </c>
      <c r="BK164" s="229">
        <f>ROUND(I164*H164,2)</f>
        <v>0</v>
      </c>
      <c r="BL164" s="16" t="s">
        <v>433</v>
      </c>
      <c r="BM164" s="228" t="s">
        <v>263</v>
      </c>
    </row>
    <row r="165" s="13" customFormat="1">
      <c r="A165" s="13"/>
      <c r="B165" s="230"/>
      <c r="C165" s="231"/>
      <c r="D165" s="232" t="s">
        <v>133</v>
      </c>
      <c r="E165" s="233" t="s">
        <v>1</v>
      </c>
      <c r="F165" s="234" t="s">
        <v>600</v>
      </c>
      <c r="G165" s="231"/>
      <c r="H165" s="235">
        <v>4.0430000000000001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133</v>
      </c>
      <c r="AU165" s="241" t="s">
        <v>86</v>
      </c>
      <c r="AV165" s="13" t="s">
        <v>86</v>
      </c>
      <c r="AW165" s="13" t="s">
        <v>32</v>
      </c>
      <c r="AX165" s="13" t="s">
        <v>76</v>
      </c>
      <c r="AY165" s="241" t="s">
        <v>124</v>
      </c>
    </row>
    <row r="166" s="14" customFormat="1">
      <c r="A166" s="14"/>
      <c r="B166" s="242"/>
      <c r="C166" s="243"/>
      <c r="D166" s="232" t="s">
        <v>133</v>
      </c>
      <c r="E166" s="244" t="s">
        <v>1</v>
      </c>
      <c r="F166" s="245" t="s">
        <v>155</v>
      </c>
      <c r="G166" s="243"/>
      <c r="H166" s="246">
        <v>4.0430000000000001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133</v>
      </c>
      <c r="AU166" s="252" t="s">
        <v>86</v>
      </c>
      <c r="AV166" s="14" t="s">
        <v>131</v>
      </c>
      <c r="AW166" s="14" t="s">
        <v>32</v>
      </c>
      <c r="AX166" s="14" t="s">
        <v>84</v>
      </c>
      <c r="AY166" s="252" t="s">
        <v>124</v>
      </c>
    </row>
    <row r="167" s="2" customFormat="1" ht="16.5" customHeight="1">
      <c r="A167" s="37"/>
      <c r="B167" s="38"/>
      <c r="C167" s="217" t="s">
        <v>200</v>
      </c>
      <c r="D167" s="217" t="s">
        <v>126</v>
      </c>
      <c r="E167" s="218" t="s">
        <v>601</v>
      </c>
      <c r="F167" s="219" t="s">
        <v>602</v>
      </c>
      <c r="G167" s="220" t="s">
        <v>211</v>
      </c>
      <c r="H167" s="221">
        <v>0.32400000000000001</v>
      </c>
      <c r="I167" s="222"/>
      <c r="J167" s="223">
        <f>ROUND(I167*H167,2)</f>
        <v>0</v>
      </c>
      <c r="K167" s="219" t="s">
        <v>1</v>
      </c>
      <c r="L167" s="43"/>
      <c r="M167" s="224" t="s">
        <v>1</v>
      </c>
      <c r="N167" s="225" t="s">
        <v>41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433</v>
      </c>
      <c r="AT167" s="228" t="s">
        <v>126</v>
      </c>
      <c r="AU167" s="228" t="s">
        <v>86</v>
      </c>
      <c r="AY167" s="16" t="s">
        <v>124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84</v>
      </c>
      <c r="BK167" s="229">
        <f>ROUND(I167*H167,2)</f>
        <v>0</v>
      </c>
      <c r="BL167" s="16" t="s">
        <v>433</v>
      </c>
      <c r="BM167" s="228" t="s">
        <v>274</v>
      </c>
    </row>
    <row r="168" s="13" customFormat="1">
      <c r="A168" s="13"/>
      <c r="B168" s="230"/>
      <c r="C168" s="231"/>
      <c r="D168" s="232" t="s">
        <v>133</v>
      </c>
      <c r="E168" s="233" t="s">
        <v>1</v>
      </c>
      <c r="F168" s="234" t="s">
        <v>603</v>
      </c>
      <c r="G168" s="231"/>
      <c r="H168" s="235">
        <v>0.32400000000000001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133</v>
      </c>
      <c r="AU168" s="241" t="s">
        <v>86</v>
      </c>
      <c r="AV168" s="13" t="s">
        <v>86</v>
      </c>
      <c r="AW168" s="13" t="s">
        <v>32</v>
      </c>
      <c r="AX168" s="13" t="s">
        <v>76</v>
      </c>
      <c r="AY168" s="241" t="s">
        <v>124</v>
      </c>
    </row>
    <row r="169" s="14" customFormat="1">
      <c r="A169" s="14"/>
      <c r="B169" s="242"/>
      <c r="C169" s="243"/>
      <c r="D169" s="232" t="s">
        <v>133</v>
      </c>
      <c r="E169" s="244" t="s">
        <v>1</v>
      </c>
      <c r="F169" s="245" t="s">
        <v>155</v>
      </c>
      <c r="G169" s="243"/>
      <c r="H169" s="246">
        <v>0.32400000000000001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133</v>
      </c>
      <c r="AU169" s="252" t="s">
        <v>86</v>
      </c>
      <c r="AV169" s="14" t="s">
        <v>131</v>
      </c>
      <c r="AW169" s="14" t="s">
        <v>32</v>
      </c>
      <c r="AX169" s="14" t="s">
        <v>84</v>
      </c>
      <c r="AY169" s="252" t="s">
        <v>124</v>
      </c>
    </row>
    <row r="170" s="2" customFormat="1" ht="21.75" customHeight="1">
      <c r="A170" s="37"/>
      <c r="B170" s="38"/>
      <c r="C170" s="217" t="s">
        <v>204</v>
      </c>
      <c r="D170" s="217" t="s">
        <v>126</v>
      </c>
      <c r="E170" s="218" t="s">
        <v>604</v>
      </c>
      <c r="F170" s="219" t="s">
        <v>605</v>
      </c>
      <c r="G170" s="220" t="s">
        <v>211</v>
      </c>
      <c r="H170" s="221">
        <v>0.97199999999999998</v>
      </c>
      <c r="I170" s="222"/>
      <c r="J170" s="223">
        <f>ROUND(I170*H170,2)</f>
        <v>0</v>
      </c>
      <c r="K170" s="219" t="s">
        <v>1</v>
      </c>
      <c r="L170" s="43"/>
      <c r="M170" s="224" t="s">
        <v>1</v>
      </c>
      <c r="N170" s="225" t="s">
        <v>41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433</v>
      </c>
      <c r="AT170" s="228" t="s">
        <v>126</v>
      </c>
      <c r="AU170" s="228" t="s">
        <v>86</v>
      </c>
      <c r="AY170" s="16" t="s">
        <v>124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84</v>
      </c>
      <c r="BK170" s="229">
        <f>ROUND(I170*H170,2)</f>
        <v>0</v>
      </c>
      <c r="BL170" s="16" t="s">
        <v>433</v>
      </c>
      <c r="BM170" s="228" t="s">
        <v>283</v>
      </c>
    </row>
    <row r="171" s="13" customFormat="1">
      <c r="A171" s="13"/>
      <c r="B171" s="230"/>
      <c r="C171" s="231"/>
      <c r="D171" s="232" t="s">
        <v>133</v>
      </c>
      <c r="E171" s="233" t="s">
        <v>1</v>
      </c>
      <c r="F171" s="234" t="s">
        <v>606</v>
      </c>
      <c r="G171" s="231"/>
      <c r="H171" s="235">
        <v>0.97199999999999998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133</v>
      </c>
      <c r="AU171" s="241" t="s">
        <v>86</v>
      </c>
      <c r="AV171" s="13" t="s">
        <v>86</v>
      </c>
      <c r="AW171" s="13" t="s">
        <v>32</v>
      </c>
      <c r="AX171" s="13" t="s">
        <v>76</v>
      </c>
      <c r="AY171" s="241" t="s">
        <v>124</v>
      </c>
    </row>
    <row r="172" s="14" customFormat="1">
      <c r="A172" s="14"/>
      <c r="B172" s="242"/>
      <c r="C172" s="243"/>
      <c r="D172" s="232" t="s">
        <v>133</v>
      </c>
      <c r="E172" s="244" t="s">
        <v>1</v>
      </c>
      <c r="F172" s="245" t="s">
        <v>155</v>
      </c>
      <c r="G172" s="243"/>
      <c r="H172" s="246">
        <v>0.97199999999999998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133</v>
      </c>
      <c r="AU172" s="252" t="s">
        <v>86</v>
      </c>
      <c r="AV172" s="14" t="s">
        <v>131</v>
      </c>
      <c r="AW172" s="14" t="s">
        <v>32</v>
      </c>
      <c r="AX172" s="14" t="s">
        <v>84</v>
      </c>
      <c r="AY172" s="252" t="s">
        <v>124</v>
      </c>
    </row>
    <row r="173" s="2" customFormat="1" ht="16.5" customHeight="1">
      <c r="A173" s="37"/>
      <c r="B173" s="38"/>
      <c r="C173" s="253" t="s">
        <v>208</v>
      </c>
      <c r="D173" s="253" t="s">
        <v>219</v>
      </c>
      <c r="E173" s="254" t="s">
        <v>607</v>
      </c>
      <c r="F173" s="255" t="s">
        <v>608</v>
      </c>
      <c r="G173" s="256" t="s">
        <v>211</v>
      </c>
      <c r="H173" s="257">
        <v>2.1930000000000001</v>
      </c>
      <c r="I173" s="258"/>
      <c r="J173" s="259">
        <f>ROUND(I173*H173,2)</f>
        <v>0</v>
      </c>
      <c r="K173" s="255" t="s">
        <v>1</v>
      </c>
      <c r="L173" s="260"/>
      <c r="M173" s="261" t="s">
        <v>1</v>
      </c>
      <c r="N173" s="262" t="s">
        <v>41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588</v>
      </c>
      <c r="AT173" s="228" t="s">
        <v>219</v>
      </c>
      <c r="AU173" s="228" t="s">
        <v>86</v>
      </c>
      <c r="AY173" s="16" t="s">
        <v>124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433</v>
      </c>
      <c r="BM173" s="228" t="s">
        <v>291</v>
      </c>
    </row>
    <row r="174" s="13" customFormat="1">
      <c r="A174" s="13"/>
      <c r="B174" s="230"/>
      <c r="C174" s="231"/>
      <c r="D174" s="232" t="s">
        <v>133</v>
      </c>
      <c r="E174" s="233" t="s">
        <v>1</v>
      </c>
      <c r="F174" s="234" t="s">
        <v>609</v>
      </c>
      <c r="G174" s="231"/>
      <c r="H174" s="235">
        <v>2.1930000000000001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133</v>
      </c>
      <c r="AU174" s="241" t="s">
        <v>86</v>
      </c>
      <c r="AV174" s="13" t="s">
        <v>86</v>
      </c>
      <c r="AW174" s="13" t="s">
        <v>32</v>
      </c>
      <c r="AX174" s="13" t="s">
        <v>76</v>
      </c>
      <c r="AY174" s="241" t="s">
        <v>124</v>
      </c>
    </row>
    <row r="175" s="14" customFormat="1">
      <c r="A175" s="14"/>
      <c r="B175" s="242"/>
      <c r="C175" s="243"/>
      <c r="D175" s="232" t="s">
        <v>133</v>
      </c>
      <c r="E175" s="244" t="s">
        <v>1</v>
      </c>
      <c r="F175" s="245" t="s">
        <v>155</v>
      </c>
      <c r="G175" s="243"/>
      <c r="H175" s="246">
        <v>2.1930000000000001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133</v>
      </c>
      <c r="AU175" s="252" t="s">
        <v>86</v>
      </c>
      <c r="AV175" s="14" t="s">
        <v>131</v>
      </c>
      <c r="AW175" s="14" t="s">
        <v>32</v>
      </c>
      <c r="AX175" s="14" t="s">
        <v>84</v>
      </c>
      <c r="AY175" s="252" t="s">
        <v>124</v>
      </c>
    </row>
    <row r="176" s="2" customFormat="1" ht="16.5" customHeight="1">
      <c r="A176" s="37"/>
      <c r="B176" s="38"/>
      <c r="C176" s="217" t="s">
        <v>213</v>
      </c>
      <c r="D176" s="217" t="s">
        <v>126</v>
      </c>
      <c r="E176" s="218" t="s">
        <v>610</v>
      </c>
      <c r="F176" s="219" t="s">
        <v>611</v>
      </c>
      <c r="G176" s="220" t="s">
        <v>612</v>
      </c>
      <c r="H176" s="272"/>
      <c r="I176" s="222"/>
      <c r="J176" s="223">
        <f>ROUND(I176*H176,2)</f>
        <v>0</v>
      </c>
      <c r="K176" s="219" t="s">
        <v>1</v>
      </c>
      <c r="L176" s="43"/>
      <c r="M176" s="224" t="s">
        <v>1</v>
      </c>
      <c r="N176" s="225" t="s">
        <v>41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433</v>
      </c>
      <c r="AT176" s="228" t="s">
        <v>126</v>
      </c>
      <c r="AU176" s="228" t="s">
        <v>86</v>
      </c>
      <c r="AY176" s="16" t="s">
        <v>124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84</v>
      </c>
      <c r="BK176" s="229">
        <f>ROUND(I176*H176,2)</f>
        <v>0</v>
      </c>
      <c r="BL176" s="16" t="s">
        <v>433</v>
      </c>
      <c r="BM176" s="228" t="s">
        <v>299</v>
      </c>
    </row>
    <row r="177" s="2" customFormat="1" ht="16.5" customHeight="1">
      <c r="A177" s="37"/>
      <c r="B177" s="38"/>
      <c r="C177" s="217" t="s">
        <v>218</v>
      </c>
      <c r="D177" s="217" t="s">
        <v>126</v>
      </c>
      <c r="E177" s="218" t="s">
        <v>613</v>
      </c>
      <c r="F177" s="219" t="s">
        <v>614</v>
      </c>
      <c r="G177" s="220" t="s">
        <v>612</v>
      </c>
      <c r="H177" s="272"/>
      <c r="I177" s="222"/>
      <c r="J177" s="223">
        <f>ROUND(I177*H177,2)</f>
        <v>0</v>
      </c>
      <c r="K177" s="219" t="s">
        <v>1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433</v>
      </c>
      <c r="AT177" s="228" t="s">
        <v>126</v>
      </c>
      <c r="AU177" s="228" t="s">
        <v>86</v>
      </c>
      <c r="AY177" s="16" t="s">
        <v>124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433</v>
      </c>
      <c r="BM177" s="228" t="s">
        <v>307</v>
      </c>
    </row>
    <row r="178" s="12" customFormat="1" ht="25.92" customHeight="1">
      <c r="A178" s="12"/>
      <c r="B178" s="201"/>
      <c r="C178" s="202"/>
      <c r="D178" s="203" t="s">
        <v>75</v>
      </c>
      <c r="E178" s="204" t="s">
        <v>615</v>
      </c>
      <c r="F178" s="204" t="s">
        <v>616</v>
      </c>
      <c r="G178" s="202"/>
      <c r="H178" s="202"/>
      <c r="I178" s="205"/>
      <c r="J178" s="206">
        <f>BK178</f>
        <v>0</v>
      </c>
      <c r="K178" s="202"/>
      <c r="L178" s="207"/>
      <c r="M178" s="208"/>
      <c r="N178" s="209"/>
      <c r="O178" s="209"/>
      <c r="P178" s="210">
        <f>P179</f>
        <v>0</v>
      </c>
      <c r="Q178" s="209"/>
      <c r="R178" s="210">
        <f>R179</f>
        <v>0</v>
      </c>
      <c r="S178" s="209"/>
      <c r="T178" s="211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86</v>
      </c>
      <c r="AT178" s="213" t="s">
        <v>75</v>
      </c>
      <c r="AU178" s="213" t="s">
        <v>76</v>
      </c>
      <c r="AY178" s="212" t="s">
        <v>124</v>
      </c>
      <c r="BK178" s="214">
        <f>BK179</f>
        <v>0</v>
      </c>
    </row>
    <row r="179" s="12" customFormat="1" ht="22.8" customHeight="1">
      <c r="A179" s="12"/>
      <c r="B179" s="201"/>
      <c r="C179" s="202"/>
      <c r="D179" s="203" t="s">
        <v>75</v>
      </c>
      <c r="E179" s="215" t="s">
        <v>617</v>
      </c>
      <c r="F179" s="215" t="s">
        <v>618</v>
      </c>
      <c r="G179" s="202"/>
      <c r="H179" s="202"/>
      <c r="I179" s="205"/>
      <c r="J179" s="216">
        <f>BK179</f>
        <v>0</v>
      </c>
      <c r="K179" s="202"/>
      <c r="L179" s="207"/>
      <c r="M179" s="208"/>
      <c r="N179" s="209"/>
      <c r="O179" s="209"/>
      <c r="P179" s="210">
        <f>SUM(P180:P185)</f>
        <v>0</v>
      </c>
      <c r="Q179" s="209"/>
      <c r="R179" s="210">
        <f>SUM(R180:R185)</f>
        <v>0</v>
      </c>
      <c r="S179" s="209"/>
      <c r="T179" s="211">
        <f>SUM(T180:T185)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2" t="s">
        <v>86</v>
      </c>
      <c r="AT179" s="213" t="s">
        <v>75</v>
      </c>
      <c r="AU179" s="213" t="s">
        <v>84</v>
      </c>
      <c r="AY179" s="212" t="s">
        <v>124</v>
      </c>
      <c r="BK179" s="214">
        <f>SUM(BK180:BK185)</f>
        <v>0</v>
      </c>
    </row>
    <row r="180" s="2" customFormat="1" ht="24.15" customHeight="1">
      <c r="A180" s="37"/>
      <c r="B180" s="38"/>
      <c r="C180" s="217" t="s">
        <v>84</v>
      </c>
      <c r="D180" s="217" t="s">
        <v>126</v>
      </c>
      <c r="E180" s="218" t="s">
        <v>619</v>
      </c>
      <c r="F180" s="219" t="s">
        <v>620</v>
      </c>
      <c r="G180" s="220" t="s">
        <v>146</v>
      </c>
      <c r="H180" s="221">
        <v>37</v>
      </c>
      <c r="I180" s="222"/>
      <c r="J180" s="223">
        <f>ROUND(I180*H180,2)</f>
        <v>0</v>
      </c>
      <c r="K180" s="219" t="s">
        <v>1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204</v>
      </c>
      <c r="AT180" s="228" t="s">
        <v>126</v>
      </c>
      <c r="AU180" s="228" t="s">
        <v>86</v>
      </c>
      <c r="AY180" s="16" t="s">
        <v>124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204</v>
      </c>
      <c r="BM180" s="228" t="s">
        <v>315</v>
      </c>
    </row>
    <row r="181" s="13" customFormat="1">
      <c r="A181" s="13"/>
      <c r="B181" s="230"/>
      <c r="C181" s="231"/>
      <c r="D181" s="232" t="s">
        <v>133</v>
      </c>
      <c r="E181" s="233" t="s">
        <v>1</v>
      </c>
      <c r="F181" s="234" t="s">
        <v>621</v>
      </c>
      <c r="G181" s="231"/>
      <c r="H181" s="235">
        <v>37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133</v>
      </c>
      <c r="AU181" s="241" t="s">
        <v>86</v>
      </c>
      <c r="AV181" s="13" t="s">
        <v>86</v>
      </c>
      <c r="AW181" s="13" t="s">
        <v>32</v>
      </c>
      <c r="AX181" s="13" t="s">
        <v>76</v>
      </c>
      <c r="AY181" s="241" t="s">
        <v>124</v>
      </c>
    </row>
    <row r="182" s="14" customFormat="1">
      <c r="A182" s="14"/>
      <c r="B182" s="242"/>
      <c r="C182" s="243"/>
      <c r="D182" s="232" t="s">
        <v>133</v>
      </c>
      <c r="E182" s="244" t="s">
        <v>1</v>
      </c>
      <c r="F182" s="245" t="s">
        <v>155</v>
      </c>
      <c r="G182" s="243"/>
      <c r="H182" s="246">
        <v>37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133</v>
      </c>
      <c r="AU182" s="252" t="s">
        <v>86</v>
      </c>
      <c r="AV182" s="14" t="s">
        <v>131</v>
      </c>
      <c r="AW182" s="14" t="s">
        <v>32</v>
      </c>
      <c r="AX182" s="14" t="s">
        <v>84</v>
      </c>
      <c r="AY182" s="252" t="s">
        <v>124</v>
      </c>
    </row>
    <row r="183" s="2" customFormat="1" ht="33" customHeight="1">
      <c r="A183" s="37"/>
      <c r="B183" s="38"/>
      <c r="C183" s="253" t="s">
        <v>86</v>
      </c>
      <c r="D183" s="253" t="s">
        <v>219</v>
      </c>
      <c r="E183" s="254" t="s">
        <v>622</v>
      </c>
      <c r="F183" s="255" t="s">
        <v>623</v>
      </c>
      <c r="G183" s="256" t="s">
        <v>146</v>
      </c>
      <c r="H183" s="257">
        <v>38.850000000000001</v>
      </c>
      <c r="I183" s="258"/>
      <c r="J183" s="259">
        <f>ROUND(I183*H183,2)</f>
        <v>0</v>
      </c>
      <c r="K183" s="255" t="s">
        <v>1</v>
      </c>
      <c r="L183" s="260"/>
      <c r="M183" s="261" t="s">
        <v>1</v>
      </c>
      <c r="N183" s="262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283</v>
      </c>
      <c r="AT183" s="228" t="s">
        <v>219</v>
      </c>
      <c r="AU183" s="228" t="s">
        <v>86</v>
      </c>
      <c r="AY183" s="16" t="s">
        <v>124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204</v>
      </c>
      <c r="BM183" s="228" t="s">
        <v>323</v>
      </c>
    </row>
    <row r="184" s="13" customFormat="1">
      <c r="A184" s="13"/>
      <c r="B184" s="230"/>
      <c r="C184" s="231"/>
      <c r="D184" s="232" t="s">
        <v>133</v>
      </c>
      <c r="E184" s="233" t="s">
        <v>1</v>
      </c>
      <c r="F184" s="234" t="s">
        <v>624</v>
      </c>
      <c r="G184" s="231"/>
      <c r="H184" s="235">
        <v>38.850000000000001</v>
      </c>
      <c r="I184" s="236"/>
      <c r="J184" s="231"/>
      <c r="K184" s="231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133</v>
      </c>
      <c r="AU184" s="241" t="s">
        <v>86</v>
      </c>
      <c r="AV184" s="13" t="s">
        <v>86</v>
      </c>
      <c r="AW184" s="13" t="s">
        <v>32</v>
      </c>
      <c r="AX184" s="13" t="s">
        <v>76</v>
      </c>
      <c r="AY184" s="241" t="s">
        <v>124</v>
      </c>
    </row>
    <row r="185" s="14" customFormat="1">
      <c r="A185" s="14"/>
      <c r="B185" s="242"/>
      <c r="C185" s="243"/>
      <c r="D185" s="232" t="s">
        <v>133</v>
      </c>
      <c r="E185" s="244" t="s">
        <v>1</v>
      </c>
      <c r="F185" s="245" t="s">
        <v>155</v>
      </c>
      <c r="G185" s="243"/>
      <c r="H185" s="246">
        <v>38.850000000000001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133</v>
      </c>
      <c r="AU185" s="252" t="s">
        <v>86</v>
      </c>
      <c r="AV185" s="14" t="s">
        <v>131</v>
      </c>
      <c r="AW185" s="14" t="s">
        <v>32</v>
      </c>
      <c r="AX185" s="14" t="s">
        <v>84</v>
      </c>
      <c r="AY185" s="252" t="s">
        <v>124</v>
      </c>
    </row>
    <row r="186" s="12" customFormat="1" ht="25.92" customHeight="1">
      <c r="A186" s="12"/>
      <c r="B186" s="201"/>
      <c r="C186" s="202"/>
      <c r="D186" s="203" t="s">
        <v>75</v>
      </c>
      <c r="E186" s="204" t="s">
        <v>219</v>
      </c>
      <c r="F186" s="204" t="s">
        <v>559</v>
      </c>
      <c r="G186" s="202"/>
      <c r="H186" s="202"/>
      <c r="I186" s="205"/>
      <c r="J186" s="206">
        <f>BK186</f>
        <v>0</v>
      </c>
      <c r="K186" s="202"/>
      <c r="L186" s="207"/>
      <c r="M186" s="208"/>
      <c r="N186" s="209"/>
      <c r="O186" s="209"/>
      <c r="P186" s="210">
        <f>P187</f>
        <v>0</v>
      </c>
      <c r="Q186" s="209"/>
      <c r="R186" s="210">
        <f>R187</f>
        <v>0</v>
      </c>
      <c r="S186" s="209"/>
      <c r="T186" s="211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2" t="s">
        <v>139</v>
      </c>
      <c r="AT186" s="213" t="s">
        <v>75</v>
      </c>
      <c r="AU186" s="213" t="s">
        <v>76</v>
      </c>
      <c r="AY186" s="212" t="s">
        <v>124</v>
      </c>
      <c r="BK186" s="214">
        <f>BK187</f>
        <v>0</v>
      </c>
    </row>
    <row r="187" s="12" customFormat="1" ht="22.8" customHeight="1">
      <c r="A187" s="12"/>
      <c r="B187" s="201"/>
      <c r="C187" s="202"/>
      <c r="D187" s="203" t="s">
        <v>75</v>
      </c>
      <c r="E187" s="215" t="s">
        <v>625</v>
      </c>
      <c r="F187" s="215" t="s">
        <v>626</v>
      </c>
      <c r="G187" s="202"/>
      <c r="H187" s="202"/>
      <c r="I187" s="205"/>
      <c r="J187" s="216">
        <f>BK187</f>
        <v>0</v>
      </c>
      <c r="K187" s="202"/>
      <c r="L187" s="207"/>
      <c r="M187" s="208"/>
      <c r="N187" s="209"/>
      <c r="O187" s="209"/>
      <c r="P187" s="210">
        <f>SUM(P188:P262)</f>
        <v>0</v>
      </c>
      <c r="Q187" s="209"/>
      <c r="R187" s="210">
        <f>SUM(R188:R262)</f>
        <v>0</v>
      </c>
      <c r="S187" s="209"/>
      <c r="T187" s="211">
        <f>SUM(T188:T262)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2" t="s">
        <v>139</v>
      </c>
      <c r="AT187" s="213" t="s">
        <v>75</v>
      </c>
      <c r="AU187" s="213" t="s">
        <v>84</v>
      </c>
      <c r="AY187" s="212" t="s">
        <v>124</v>
      </c>
      <c r="BK187" s="214">
        <f>SUM(BK188:BK262)</f>
        <v>0</v>
      </c>
    </row>
    <row r="188" s="2" customFormat="1" ht="24.15" customHeight="1">
      <c r="A188" s="37"/>
      <c r="B188" s="38"/>
      <c r="C188" s="217" t="s">
        <v>139</v>
      </c>
      <c r="D188" s="217" t="s">
        <v>126</v>
      </c>
      <c r="E188" s="218" t="s">
        <v>627</v>
      </c>
      <c r="F188" s="219" t="s">
        <v>628</v>
      </c>
      <c r="G188" s="220" t="s">
        <v>359</v>
      </c>
      <c r="H188" s="221">
        <v>2</v>
      </c>
      <c r="I188" s="222"/>
      <c r="J188" s="223">
        <f>ROUND(I188*H188,2)</f>
        <v>0</v>
      </c>
      <c r="K188" s="219" t="s">
        <v>1</v>
      </c>
      <c r="L188" s="43"/>
      <c r="M188" s="224" t="s">
        <v>1</v>
      </c>
      <c r="N188" s="225" t="s">
        <v>41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433</v>
      </c>
      <c r="AT188" s="228" t="s">
        <v>126</v>
      </c>
      <c r="AU188" s="228" t="s">
        <v>86</v>
      </c>
      <c r="AY188" s="16" t="s">
        <v>124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84</v>
      </c>
      <c r="BK188" s="229">
        <f>ROUND(I188*H188,2)</f>
        <v>0</v>
      </c>
      <c r="BL188" s="16" t="s">
        <v>433</v>
      </c>
      <c r="BM188" s="228" t="s">
        <v>332</v>
      </c>
    </row>
    <row r="189" s="13" customFormat="1">
      <c r="A189" s="13"/>
      <c r="B189" s="230"/>
      <c r="C189" s="231"/>
      <c r="D189" s="232" t="s">
        <v>133</v>
      </c>
      <c r="E189" s="233" t="s">
        <v>1</v>
      </c>
      <c r="F189" s="234" t="s">
        <v>629</v>
      </c>
      <c r="G189" s="231"/>
      <c r="H189" s="235">
        <v>2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133</v>
      </c>
      <c r="AU189" s="241" t="s">
        <v>86</v>
      </c>
      <c r="AV189" s="13" t="s">
        <v>86</v>
      </c>
      <c r="AW189" s="13" t="s">
        <v>32</v>
      </c>
      <c r="AX189" s="13" t="s">
        <v>76</v>
      </c>
      <c r="AY189" s="241" t="s">
        <v>124</v>
      </c>
    </row>
    <row r="190" s="14" customFormat="1">
      <c r="A190" s="14"/>
      <c r="B190" s="242"/>
      <c r="C190" s="243"/>
      <c r="D190" s="232" t="s">
        <v>133</v>
      </c>
      <c r="E190" s="244" t="s">
        <v>1</v>
      </c>
      <c r="F190" s="245" t="s">
        <v>155</v>
      </c>
      <c r="G190" s="243"/>
      <c r="H190" s="246">
        <v>2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133</v>
      </c>
      <c r="AU190" s="252" t="s">
        <v>86</v>
      </c>
      <c r="AV190" s="14" t="s">
        <v>131</v>
      </c>
      <c r="AW190" s="14" t="s">
        <v>32</v>
      </c>
      <c r="AX190" s="14" t="s">
        <v>84</v>
      </c>
      <c r="AY190" s="252" t="s">
        <v>124</v>
      </c>
    </row>
    <row r="191" s="2" customFormat="1" ht="16.5" customHeight="1">
      <c r="A191" s="37"/>
      <c r="B191" s="38"/>
      <c r="C191" s="217" t="s">
        <v>131</v>
      </c>
      <c r="D191" s="217" t="s">
        <v>126</v>
      </c>
      <c r="E191" s="218" t="s">
        <v>630</v>
      </c>
      <c r="F191" s="219" t="s">
        <v>631</v>
      </c>
      <c r="G191" s="220" t="s">
        <v>359</v>
      </c>
      <c r="H191" s="221">
        <v>1</v>
      </c>
      <c r="I191" s="222"/>
      <c r="J191" s="223">
        <f>ROUND(I191*H191,2)</f>
        <v>0</v>
      </c>
      <c r="K191" s="219" t="s">
        <v>1</v>
      </c>
      <c r="L191" s="43"/>
      <c r="M191" s="224" t="s">
        <v>1</v>
      </c>
      <c r="N191" s="225" t="s">
        <v>41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433</v>
      </c>
      <c r="AT191" s="228" t="s">
        <v>126</v>
      </c>
      <c r="AU191" s="228" t="s">
        <v>86</v>
      </c>
      <c r="AY191" s="16" t="s">
        <v>124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433</v>
      </c>
      <c r="BM191" s="228" t="s">
        <v>344</v>
      </c>
    </row>
    <row r="192" s="13" customFormat="1">
      <c r="A192" s="13"/>
      <c r="B192" s="230"/>
      <c r="C192" s="231"/>
      <c r="D192" s="232" t="s">
        <v>133</v>
      </c>
      <c r="E192" s="233" t="s">
        <v>1</v>
      </c>
      <c r="F192" s="234" t="s">
        <v>570</v>
      </c>
      <c r="G192" s="231"/>
      <c r="H192" s="235">
        <v>1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133</v>
      </c>
      <c r="AU192" s="241" t="s">
        <v>86</v>
      </c>
      <c r="AV192" s="13" t="s">
        <v>86</v>
      </c>
      <c r="AW192" s="13" t="s">
        <v>32</v>
      </c>
      <c r="AX192" s="13" t="s">
        <v>76</v>
      </c>
      <c r="AY192" s="241" t="s">
        <v>124</v>
      </c>
    </row>
    <row r="193" s="14" customFormat="1">
      <c r="A193" s="14"/>
      <c r="B193" s="242"/>
      <c r="C193" s="243"/>
      <c r="D193" s="232" t="s">
        <v>133</v>
      </c>
      <c r="E193" s="244" t="s">
        <v>1</v>
      </c>
      <c r="F193" s="245" t="s">
        <v>155</v>
      </c>
      <c r="G193" s="243"/>
      <c r="H193" s="246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133</v>
      </c>
      <c r="AU193" s="252" t="s">
        <v>86</v>
      </c>
      <c r="AV193" s="14" t="s">
        <v>131</v>
      </c>
      <c r="AW193" s="14" t="s">
        <v>32</v>
      </c>
      <c r="AX193" s="14" t="s">
        <v>84</v>
      </c>
      <c r="AY193" s="252" t="s">
        <v>124</v>
      </c>
    </row>
    <row r="194" s="2" customFormat="1" ht="33" customHeight="1">
      <c r="A194" s="37"/>
      <c r="B194" s="38"/>
      <c r="C194" s="253" t="s">
        <v>149</v>
      </c>
      <c r="D194" s="253" t="s">
        <v>219</v>
      </c>
      <c r="E194" s="254" t="s">
        <v>632</v>
      </c>
      <c r="F194" s="255" t="s">
        <v>633</v>
      </c>
      <c r="G194" s="256" t="s">
        <v>359</v>
      </c>
      <c r="H194" s="257">
        <v>1</v>
      </c>
      <c r="I194" s="258"/>
      <c r="J194" s="259">
        <f>ROUND(I194*H194,2)</f>
        <v>0</v>
      </c>
      <c r="K194" s="255" t="s">
        <v>1</v>
      </c>
      <c r="L194" s="260"/>
      <c r="M194" s="261" t="s">
        <v>1</v>
      </c>
      <c r="N194" s="262" t="s">
        <v>41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588</v>
      </c>
      <c r="AT194" s="228" t="s">
        <v>219</v>
      </c>
      <c r="AU194" s="228" t="s">
        <v>86</v>
      </c>
      <c r="AY194" s="16" t="s">
        <v>124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84</v>
      </c>
      <c r="BK194" s="229">
        <f>ROUND(I194*H194,2)</f>
        <v>0</v>
      </c>
      <c r="BL194" s="16" t="s">
        <v>433</v>
      </c>
      <c r="BM194" s="228" t="s">
        <v>356</v>
      </c>
    </row>
    <row r="195" s="13" customFormat="1">
      <c r="A195" s="13"/>
      <c r="B195" s="230"/>
      <c r="C195" s="231"/>
      <c r="D195" s="232" t="s">
        <v>133</v>
      </c>
      <c r="E195" s="233" t="s">
        <v>1</v>
      </c>
      <c r="F195" s="234" t="s">
        <v>570</v>
      </c>
      <c r="G195" s="231"/>
      <c r="H195" s="235">
        <v>1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133</v>
      </c>
      <c r="AU195" s="241" t="s">
        <v>86</v>
      </c>
      <c r="AV195" s="13" t="s">
        <v>86</v>
      </c>
      <c r="AW195" s="13" t="s">
        <v>32</v>
      </c>
      <c r="AX195" s="13" t="s">
        <v>76</v>
      </c>
      <c r="AY195" s="241" t="s">
        <v>124</v>
      </c>
    </row>
    <row r="196" s="14" customFormat="1">
      <c r="A196" s="14"/>
      <c r="B196" s="242"/>
      <c r="C196" s="243"/>
      <c r="D196" s="232" t="s">
        <v>133</v>
      </c>
      <c r="E196" s="244" t="s">
        <v>1</v>
      </c>
      <c r="F196" s="245" t="s">
        <v>155</v>
      </c>
      <c r="G196" s="243"/>
      <c r="H196" s="246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133</v>
      </c>
      <c r="AU196" s="252" t="s">
        <v>86</v>
      </c>
      <c r="AV196" s="14" t="s">
        <v>131</v>
      </c>
      <c r="AW196" s="14" t="s">
        <v>32</v>
      </c>
      <c r="AX196" s="14" t="s">
        <v>84</v>
      </c>
      <c r="AY196" s="252" t="s">
        <v>124</v>
      </c>
    </row>
    <row r="197" s="2" customFormat="1" ht="24.15" customHeight="1">
      <c r="A197" s="37"/>
      <c r="B197" s="38"/>
      <c r="C197" s="217" t="s">
        <v>156</v>
      </c>
      <c r="D197" s="217" t="s">
        <v>126</v>
      </c>
      <c r="E197" s="218" t="s">
        <v>634</v>
      </c>
      <c r="F197" s="219" t="s">
        <v>635</v>
      </c>
      <c r="G197" s="220" t="s">
        <v>359</v>
      </c>
      <c r="H197" s="221">
        <v>1</v>
      </c>
      <c r="I197" s="222"/>
      <c r="J197" s="223">
        <f>ROUND(I197*H197,2)</f>
        <v>0</v>
      </c>
      <c r="K197" s="219" t="s">
        <v>1</v>
      </c>
      <c r="L197" s="43"/>
      <c r="M197" s="224" t="s">
        <v>1</v>
      </c>
      <c r="N197" s="225" t="s">
        <v>41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433</v>
      </c>
      <c r="AT197" s="228" t="s">
        <v>126</v>
      </c>
      <c r="AU197" s="228" t="s">
        <v>86</v>
      </c>
      <c r="AY197" s="16" t="s">
        <v>124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433</v>
      </c>
      <c r="BM197" s="228" t="s">
        <v>365</v>
      </c>
    </row>
    <row r="198" s="13" customFormat="1">
      <c r="A198" s="13"/>
      <c r="B198" s="230"/>
      <c r="C198" s="231"/>
      <c r="D198" s="232" t="s">
        <v>133</v>
      </c>
      <c r="E198" s="233" t="s">
        <v>1</v>
      </c>
      <c r="F198" s="234" t="s">
        <v>570</v>
      </c>
      <c r="G198" s="231"/>
      <c r="H198" s="235">
        <v>1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133</v>
      </c>
      <c r="AU198" s="241" t="s">
        <v>86</v>
      </c>
      <c r="AV198" s="13" t="s">
        <v>86</v>
      </c>
      <c r="AW198" s="13" t="s">
        <v>32</v>
      </c>
      <c r="AX198" s="13" t="s">
        <v>76</v>
      </c>
      <c r="AY198" s="241" t="s">
        <v>124</v>
      </c>
    </row>
    <row r="199" s="14" customFormat="1">
      <c r="A199" s="14"/>
      <c r="B199" s="242"/>
      <c r="C199" s="243"/>
      <c r="D199" s="232" t="s">
        <v>133</v>
      </c>
      <c r="E199" s="244" t="s">
        <v>1</v>
      </c>
      <c r="F199" s="245" t="s">
        <v>155</v>
      </c>
      <c r="G199" s="243"/>
      <c r="H199" s="246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133</v>
      </c>
      <c r="AU199" s="252" t="s">
        <v>86</v>
      </c>
      <c r="AV199" s="14" t="s">
        <v>131</v>
      </c>
      <c r="AW199" s="14" t="s">
        <v>32</v>
      </c>
      <c r="AX199" s="14" t="s">
        <v>84</v>
      </c>
      <c r="AY199" s="252" t="s">
        <v>124</v>
      </c>
    </row>
    <row r="200" s="2" customFormat="1" ht="24.15" customHeight="1">
      <c r="A200" s="37"/>
      <c r="B200" s="38"/>
      <c r="C200" s="217" t="s">
        <v>161</v>
      </c>
      <c r="D200" s="217" t="s">
        <v>126</v>
      </c>
      <c r="E200" s="218" t="s">
        <v>636</v>
      </c>
      <c r="F200" s="219" t="s">
        <v>637</v>
      </c>
      <c r="G200" s="220" t="s">
        <v>359</v>
      </c>
      <c r="H200" s="221">
        <v>2</v>
      </c>
      <c r="I200" s="222"/>
      <c r="J200" s="223">
        <f>ROUND(I200*H200,2)</f>
        <v>0</v>
      </c>
      <c r="K200" s="219" t="s">
        <v>1</v>
      </c>
      <c r="L200" s="43"/>
      <c r="M200" s="224" t="s">
        <v>1</v>
      </c>
      <c r="N200" s="225" t="s">
        <v>41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433</v>
      </c>
      <c r="AT200" s="228" t="s">
        <v>126</v>
      </c>
      <c r="AU200" s="228" t="s">
        <v>86</v>
      </c>
      <c r="AY200" s="16" t="s">
        <v>124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84</v>
      </c>
      <c r="BK200" s="229">
        <f>ROUND(I200*H200,2)</f>
        <v>0</v>
      </c>
      <c r="BL200" s="16" t="s">
        <v>433</v>
      </c>
      <c r="BM200" s="228" t="s">
        <v>375</v>
      </c>
    </row>
    <row r="201" s="13" customFormat="1">
      <c r="A201" s="13"/>
      <c r="B201" s="230"/>
      <c r="C201" s="231"/>
      <c r="D201" s="232" t="s">
        <v>133</v>
      </c>
      <c r="E201" s="233" t="s">
        <v>1</v>
      </c>
      <c r="F201" s="234" t="s">
        <v>629</v>
      </c>
      <c r="G201" s="231"/>
      <c r="H201" s="235">
        <v>2</v>
      </c>
      <c r="I201" s="236"/>
      <c r="J201" s="231"/>
      <c r="K201" s="231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133</v>
      </c>
      <c r="AU201" s="241" t="s">
        <v>86</v>
      </c>
      <c r="AV201" s="13" t="s">
        <v>86</v>
      </c>
      <c r="AW201" s="13" t="s">
        <v>32</v>
      </c>
      <c r="AX201" s="13" t="s">
        <v>76</v>
      </c>
      <c r="AY201" s="241" t="s">
        <v>124</v>
      </c>
    </row>
    <row r="202" s="14" customFormat="1">
      <c r="A202" s="14"/>
      <c r="B202" s="242"/>
      <c r="C202" s="243"/>
      <c r="D202" s="232" t="s">
        <v>133</v>
      </c>
      <c r="E202" s="244" t="s">
        <v>1</v>
      </c>
      <c r="F202" s="245" t="s">
        <v>155</v>
      </c>
      <c r="G202" s="243"/>
      <c r="H202" s="246">
        <v>2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133</v>
      </c>
      <c r="AU202" s="252" t="s">
        <v>86</v>
      </c>
      <c r="AV202" s="14" t="s">
        <v>131</v>
      </c>
      <c r="AW202" s="14" t="s">
        <v>32</v>
      </c>
      <c r="AX202" s="14" t="s">
        <v>84</v>
      </c>
      <c r="AY202" s="252" t="s">
        <v>124</v>
      </c>
    </row>
    <row r="203" s="2" customFormat="1" ht="24.15" customHeight="1">
      <c r="A203" s="37"/>
      <c r="B203" s="38"/>
      <c r="C203" s="253" t="s">
        <v>167</v>
      </c>
      <c r="D203" s="253" t="s">
        <v>219</v>
      </c>
      <c r="E203" s="254" t="s">
        <v>638</v>
      </c>
      <c r="F203" s="255" t="s">
        <v>639</v>
      </c>
      <c r="G203" s="256" t="s">
        <v>359</v>
      </c>
      <c r="H203" s="257">
        <v>1</v>
      </c>
      <c r="I203" s="258"/>
      <c r="J203" s="259">
        <f>ROUND(I203*H203,2)</f>
        <v>0</v>
      </c>
      <c r="K203" s="255" t="s">
        <v>1</v>
      </c>
      <c r="L203" s="260"/>
      <c r="M203" s="261" t="s">
        <v>1</v>
      </c>
      <c r="N203" s="262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588</v>
      </c>
      <c r="AT203" s="228" t="s">
        <v>219</v>
      </c>
      <c r="AU203" s="228" t="s">
        <v>86</v>
      </c>
      <c r="AY203" s="16" t="s">
        <v>124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433</v>
      </c>
      <c r="BM203" s="228" t="s">
        <v>384</v>
      </c>
    </row>
    <row r="204" s="13" customFormat="1">
      <c r="A204" s="13"/>
      <c r="B204" s="230"/>
      <c r="C204" s="231"/>
      <c r="D204" s="232" t="s">
        <v>133</v>
      </c>
      <c r="E204" s="233" t="s">
        <v>1</v>
      </c>
      <c r="F204" s="234" t="s">
        <v>570</v>
      </c>
      <c r="G204" s="231"/>
      <c r="H204" s="235">
        <v>1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133</v>
      </c>
      <c r="AU204" s="241" t="s">
        <v>86</v>
      </c>
      <c r="AV204" s="13" t="s">
        <v>86</v>
      </c>
      <c r="AW204" s="13" t="s">
        <v>32</v>
      </c>
      <c r="AX204" s="13" t="s">
        <v>76</v>
      </c>
      <c r="AY204" s="241" t="s">
        <v>124</v>
      </c>
    </row>
    <row r="205" s="14" customFormat="1">
      <c r="A205" s="14"/>
      <c r="B205" s="242"/>
      <c r="C205" s="243"/>
      <c r="D205" s="232" t="s">
        <v>133</v>
      </c>
      <c r="E205" s="244" t="s">
        <v>1</v>
      </c>
      <c r="F205" s="245" t="s">
        <v>155</v>
      </c>
      <c r="G205" s="243"/>
      <c r="H205" s="246">
        <v>1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133</v>
      </c>
      <c r="AU205" s="252" t="s">
        <v>86</v>
      </c>
      <c r="AV205" s="14" t="s">
        <v>131</v>
      </c>
      <c r="AW205" s="14" t="s">
        <v>32</v>
      </c>
      <c r="AX205" s="14" t="s">
        <v>84</v>
      </c>
      <c r="AY205" s="252" t="s">
        <v>124</v>
      </c>
    </row>
    <row r="206" s="2" customFormat="1" ht="24.15" customHeight="1">
      <c r="A206" s="37"/>
      <c r="B206" s="38"/>
      <c r="C206" s="217" t="s">
        <v>172</v>
      </c>
      <c r="D206" s="217" t="s">
        <v>126</v>
      </c>
      <c r="E206" s="218" t="s">
        <v>640</v>
      </c>
      <c r="F206" s="219" t="s">
        <v>641</v>
      </c>
      <c r="G206" s="220" t="s">
        <v>359</v>
      </c>
      <c r="H206" s="221">
        <v>1</v>
      </c>
      <c r="I206" s="222"/>
      <c r="J206" s="223">
        <f>ROUND(I206*H206,2)</f>
        <v>0</v>
      </c>
      <c r="K206" s="219" t="s">
        <v>1</v>
      </c>
      <c r="L206" s="43"/>
      <c r="M206" s="224" t="s">
        <v>1</v>
      </c>
      <c r="N206" s="225" t="s">
        <v>41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433</v>
      </c>
      <c r="AT206" s="228" t="s">
        <v>126</v>
      </c>
      <c r="AU206" s="228" t="s">
        <v>86</v>
      </c>
      <c r="AY206" s="16" t="s">
        <v>124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84</v>
      </c>
      <c r="BK206" s="229">
        <f>ROUND(I206*H206,2)</f>
        <v>0</v>
      </c>
      <c r="BL206" s="16" t="s">
        <v>433</v>
      </c>
      <c r="BM206" s="228" t="s">
        <v>392</v>
      </c>
    </row>
    <row r="207" s="13" customFormat="1">
      <c r="A207" s="13"/>
      <c r="B207" s="230"/>
      <c r="C207" s="231"/>
      <c r="D207" s="232" t="s">
        <v>133</v>
      </c>
      <c r="E207" s="233" t="s">
        <v>1</v>
      </c>
      <c r="F207" s="234" t="s">
        <v>570</v>
      </c>
      <c r="G207" s="231"/>
      <c r="H207" s="235">
        <v>1</v>
      </c>
      <c r="I207" s="236"/>
      <c r="J207" s="231"/>
      <c r="K207" s="231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133</v>
      </c>
      <c r="AU207" s="241" t="s">
        <v>86</v>
      </c>
      <c r="AV207" s="13" t="s">
        <v>86</v>
      </c>
      <c r="AW207" s="13" t="s">
        <v>32</v>
      </c>
      <c r="AX207" s="13" t="s">
        <v>76</v>
      </c>
      <c r="AY207" s="241" t="s">
        <v>124</v>
      </c>
    </row>
    <row r="208" s="14" customFormat="1">
      <c r="A208" s="14"/>
      <c r="B208" s="242"/>
      <c r="C208" s="243"/>
      <c r="D208" s="232" t="s">
        <v>133</v>
      </c>
      <c r="E208" s="244" t="s">
        <v>1</v>
      </c>
      <c r="F208" s="245" t="s">
        <v>155</v>
      </c>
      <c r="G208" s="243"/>
      <c r="H208" s="246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133</v>
      </c>
      <c r="AU208" s="252" t="s">
        <v>86</v>
      </c>
      <c r="AV208" s="14" t="s">
        <v>131</v>
      </c>
      <c r="AW208" s="14" t="s">
        <v>32</v>
      </c>
      <c r="AX208" s="14" t="s">
        <v>84</v>
      </c>
      <c r="AY208" s="252" t="s">
        <v>124</v>
      </c>
    </row>
    <row r="209" s="2" customFormat="1" ht="16.5" customHeight="1">
      <c r="A209" s="37"/>
      <c r="B209" s="38"/>
      <c r="C209" s="253" t="s">
        <v>177</v>
      </c>
      <c r="D209" s="253" t="s">
        <v>219</v>
      </c>
      <c r="E209" s="254" t="s">
        <v>642</v>
      </c>
      <c r="F209" s="255" t="s">
        <v>643</v>
      </c>
      <c r="G209" s="256" t="s">
        <v>359</v>
      </c>
      <c r="H209" s="257">
        <v>1</v>
      </c>
      <c r="I209" s="258"/>
      <c r="J209" s="259">
        <f>ROUND(I209*H209,2)</f>
        <v>0</v>
      </c>
      <c r="K209" s="255" t="s">
        <v>1</v>
      </c>
      <c r="L209" s="260"/>
      <c r="M209" s="261" t="s">
        <v>1</v>
      </c>
      <c r="N209" s="262" t="s">
        <v>41</v>
      </c>
      <c r="O209" s="90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588</v>
      </c>
      <c r="AT209" s="228" t="s">
        <v>219</v>
      </c>
      <c r="AU209" s="228" t="s">
        <v>86</v>
      </c>
      <c r="AY209" s="16" t="s">
        <v>124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6" t="s">
        <v>84</v>
      </c>
      <c r="BK209" s="229">
        <f>ROUND(I209*H209,2)</f>
        <v>0</v>
      </c>
      <c r="BL209" s="16" t="s">
        <v>433</v>
      </c>
      <c r="BM209" s="228" t="s">
        <v>401</v>
      </c>
    </row>
    <row r="210" s="13" customFormat="1">
      <c r="A210" s="13"/>
      <c r="B210" s="230"/>
      <c r="C210" s="231"/>
      <c r="D210" s="232" t="s">
        <v>133</v>
      </c>
      <c r="E210" s="233" t="s">
        <v>1</v>
      </c>
      <c r="F210" s="234" t="s">
        <v>570</v>
      </c>
      <c r="G210" s="231"/>
      <c r="H210" s="235">
        <v>1</v>
      </c>
      <c r="I210" s="236"/>
      <c r="J210" s="231"/>
      <c r="K210" s="231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133</v>
      </c>
      <c r="AU210" s="241" t="s">
        <v>86</v>
      </c>
      <c r="AV210" s="13" t="s">
        <v>86</v>
      </c>
      <c r="AW210" s="13" t="s">
        <v>32</v>
      </c>
      <c r="AX210" s="13" t="s">
        <v>76</v>
      </c>
      <c r="AY210" s="241" t="s">
        <v>124</v>
      </c>
    </row>
    <row r="211" s="14" customFormat="1">
      <c r="A211" s="14"/>
      <c r="B211" s="242"/>
      <c r="C211" s="243"/>
      <c r="D211" s="232" t="s">
        <v>133</v>
      </c>
      <c r="E211" s="244" t="s">
        <v>1</v>
      </c>
      <c r="F211" s="245" t="s">
        <v>155</v>
      </c>
      <c r="G211" s="243"/>
      <c r="H211" s="246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133</v>
      </c>
      <c r="AU211" s="252" t="s">
        <v>86</v>
      </c>
      <c r="AV211" s="14" t="s">
        <v>131</v>
      </c>
      <c r="AW211" s="14" t="s">
        <v>32</v>
      </c>
      <c r="AX211" s="14" t="s">
        <v>84</v>
      </c>
      <c r="AY211" s="252" t="s">
        <v>124</v>
      </c>
    </row>
    <row r="212" s="2" customFormat="1" ht="16.5" customHeight="1">
      <c r="A212" s="37"/>
      <c r="B212" s="38"/>
      <c r="C212" s="253" t="s">
        <v>182</v>
      </c>
      <c r="D212" s="253" t="s">
        <v>219</v>
      </c>
      <c r="E212" s="254" t="s">
        <v>644</v>
      </c>
      <c r="F212" s="255" t="s">
        <v>645</v>
      </c>
      <c r="G212" s="256" t="s">
        <v>359</v>
      </c>
      <c r="H212" s="257">
        <v>1</v>
      </c>
      <c r="I212" s="258"/>
      <c r="J212" s="259">
        <f>ROUND(I212*H212,2)</f>
        <v>0</v>
      </c>
      <c r="K212" s="255" t="s">
        <v>1</v>
      </c>
      <c r="L212" s="260"/>
      <c r="M212" s="261" t="s">
        <v>1</v>
      </c>
      <c r="N212" s="262" t="s">
        <v>41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588</v>
      </c>
      <c r="AT212" s="228" t="s">
        <v>219</v>
      </c>
      <c r="AU212" s="228" t="s">
        <v>86</v>
      </c>
      <c r="AY212" s="16" t="s">
        <v>124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84</v>
      </c>
      <c r="BK212" s="229">
        <f>ROUND(I212*H212,2)</f>
        <v>0</v>
      </c>
      <c r="BL212" s="16" t="s">
        <v>433</v>
      </c>
      <c r="BM212" s="228" t="s">
        <v>411</v>
      </c>
    </row>
    <row r="213" s="13" customFormat="1">
      <c r="A213" s="13"/>
      <c r="B213" s="230"/>
      <c r="C213" s="231"/>
      <c r="D213" s="232" t="s">
        <v>133</v>
      </c>
      <c r="E213" s="233" t="s">
        <v>1</v>
      </c>
      <c r="F213" s="234" t="s">
        <v>570</v>
      </c>
      <c r="G213" s="231"/>
      <c r="H213" s="235">
        <v>1</v>
      </c>
      <c r="I213" s="236"/>
      <c r="J213" s="231"/>
      <c r="K213" s="231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133</v>
      </c>
      <c r="AU213" s="241" t="s">
        <v>86</v>
      </c>
      <c r="AV213" s="13" t="s">
        <v>86</v>
      </c>
      <c r="AW213" s="13" t="s">
        <v>32</v>
      </c>
      <c r="AX213" s="13" t="s">
        <v>76</v>
      </c>
      <c r="AY213" s="241" t="s">
        <v>124</v>
      </c>
    </row>
    <row r="214" s="14" customFormat="1">
      <c r="A214" s="14"/>
      <c r="B214" s="242"/>
      <c r="C214" s="243"/>
      <c r="D214" s="232" t="s">
        <v>133</v>
      </c>
      <c r="E214" s="244" t="s">
        <v>1</v>
      </c>
      <c r="F214" s="245" t="s">
        <v>155</v>
      </c>
      <c r="G214" s="243"/>
      <c r="H214" s="246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133</v>
      </c>
      <c r="AU214" s="252" t="s">
        <v>86</v>
      </c>
      <c r="AV214" s="14" t="s">
        <v>131</v>
      </c>
      <c r="AW214" s="14" t="s">
        <v>32</v>
      </c>
      <c r="AX214" s="14" t="s">
        <v>84</v>
      </c>
      <c r="AY214" s="252" t="s">
        <v>124</v>
      </c>
    </row>
    <row r="215" s="2" customFormat="1" ht="33" customHeight="1">
      <c r="A215" s="37"/>
      <c r="B215" s="38"/>
      <c r="C215" s="217" t="s">
        <v>8</v>
      </c>
      <c r="D215" s="217" t="s">
        <v>126</v>
      </c>
      <c r="E215" s="218" t="s">
        <v>646</v>
      </c>
      <c r="F215" s="219" t="s">
        <v>647</v>
      </c>
      <c r="G215" s="220" t="s">
        <v>146</v>
      </c>
      <c r="H215" s="221">
        <v>35</v>
      </c>
      <c r="I215" s="222"/>
      <c r="J215" s="223">
        <f>ROUND(I215*H215,2)</f>
        <v>0</v>
      </c>
      <c r="K215" s="219" t="s">
        <v>1</v>
      </c>
      <c r="L215" s="43"/>
      <c r="M215" s="224" t="s">
        <v>1</v>
      </c>
      <c r="N215" s="225" t="s">
        <v>41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433</v>
      </c>
      <c r="AT215" s="228" t="s">
        <v>126</v>
      </c>
      <c r="AU215" s="228" t="s">
        <v>86</v>
      </c>
      <c r="AY215" s="16" t="s">
        <v>124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84</v>
      </c>
      <c r="BK215" s="229">
        <f>ROUND(I215*H215,2)</f>
        <v>0</v>
      </c>
      <c r="BL215" s="16" t="s">
        <v>433</v>
      </c>
      <c r="BM215" s="228" t="s">
        <v>423</v>
      </c>
    </row>
    <row r="216" s="13" customFormat="1">
      <c r="A216" s="13"/>
      <c r="B216" s="230"/>
      <c r="C216" s="231"/>
      <c r="D216" s="232" t="s">
        <v>133</v>
      </c>
      <c r="E216" s="233" t="s">
        <v>1</v>
      </c>
      <c r="F216" s="234" t="s">
        <v>583</v>
      </c>
      <c r="G216" s="231"/>
      <c r="H216" s="235">
        <v>35</v>
      </c>
      <c r="I216" s="236"/>
      <c r="J216" s="231"/>
      <c r="K216" s="231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133</v>
      </c>
      <c r="AU216" s="241" t="s">
        <v>86</v>
      </c>
      <c r="AV216" s="13" t="s">
        <v>86</v>
      </c>
      <c r="AW216" s="13" t="s">
        <v>32</v>
      </c>
      <c r="AX216" s="13" t="s">
        <v>76</v>
      </c>
      <c r="AY216" s="241" t="s">
        <v>124</v>
      </c>
    </row>
    <row r="217" s="14" customFormat="1">
      <c r="A217" s="14"/>
      <c r="B217" s="242"/>
      <c r="C217" s="243"/>
      <c r="D217" s="232" t="s">
        <v>133</v>
      </c>
      <c r="E217" s="244" t="s">
        <v>1</v>
      </c>
      <c r="F217" s="245" t="s">
        <v>155</v>
      </c>
      <c r="G217" s="243"/>
      <c r="H217" s="246">
        <v>35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133</v>
      </c>
      <c r="AU217" s="252" t="s">
        <v>86</v>
      </c>
      <c r="AV217" s="14" t="s">
        <v>131</v>
      </c>
      <c r="AW217" s="14" t="s">
        <v>32</v>
      </c>
      <c r="AX217" s="14" t="s">
        <v>84</v>
      </c>
      <c r="AY217" s="252" t="s">
        <v>124</v>
      </c>
    </row>
    <row r="218" s="2" customFormat="1" ht="16.5" customHeight="1">
      <c r="A218" s="37"/>
      <c r="B218" s="38"/>
      <c r="C218" s="253" t="s">
        <v>192</v>
      </c>
      <c r="D218" s="253" t="s">
        <v>219</v>
      </c>
      <c r="E218" s="254" t="s">
        <v>648</v>
      </c>
      <c r="F218" s="255" t="s">
        <v>649</v>
      </c>
      <c r="G218" s="256" t="s">
        <v>252</v>
      </c>
      <c r="H218" s="257">
        <v>22.785</v>
      </c>
      <c r="I218" s="258"/>
      <c r="J218" s="259">
        <f>ROUND(I218*H218,2)</f>
        <v>0</v>
      </c>
      <c r="K218" s="255" t="s">
        <v>1</v>
      </c>
      <c r="L218" s="260"/>
      <c r="M218" s="261" t="s">
        <v>1</v>
      </c>
      <c r="N218" s="262" t="s">
        <v>41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588</v>
      </c>
      <c r="AT218" s="228" t="s">
        <v>219</v>
      </c>
      <c r="AU218" s="228" t="s">
        <v>86</v>
      </c>
      <c r="AY218" s="16" t="s">
        <v>124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84</v>
      </c>
      <c r="BK218" s="229">
        <f>ROUND(I218*H218,2)</f>
        <v>0</v>
      </c>
      <c r="BL218" s="16" t="s">
        <v>433</v>
      </c>
      <c r="BM218" s="228" t="s">
        <v>433</v>
      </c>
    </row>
    <row r="219" s="13" customFormat="1">
      <c r="A219" s="13"/>
      <c r="B219" s="230"/>
      <c r="C219" s="231"/>
      <c r="D219" s="232" t="s">
        <v>133</v>
      </c>
      <c r="E219" s="233" t="s">
        <v>1</v>
      </c>
      <c r="F219" s="234" t="s">
        <v>650</v>
      </c>
      <c r="G219" s="231"/>
      <c r="H219" s="235">
        <v>22.785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133</v>
      </c>
      <c r="AU219" s="241" t="s">
        <v>86</v>
      </c>
      <c r="AV219" s="13" t="s">
        <v>86</v>
      </c>
      <c r="AW219" s="13" t="s">
        <v>32</v>
      </c>
      <c r="AX219" s="13" t="s">
        <v>76</v>
      </c>
      <c r="AY219" s="241" t="s">
        <v>124</v>
      </c>
    </row>
    <row r="220" s="14" customFormat="1">
      <c r="A220" s="14"/>
      <c r="B220" s="242"/>
      <c r="C220" s="243"/>
      <c r="D220" s="232" t="s">
        <v>133</v>
      </c>
      <c r="E220" s="244" t="s">
        <v>1</v>
      </c>
      <c r="F220" s="245" t="s">
        <v>155</v>
      </c>
      <c r="G220" s="243"/>
      <c r="H220" s="246">
        <v>22.785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2" t="s">
        <v>133</v>
      </c>
      <c r="AU220" s="252" t="s">
        <v>86</v>
      </c>
      <c r="AV220" s="14" t="s">
        <v>131</v>
      </c>
      <c r="AW220" s="14" t="s">
        <v>32</v>
      </c>
      <c r="AX220" s="14" t="s">
        <v>84</v>
      </c>
      <c r="AY220" s="252" t="s">
        <v>124</v>
      </c>
    </row>
    <row r="221" s="2" customFormat="1" ht="16.5" customHeight="1">
      <c r="A221" s="37"/>
      <c r="B221" s="38"/>
      <c r="C221" s="217" t="s">
        <v>196</v>
      </c>
      <c r="D221" s="217" t="s">
        <v>126</v>
      </c>
      <c r="E221" s="218" t="s">
        <v>651</v>
      </c>
      <c r="F221" s="219" t="s">
        <v>652</v>
      </c>
      <c r="G221" s="220" t="s">
        <v>359</v>
      </c>
      <c r="H221" s="221">
        <v>2</v>
      </c>
      <c r="I221" s="222"/>
      <c r="J221" s="223">
        <f>ROUND(I221*H221,2)</f>
        <v>0</v>
      </c>
      <c r="K221" s="219" t="s">
        <v>1</v>
      </c>
      <c r="L221" s="43"/>
      <c r="M221" s="224" t="s">
        <v>1</v>
      </c>
      <c r="N221" s="225" t="s">
        <v>41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433</v>
      </c>
      <c r="AT221" s="228" t="s">
        <v>126</v>
      </c>
      <c r="AU221" s="228" t="s">
        <v>86</v>
      </c>
      <c r="AY221" s="16" t="s">
        <v>124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84</v>
      </c>
      <c r="BK221" s="229">
        <f>ROUND(I221*H221,2)</f>
        <v>0</v>
      </c>
      <c r="BL221" s="16" t="s">
        <v>433</v>
      </c>
      <c r="BM221" s="228" t="s">
        <v>441</v>
      </c>
    </row>
    <row r="222" s="13" customFormat="1">
      <c r="A222" s="13"/>
      <c r="B222" s="230"/>
      <c r="C222" s="231"/>
      <c r="D222" s="232" t="s">
        <v>133</v>
      </c>
      <c r="E222" s="233" t="s">
        <v>1</v>
      </c>
      <c r="F222" s="234" t="s">
        <v>653</v>
      </c>
      <c r="G222" s="231"/>
      <c r="H222" s="235">
        <v>2</v>
      </c>
      <c r="I222" s="236"/>
      <c r="J222" s="231"/>
      <c r="K222" s="231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133</v>
      </c>
      <c r="AU222" s="241" t="s">
        <v>86</v>
      </c>
      <c r="AV222" s="13" t="s">
        <v>86</v>
      </c>
      <c r="AW222" s="13" t="s">
        <v>32</v>
      </c>
      <c r="AX222" s="13" t="s">
        <v>76</v>
      </c>
      <c r="AY222" s="241" t="s">
        <v>124</v>
      </c>
    </row>
    <row r="223" s="14" customFormat="1">
      <c r="A223" s="14"/>
      <c r="B223" s="242"/>
      <c r="C223" s="243"/>
      <c r="D223" s="232" t="s">
        <v>133</v>
      </c>
      <c r="E223" s="244" t="s">
        <v>1</v>
      </c>
      <c r="F223" s="245" t="s">
        <v>155</v>
      </c>
      <c r="G223" s="243"/>
      <c r="H223" s="246">
        <v>2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133</v>
      </c>
      <c r="AU223" s="252" t="s">
        <v>86</v>
      </c>
      <c r="AV223" s="14" t="s">
        <v>131</v>
      </c>
      <c r="AW223" s="14" t="s">
        <v>32</v>
      </c>
      <c r="AX223" s="14" t="s">
        <v>84</v>
      </c>
      <c r="AY223" s="252" t="s">
        <v>124</v>
      </c>
    </row>
    <row r="224" s="2" customFormat="1" ht="16.5" customHeight="1">
      <c r="A224" s="37"/>
      <c r="B224" s="38"/>
      <c r="C224" s="253" t="s">
        <v>200</v>
      </c>
      <c r="D224" s="253" t="s">
        <v>219</v>
      </c>
      <c r="E224" s="254" t="s">
        <v>654</v>
      </c>
      <c r="F224" s="255" t="s">
        <v>655</v>
      </c>
      <c r="G224" s="256" t="s">
        <v>359</v>
      </c>
      <c r="H224" s="257">
        <v>2</v>
      </c>
      <c r="I224" s="258"/>
      <c r="J224" s="259">
        <f>ROUND(I224*H224,2)</f>
        <v>0</v>
      </c>
      <c r="K224" s="255" t="s">
        <v>1</v>
      </c>
      <c r="L224" s="260"/>
      <c r="M224" s="261" t="s">
        <v>1</v>
      </c>
      <c r="N224" s="262" t="s">
        <v>41</v>
      </c>
      <c r="O224" s="90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588</v>
      </c>
      <c r="AT224" s="228" t="s">
        <v>219</v>
      </c>
      <c r="AU224" s="228" t="s">
        <v>86</v>
      </c>
      <c r="AY224" s="16" t="s">
        <v>124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84</v>
      </c>
      <c r="BK224" s="229">
        <f>ROUND(I224*H224,2)</f>
        <v>0</v>
      </c>
      <c r="BL224" s="16" t="s">
        <v>433</v>
      </c>
      <c r="BM224" s="228" t="s">
        <v>449</v>
      </c>
    </row>
    <row r="225" s="13" customFormat="1">
      <c r="A225" s="13"/>
      <c r="B225" s="230"/>
      <c r="C225" s="231"/>
      <c r="D225" s="232" t="s">
        <v>133</v>
      </c>
      <c r="E225" s="233" t="s">
        <v>1</v>
      </c>
      <c r="F225" s="234" t="s">
        <v>653</v>
      </c>
      <c r="G225" s="231"/>
      <c r="H225" s="235">
        <v>2</v>
      </c>
      <c r="I225" s="236"/>
      <c r="J225" s="231"/>
      <c r="K225" s="231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133</v>
      </c>
      <c r="AU225" s="241" t="s">
        <v>86</v>
      </c>
      <c r="AV225" s="13" t="s">
        <v>86</v>
      </c>
      <c r="AW225" s="13" t="s">
        <v>32</v>
      </c>
      <c r="AX225" s="13" t="s">
        <v>76</v>
      </c>
      <c r="AY225" s="241" t="s">
        <v>124</v>
      </c>
    </row>
    <row r="226" s="14" customFormat="1">
      <c r="A226" s="14"/>
      <c r="B226" s="242"/>
      <c r="C226" s="243"/>
      <c r="D226" s="232" t="s">
        <v>133</v>
      </c>
      <c r="E226" s="244" t="s">
        <v>1</v>
      </c>
      <c r="F226" s="245" t="s">
        <v>155</v>
      </c>
      <c r="G226" s="243"/>
      <c r="H226" s="246">
        <v>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133</v>
      </c>
      <c r="AU226" s="252" t="s">
        <v>86</v>
      </c>
      <c r="AV226" s="14" t="s">
        <v>131</v>
      </c>
      <c r="AW226" s="14" t="s">
        <v>32</v>
      </c>
      <c r="AX226" s="14" t="s">
        <v>84</v>
      </c>
      <c r="AY226" s="252" t="s">
        <v>124</v>
      </c>
    </row>
    <row r="227" s="2" customFormat="1" ht="21.75" customHeight="1">
      <c r="A227" s="37"/>
      <c r="B227" s="38"/>
      <c r="C227" s="217" t="s">
        <v>204</v>
      </c>
      <c r="D227" s="217" t="s">
        <v>126</v>
      </c>
      <c r="E227" s="218" t="s">
        <v>656</v>
      </c>
      <c r="F227" s="219" t="s">
        <v>657</v>
      </c>
      <c r="G227" s="220" t="s">
        <v>146</v>
      </c>
      <c r="H227" s="221">
        <v>17</v>
      </c>
      <c r="I227" s="222"/>
      <c r="J227" s="223">
        <f>ROUND(I227*H227,2)</f>
        <v>0</v>
      </c>
      <c r="K227" s="219" t="s">
        <v>1</v>
      </c>
      <c r="L227" s="43"/>
      <c r="M227" s="224" t="s">
        <v>1</v>
      </c>
      <c r="N227" s="225" t="s">
        <v>41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433</v>
      </c>
      <c r="AT227" s="228" t="s">
        <v>126</v>
      </c>
      <c r="AU227" s="228" t="s">
        <v>86</v>
      </c>
      <c r="AY227" s="16" t="s">
        <v>124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84</v>
      </c>
      <c r="BK227" s="229">
        <f>ROUND(I227*H227,2)</f>
        <v>0</v>
      </c>
      <c r="BL227" s="16" t="s">
        <v>433</v>
      </c>
      <c r="BM227" s="228" t="s">
        <v>459</v>
      </c>
    </row>
    <row r="228" s="13" customFormat="1">
      <c r="A228" s="13"/>
      <c r="B228" s="230"/>
      <c r="C228" s="231"/>
      <c r="D228" s="232" t="s">
        <v>133</v>
      </c>
      <c r="E228" s="233" t="s">
        <v>1</v>
      </c>
      <c r="F228" s="234" t="s">
        <v>658</v>
      </c>
      <c r="G228" s="231"/>
      <c r="H228" s="235">
        <v>17</v>
      </c>
      <c r="I228" s="236"/>
      <c r="J228" s="231"/>
      <c r="K228" s="231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133</v>
      </c>
      <c r="AU228" s="241" t="s">
        <v>86</v>
      </c>
      <c r="AV228" s="13" t="s">
        <v>86</v>
      </c>
      <c r="AW228" s="13" t="s">
        <v>32</v>
      </c>
      <c r="AX228" s="13" t="s">
        <v>76</v>
      </c>
      <c r="AY228" s="241" t="s">
        <v>124</v>
      </c>
    </row>
    <row r="229" s="14" customFormat="1">
      <c r="A229" s="14"/>
      <c r="B229" s="242"/>
      <c r="C229" s="243"/>
      <c r="D229" s="232" t="s">
        <v>133</v>
      </c>
      <c r="E229" s="244" t="s">
        <v>1</v>
      </c>
      <c r="F229" s="245" t="s">
        <v>155</v>
      </c>
      <c r="G229" s="243"/>
      <c r="H229" s="246">
        <v>17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2" t="s">
        <v>133</v>
      </c>
      <c r="AU229" s="252" t="s">
        <v>86</v>
      </c>
      <c r="AV229" s="14" t="s">
        <v>131</v>
      </c>
      <c r="AW229" s="14" t="s">
        <v>32</v>
      </c>
      <c r="AX229" s="14" t="s">
        <v>84</v>
      </c>
      <c r="AY229" s="252" t="s">
        <v>124</v>
      </c>
    </row>
    <row r="230" s="2" customFormat="1" ht="16.5" customHeight="1">
      <c r="A230" s="37"/>
      <c r="B230" s="38"/>
      <c r="C230" s="253" t="s">
        <v>208</v>
      </c>
      <c r="D230" s="253" t="s">
        <v>219</v>
      </c>
      <c r="E230" s="254" t="s">
        <v>659</v>
      </c>
      <c r="F230" s="255" t="s">
        <v>660</v>
      </c>
      <c r="G230" s="256" t="s">
        <v>146</v>
      </c>
      <c r="H230" s="257">
        <v>17.850000000000001</v>
      </c>
      <c r="I230" s="258"/>
      <c r="J230" s="259">
        <f>ROUND(I230*H230,2)</f>
        <v>0</v>
      </c>
      <c r="K230" s="255" t="s">
        <v>1</v>
      </c>
      <c r="L230" s="260"/>
      <c r="M230" s="261" t="s">
        <v>1</v>
      </c>
      <c r="N230" s="262" t="s">
        <v>41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588</v>
      </c>
      <c r="AT230" s="228" t="s">
        <v>219</v>
      </c>
      <c r="AU230" s="228" t="s">
        <v>86</v>
      </c>
      <c r="AY230" s="16" t="s">
        <v>124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433</v>
      </c>
      <c r="BM230" s="228" t="s">
        <v>467</v>
      </c>
    </row>
    <row r="231" s="13" customFormat="1">
      <c r="A231" s="13"/>
      <c r="B231" s="230"/>
      <c r="C231" s="231"/>
      <c r="D231" s="232" t="s">
        <v>133</v>
      </c>
      <c r="E231" s="233" t="s">
        <v>1</v>
      </c>
      <c r="F231" s="234" t="s">
        <v>661</v>
      </c>
      <c r="G231" s="231"/>
      <c r="H231" s="235">
        <v>17.850000000000001</v>
      </c>
      <c r="I231" s="236"/>
      <c r="J231" s="231"/>
      <c r="K231" s="231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133</v>
      </c>
      <c r="AU231" s="241" t="s">
        <v>86</v>
      </c>
      <c r="AV231" s="13" t="s">
        <v>86</v>
      </c>
      <c r="AW231" s="13" t="s">
        <v>32</v>
      </c>
      <c r="AX231" s="13" t="s">
        <v>76</v>
      </c>
      <c r="AY231" s="241" t="s">
        <v>124</v>
      </c>
    </row>
    <row r="232" s="14" customFormat="1">
      <c r="A232" s="14"/>
      <c r="B232" s="242"/>
      <c r="C232" s="243"/>
      <c r="D232" s="232" t="s">
        <v>133</v>
      </c>
      <c r="E232" s="244" t="s">
        <v>1</v>
      </c>
      <c r="F232" s="245" t="s">
        <v>155</v>
      </c>
      <c r="G232" s="243"/>
      <c r="H232" s="246">
        <v>17.850000000000001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133</v>
      </c>
      <c r="AU232" s="252" t="s">
        <v>86</v>
      </c>
      <c r="AV232" s="14" t="s">
        <v>131</v>
      </c>
      <c r="AW232" s="14" t="s">
        <v>32</v>
      </c>
      <c r="AX232" s="14" t="s">
        <v>84</v>
      </c>
      <c r="AY232" s="252" t="s">
        <v>124</v>
      </c>
    </row>
    <row r="233" s="2" customFormat="1" ht="16.5" customHeight="1">
      <c r="A233" s="37"/>
      <c r="B233" s="38"/>
      <c r="C233" s="217" t="s">
        <v>213</v>
      </c>
      <c r="D233" s="217" t="s">
        <v>126</v>
      </c>
      <c r="E233" s="218" t="s">
        <v>662</v>
      </c>
      <c r="F233" s="219" t="s">
        <v>663</v>
      </c>
      <c r="G233" s="220" t="s">
        <v>146</v>
      </c>
      <c r="H233" s="221">
        <v>39</v>
      </c>
      <c r="I233" s="222"/>
      <c r="J233" s="223">
        <f>ROUND(I233*H233,2)</f>
        <v>0</v>
      </c>
      <c r="K233" s="219" t="s">
        <v>1</v>
      </c>
      <c r="L233" s="43"/>
      <c r="M233" s="224" t="s">
        <v>1</v>
      </c>
      <c r="N233" s="225" t="s">
        <v>41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433</v>
      </c>
      <c r="AT233" s="228" t="s">
        <v>126</v>
      </c>
      <c r="AU233" s="228" t="s">
        <v>86</v>
      </c>
      <c r="AY233" s="16" t="s">
        <v>124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84</v>
      </c>
      <c r="BK233" s="229">
        <f>ROUND(I233*H233,2)</f>
        <v>0</v>
      </c>
      <c r="BL233" s="16" t="s">
        <v>433</v>
      </c>
      <c r="BM233" s="228" t="s">
        <v>475</v>
      </c>
    </row>
    <row r="234" s="13" customFormat="1">
      <c r="A234" s="13"/>
      <c r="B234" s="230"/>
      <c r="C234" s="231"/>
      <c r="D234" s="232" t="s">
        <v>133</v>
      </c>
      <c r="E234" s="233" t="s">
        <v>1</v>
      </c>
      <c r="F234" s="234" t="s">
        <v>664</v>
      </c>
      <c r="G234" s="231"/>
      <c r="H234" s="235">
        <v>39</v>
      </c>
      <c r="I234" s="236"/>
      <c r="J234" s="231"/>
      <c r="K234" s="231"/>
      <c r="L234" s="237"/>
      <c r="M234" s="238"/>
      <c r="N234" s="239"/>
      <c r="O234" s="239"/>
      <c r="P234" s="239"/>
      <c r="Q234" s="239"/>
      <c r="R234" s="239"/>
      <c r="S234" s="239"/>
      <c r="T234" s="24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1" t="s">
        <v>133</v>
      </c>
      <c r="AU234" s="241" t="s">
        <v>86</v>
      </c>
      <c r="AV234" s="13" t="s">
        <v>86</v>
      </c>
      <c r="AW234" s="13" t="s">
        <v>32</v>
      </c>
      <c r="AX234" s="13" t="s">
        <v>76</v>
      </c>
      <c r="AY234" s="241" t="s">
        <v>124</v>
      </c>
    </row>
    <row r="235" s="14" customFormat="1">
      <c r="A235" s="14"/>
      <c r="B235" s="242"/>
      <c r="C235" s="243"/>
      <c r="D235" s="232" t="s">
        <v>133</v>
      </c>
      <c r="E235" s="244" t="s">
        <v>1</v>
      </c>
      <c r="F235" s="245" t="s">
        <v>155</v>
      </c>
      <c r="G235" s="243"/>
      <c r="H235" s="246">
        <v>39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2" t="s">
        <v>133</v>
      </c>
      <c r="AU235" s="252" t="s">
        <v>86</v>
      </c>
      <c r="AV235" s="14" t="s">
        <v>131</v>
      </c>
      <c r="AW235" s="14" t="s">
        <v>32</v>
      </c>
      <c r="AX235" s="14" t="s">
        <v>84</v>
      </c>
      <c r="AY235" s="252" t="s">
        <v>124</v>
      </c>
    </row>
    <row r="236" s="2" customFormat="1" ht="16.5" customHeight="1">
      <c r="A236" s="37"/>
      <c r="B236" s="38"/>
      <c r="C236" s="253" t="s">
        <v>218</v>
      </c>
      <c r="D236" s="253" t="s">
        <v>219</v>
      </c>
      <c r="E236" s="254" t="s">
        <v>665</v>
      </c>
      <c r="F236" s="255" t="s">
        <v>666</v>
      </c>
      <c r="G236" s="256" t="s">
        <v>146</v>
      </c>
      <c r="H236" s="257">
        <v>40.950000000000003</v>
      </c>
      <c r="I236" s="258"/>
      <c r="J236" s="259">
        <f>ROUND(I236*H236,2)</f>
        <v>0</v>
      </c>
      <c r="K236" s="255" t="s">
        <v>1</v>
      </c>
      <c r="L236" s="260"/>
      <c r="M236" s="261" t="s">
        <v>1</v>
      </c>
      <c r="N236" s="262" t="s">
        <v>41</v>
      </c>
      <c r="O236" s="90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8" t="s">
        <v>588</v>
      </c>
      <c r="AT236" s="228" t="s">
        <v>219</v>
      </c>
      <c r="AU236" s="228" t="s">
        <v>86</v>
      </c>
      <c r="AY236" s="16" t="s">
        <v>124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6" t="s">
        <v>84</v>
      </c>
      <c r="BK236" s="229">
        <f>ROUND(I236*H236,2)</f>
        <v>0</v>
      </c>
      <c r="BL236" s="16" t="s">
        <v>433</v>
      </c>
      <c r="BM236" s="228" t="s">
        <v>483</v>
      </c>
    </row>
    <row r="237" s="13" customFormat="1">
      <c r="A237" s="13"/>
      <c r="B237" s="230"/>
      <c r="C237" s="231"/>
      <c r="D237" s="232" t="s">
        <v>133</v>
      </c>
      <c r="E237" s="233" t="s">
        <v>1</v>
      </c>
      <c r="F237" s="234" t="s">
        <v>667</v>
      </c>
      <c r="G237" s="231"/>
      <c r="H237" s="235">
        <v>40.950000000000003</v>
      </c>
      <c r="I237" s="236"/>
      <c r="J237" s="231"/>
      <c r="K237" s="231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133</v>
      </c>
      <c r="AU237" s="241" t="s">
        <v>86</v>
      </c>
      <c r="AV237" s="13" t="s">
        <v>86</v>
      </c>
      <c r="AW237" s="13" t="s">
        <v>32</v>
      </c>
      <c r="AX237" s="13" t="s">
        <v>76</v>
      </c>
      <c r="AY237" s="241" t="s">
        <v>124</v>
      </c>
    </row>
    <row r="238" s="14" customFormat="1">
      <c r="A238" s="14"/>
      <c r="B238" s="242"/>
      <c r="C238" s="243"/>
      <c r="D238" s="232" t="s">
        <v>133</v>
      </c>
      <c r="E238" s="244" t="s">
        <v>1</v>
      </c>
      <c r="F238" s="245" t="s">
        <v>155</v>
      </c>
      <c r="G238" s="243"/>
      <c r="H238" s="246">
        <v>40.950000000000003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2" t="s">
        <v>133</v>
      </c>
      <c r="AU238" s="252" t="s">
        <v>86</v>
      </c>
      <c r="AV238" s="14" t="s">
        <v>131</v>
      </c>
      <c r="AW238" s="14" t="s">
        <v>32</v>
      </c>
      <c r="AX238" s="14" t="s">
        <v>84</v>
      </c>
      <c r="AY238" s="252" t="s">
        <v>124</v>
      </c>
    </row>
    <row r="239" s="2" customFormat="1" ht="16.5" customHeight="1">
      <c r="A239" s="37"/>
      <c r="B239" s="38"/>
      <c r="C239" s="217" t="s">
        <v>224</v>
      </c>
      <c r="D239" s="217" t="s">
        <v>126</v>
      </c>
      <c r="E239" s="218" t="s">
        <v>668</v>
      </c>
      <c r="F239" s="219" t="s">
        <v>669</v>
      </c>
      <c r="G239" s="220" t="s">
        <v>359</v>
      </c>
      <c r="H239" s="221">
        <v>6</v>
      </c>
      <c r="I239" s="222"/>
      <c r="J239" s="223">
        <f>ROUND(I239*H239,2)</f>
        <v>0</v>
      </c>
      <c r="K239" s="219" t="s">
        <v>1</v>
      </c>
      <c r="L239" s="43"/>
      <c r="M239" s="224" t="s">
        <v>1</v>
      </c>
      <c r="N239" s="225" t="s">
        <v>41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433</v>
      </c>
      <c r="AT239" s="228" t="s">
        <v>126</v>
      </c>
      <c r="AU239" s="228" t="s">
        <v>86</v>
      </c>
      <c r="AY239" s="16" t="s">
        <v>124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433</v>
      </c>
      <c r="BM239" s="228" t="s">
        <v>491</v>
      </c>
    </row>
    <row r="240" s="13" customFormat="1">
      <c r="A240" s="13"/>
      <c r="B240" s="230"/>
      <c r="C240" s="231"/>
      <c r="D240" s="232" t="s">
        <v>133</v>
      </c>
      <c r="E240" s="233" t="s">
        <v>1</v>
      </c>
      <c r="F240" s="234" t="s">
        <v>670</v>
      </c>
      <c r="G240" s="231"/>
      <c r="H240" s="235">
        <v>6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133</v>
      </c>
      <c r="AU240" s="241" t="s">
        <v>86</v>
      </c>
      <c r="AV240" s="13" t="s">
        <v>86</v>
      </c>
      <c r="AW240" s="13" t="s">
        <v>32</v>
      </c>
      <c r="AX240" s="13" t="s">
        <v>76</v>
      </c>
      <c r="AY240" s="241" t="s">
        <v>124</v>
      </c>
    </row>
    <row r="241" s="14" customFormat="1">
      <c r="A241" s="14"/>
      <c r="B241" s="242"/>
      <c r="C241" s="243"/>
      <c r="D241" s="232" t="s">
        <v>133</v>
      </c>
      <c r="E241" s="244" t="s">
        <v>1</v>
      </c>
      <c r="F241" s="245" t="s">
        <v>155</v>
      </c>
      <c r="G241" s="243"/>
      <c r="H241" s="246">
        <v>6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133</v>
      </c>
      <c r="AU241" s="252" t="s">
        <v>86</v>
      </c>
      <c r="AV241" s="14" t="s">
        <v>131</v>
      </c>
      <c r="AW241" s="14" t="s">
        <v>32</v>
      </c>
      <c r="AX241" s="14" t="s">
        <v>84</v>
      </c>
      <c r="AY241" s="252" t="s">
        <v>124</v>
      </c>
    </row>
    <row r="242" s="2" customFormat="1" ht="16.5" customHeight="1">
      <c r="A242" s="37"/>
      <c r="B242" s="38"/>
      <c r="C242" s="253" t="s">
        <v>7</v>
      </c>
      <c r="D242" s="253" t="s">
        <v>219</v>
      </c>
      <c r="E242" s="254" t="s">
        <v>671</v>
      </c>
      <c r="F242" s="255" t="s">
        <v>672</v>
      </c>
      <c r="G242" s="256" t="s">
        <v>359</v>
      </c>
      <c r="H242" s="257">
        <v>6</v>
      </c>
      <c r="I242" s="258"/>
      <c r="J242" s="259">
        <f>ROUND(I242*H242,2)</f>
        <v>0</v>
      </c>
      <c r="K242" s="255" t="s">
        <v>1</v>
      </c>
      <c r="L242" s="260"/>
      <c r="M242" s="261" t="s">
        <v>1</v>
      </c>
      <c r="N242" s="262" t="s">
        <v>41</v>
      </c>
      <c r="O242" s="90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588</v>
      </c>
      <c r="AT242" s="228" t="s">
        <v>219</v>
      </c>
      <c r="AU242" s="228" t="s">
        <v>86</v>
      </c>
      <c r="AY242" s="16" t="s">
        <v>124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84</v>
      </c>
      <c r="BK242" s="229">
        <f>ROUND(I242*H242,2)</f>
        <v>0</v>
      </c>
      <c r="BL242" s="16" t="s">
        <v>433</v>
      </c>
      <c r="BM242" s="228" t="s">
        <v>499</v>
      </c>
    </row>
    <row r="243" s="13" customFormat="1">
      <c r="A243" s="13"/>
      <c r="B243" s="230"/>
      <c r="C243" s="231"/>
      <c r="D243" s="232" t="s">
        <v>133</v>
      </c>
      <c r="E243" s="233" t="s">
        <v>1</v>
      </c>
      <c r="F243" s="234" t="s">
        <v>670</v>
      </c>
      <c r="G243" s="231"/>
      <c r="H243" s="235">
        <v>6</v>
      </c>
      <c r="I243" s="236"/>
      <c r="J243" s="231"/>
      <c r="K243" s="231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133</v>
      </c>
      <c r="AU243" s="241" t="s">
        <v>86</v>
      </c>
      <c r="AV243" s="13" t="s">
        <v>86</v>
      </c>
      <c r="AW243" s="13" t="s">
        <v>32</v>
      </c>
      <c r="AX243" s="13" t="s">
        <v>76</v>
      </c>
      <c r="AY243" s="241" t="s">
        <v>124</v>
      </c>
    </row>
    <row r="244" s="14" customFormat="1">
      <c r="A244" s="14"/>
      <c r="B244" s="242"/>
      <c r="C244" s="243"/>
      <c r="D244" s="232" t="s">
        <v>133</v>
      </c>
      <c r="E244" s="244" t="s">
        <v>1</v>
      </c>
      <c r="F244" s="245" t="s">
        <v>155</v>
      </c>
      <c r="G244" s="243"/>
      <c r="H244" s="246">
        <v>6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2" t="s">
        <v>133</v>
      </c>
      <c r="AU244" s="252" t="s">
        <v>86</v>
      </c>
      <c r="AV244" s="14" t="s">
        <v>131</v>
      </c>
      <c r="AW244" s="14" t="s">
        <v>32</v>
      </c>
      <c r="AX244" s="14" t="s">
        <v>84</v>
      </c>
      <c r="AY244" s="252" t="s">
        <v>124</v>
      </c>
    </row>
    <row r="245" s="2" customFormat="1" ht="24.15" customHeight="1">
      <c r="A245" s="37"/>
      <c r="B245" s="38"/>
      <c r="C245" s="217" t="s">
        <v>231</v>
      </c>
      <c r="D245" s="217" t="s">
        <v>126</v>
      </c>
      <c r="E245" s="218" t="s">
        <v>673</v>
      </c>
      <c r="F245" s="219" t="s">
        <v>674</v>
      </c>
      <c r="G245" s="220" t="s">
        <v>359</v>
      </c>
      <c r="H245" s="221">
        <v>2</v>
      </c>
      <c r="I245" s="222"/>
      <c r="J245" s="223">
        <f>ROUND(I245*H245,2)</f>
        <v>0</v>
      </c>
      <c r="K245" s="219" t="s">
        <v>1</v>
      </c>
      <c r="L245" s="43"/>
      <c r="M245" s="224" t="s">
        <v>1</v>
      </c>
      <c r="N245" s="225" t="s">
        <v>41</v>
      </c>
      <c r="O245" s="90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433</v>
      </c>
      <c r="AT245" s="228" t="s">
        <v>126</v>
      </c>
      <c r="AU245" s="228" t="s">
        <v>86</v>
      </c>
      <c r="AY245" s="16" t="s">
        <v>124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433</v>
      </c>
      <c r="BM245" s="228" t="s">
        <v>509</v>
      </c>
    </row>
    <row r="246" s="13" customFormat="1">
      <c r="A246" s="13"/>
      <c r="B246" s="230"/>
      <c r="C246" s="231"/>
      <c r="D246" s="232" t="s">
        <v>133</v>
      </c>
      <c r="E246" s="233" t="s">
        <v>1</v>
      </c>
      <c r="F246" s="234" t="s">
        <v>653</v>
      </c>
      <c r="G246" s="231"/>
      <c r="H246" s="235">
        <v>2</v>
      </c>
      <c r="I246" s="236"/>
      <c r="J246" s="231"/>
      <c r="K246" s="231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133</v>
      </c>
      <c r="AU246" s="241" t="s">
        <v>86</v>
      </c>
      <c r="AV246" s="13" t="s">
        <v>86</v>
      </c>
      <c r="AW246" s="13" t="s">
        <v>32</v>
      </c>
      <c r="AX246" s="13" t="s">
        <v>76</v>
      </c>
      <c r="AY246" s="241" t="s">
        <v>124</v>
      </c>
    </row>
    <row r="247" s="14" customFormat="1">
      <c r="A247" s="14"/>
      <c r="B247" s="242"/>
      <c r="C247" s="243"/>
      <c r="D247" s="232" t="s">
        <v>133</v>
      </c>
      <c r="E247" s="244" t="s">
        <v>1</v>
      </c>
      <c r="F247" s="245" t="s">
        <v>155</v>
      </c>
      <c r="G247" s="243"/>
      <c r="H247" s="246">
        <v>2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133</v>
      </c>
      <c r="AU247" s="252" t="s">
        <v>86</v>
      </c>
      <c r="AV247" s="14" t="s">
        <v>131</v>
      </c>
      <c r="AW247" s="14" t="s">
        <v>32</v>
      </c>
      <c r="AX247" s="14" t="s">
        <v>84</v>
      </c>
      <c r="AY247" s="252" t="s">
        <v>124</v>
      </c>
    </row>
    <row r="248" s="2" customFormat="1" ht="24.15" customHeight="1">
      <c r="A248" s="37"/>
      <c r="B248" s="38"/>
      <c r="C248" s="217" t="s">
        <v>236</v>
      </c>
      <c r="D248" s="217" t="s">
        <v>126</v>
      </c>
      <c r="E248" s="218" t="s">
        <v>675</v>
      </c>
      <c r="F248" s="219" t="s">
        <v>676</v>
      </c>
      <c r="G248" s="220" t="s">
        <v>359</v>
      </c>
      <c r="H248" s="221">
        <v>2</v>
      </c>
      <c r="I248" s="222"/>
      <c r="J248" s="223">
        <f>ROUND(I248*H248,2)</f>
        <v>0</v>
      </c>
      <c r="K248" s="219" t="s">
        <v>1</v>
      </c>
      <c r="L248" s="43"/>
      <c r="M248" s="224" t="s">
        <v>1</v>
      </c>
      <c r="N248" s="225" t="s">
        <v>41</v>
      </c>
      <c r="O248" s="90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8" t="s">
        <v>433</v>
      </c>
      <c r="AT248" s="228" t="s">
        <v>126</v>
      </c>
      <c r="AU248" s="228" t="s">
        <v>86</v>
      </c>
      <c r="AY248" s="16" t="s">
        <v>124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6" t="s">
        <v>84</v>
      </c>
      <c r="BK248" s="229">
        <f>ROUND(I248*H248,2)</f>
        <v>0</v>
      </c>
      <c r="BL248" s="16" t="s">
        <v>433</v>
      </c>
      <c r="BM248" s="228" t="s">
        <v>519</v>
      </c>
    </row>
    <row r="249" s="13" customFormat="1">
      <c r="A249" s="13"/>
      <c r="B249" s="230"/>
      <c r="C249" s="231"/>
      <c r="D249" s="232" t="s">
        <v>133</v>
      </c>
      <c r="E249" s="233" t="s">
        <v>1</v>
      </c>
      <c r="F249" s="234" t="s">
        <v>653</v>
      </c>
      <c r="G249" s="231"/>
      <c r="H249" s="235">
        <v>2</v>
      </c>
      <c r="I249" s="236"/>
      <c r="J249" s="231"/>
      <c r="K249" s="231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133</v>
      </c>
      <c r="AU249" s="241" t="s">
        <v>86</v>
      </c>
      <c r="AV249" s="13" t="s">
        <v>86</v>
      </c>
      <c r="AW249" s="13" t="s">
        <v>32</v>
      </c>
      <c r="AX249" s="13" t="s">
        <v>76</v>
      </c>
      <c r="AY249" s="241" t="s">
        <v>124</v>
      </c>
    </row>
    <row r="250" s="14" customFormat="1">
      <c r="A250" s="14"/>
      <c r="B250" s="242"/>
      <c r="C250" s="243"/>
      <c r="D250" s="232" t="s">
        <v>133</v>
      </c>
      <c r="E250" s="244" t="s">
        <v>1</v>
      </c>
      <c r="F250" s="245" t="s">
        <v>155</v>
      </c>
      <c r="G250" s="243"/>
      <c r="H250" s="246">
        <v>2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2" t="s">
        <v>133</v>
      </c>
      <c r="AU250" s="252" t="s">
        <v>86</v>
      </c>
      <c r="AV250" s="14" t="s">
        <v>131</v>
      </c>
      <c r="AW250" s="14" t="s">
        <v>32</v>
      </c>
      <c r="AX250" s="14" t="s">
        <v>84</v>
      </c>
      <c r="AY250" s="252" t="s">
        <v>124</v>
      </c>
    </row>
    <row r="251" s="2" customFormat="1" ht="24.15" customHeight="1">
      <c r="A251" s="37"/>
      <c r="B251" s="38"/>
      <c r="C251" s="217" t="s">
        <v>241</v>
      </c>
      <c r="D251" s="217" t="s">
        <v>126</v>
      </c>
      <c r="E251" s="218" t="s">
        <v>677</v>
      </c>
      <c r="F251" s="219" t="s">
        <v>678</v>
      </c>
      <c r="G251" s="220" t="s">
        <v>359</v>
      </c>
      <c r="H251" s="221">
        <v>1</v>
      </c>
      <c r="I251" s="222"/>
      <c r="J251" s="223">
        <f>ROUND(I251*H251,2)</f>
        <v>0</v>
      </c>
      <c r="K251" s="219" t="s">
        <v>1</v>
      </c>
      <c r="L251" s="43"/>
      <c r="M251" s="224" t="s">
        <v>1</v>
      </c>
      <c r="N251" s="225" t="s">
        <v>41</v>
      </c>
      <c r="O251" s="90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433</v>
      </c>
      <c r="AT251" s="228" t="s">
        <v>126</v>
      </c>
      <c r="AU251" s="228" t="s">
        <v>86</v>
      </c>
      <c r="AY251" s="16" t="s">
        <v>124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84</v>
      </c>
      <c r="BK251" s="229">
        <f>ROUND(I251*H251,2)</f>
        <v>0</v>
      </c>
      <c r="BL251" s="16" t="s">
        <v>433</v>
      </c>
      <c r="BM251" s="228" t="s">
        <v>529</v>
      </c>
    </row>
    <row r="252" s="13" customFormat="1">
      <c r="A252" s="13"/>
      <c r="B252" s="230"/>
      <c r="C252" s="231"/>
      <c r="D252" s="232" t="s">
        <v>133</v>
      </c>
      <c r="E252" s="233" t="s">
        <v>1</v>
      </c>
      <c r="F252" s="234" t="s">
        <v>570</v>
      </c>
      <c r="G252" s="231"/>
      <c r="H252" s="235">
        <v>1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133</v>
      </c>
      <c r="AU252" s="241" t="s">
        <v>86</v>
      </c>
      <c r="AV252" s="13" t="s">
        <v>86</v>
      </c>
      <c r="AW252" s="13" t="s">
        <v>32</v>
      </c>
      <c r="AX252" s="13" t="s">
        <v>76</v>
      </c>
      <c r="AY252" s="241" t="s">
        <v>124</v>
      </c>
    </row>
    <row r="253" s="14" customFormat="1">
      <c r="A253" s="14"/>
      <c r="B253" s="242"/>
      <c r="C253" s="243"/>
      <c r="D253" s="232" t="s">
        <v>133</v>
      </c>
      <c r="E253" s="244" t="s">
        <v>1</v>
      </c>
      <c r="F253" s="245" t="s">
        <v>155</v>
      </c>
      <c r="G253" s="243"/>
      <c r="H253" s="246">
        <v>1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133</v>
      </c>
      <c r="AU253" s="252" t="s">
        <v>86</v>
      </c>
      <c r="AV253" s="14" t="s">
        <v>131</v>
      </c>
      <c r="AW253" s="14" t="s">
        <v>32</v>
      </c>
      <c r="AX253" s="14" t="s">
        <v>84</v>
      </c>
      <c r="AY253" s="252" t="s">
        <v>124</v>
      </c>
    </row>
    <row r="254" s="2" customFormat="1" ht="16.5" customHeight="1">
      <c r="A254" s="37"/>
      <c r="B254" s="38"/>
      <c r="C254" s="217" t="s">
        <v>245</v>
      </c>
      <c r="D254" s="217" t="s">
        <v>126</v>
      </c>
      <c r="E254" s="218" t="s">
        <v>679</v>
      </c>
      <c r="F254" s="219" t="s">
        <v>680</v>
      </c>
      <c r="G254" s="220" t="s">
        <v>146</v>
      </c>
      <c r="H254" s="221">
        <v>55</v>
      </c>
      <c r="I254" s="222"/>
      <c r="J254" s="223">
        <f>ROUND(I254*H254,2)</f>
        <v>0</v>
      </c>
      <c r="K254" s="219" t="s">
        <v>1</v>
      </c>
      <c r="L254" s="43"/>
      <c r="M254" s="224" t="s">
        <v>1</v>
      </c>
      <c r="N254" s="225" t="s">
        <v>41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433</v>
      </c>
      <c r="AT254" s="228" t="s">
        <v>126</v>
      </c>
      <c r="AU254" s="228" t="s">
        <v>86</v>
      </c>
      <c r="AY254" s="16" t="s">
        <v>124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84</v>
      </c>
      <c r="BK254" s="229">
        <f>ROUND(I254*H254,2)</f>
        <v>0</v>
      </c>
      <c r="BL254" s="16" t="s">
        <v>433</v>
      </c>
      <c r="BM254" s="228" t="s">
        <v>538</v>
      </c>
    </row>
    <row r="255" s="13" customFormat="1">
      <c r="A255" s="13"/>
      <c r="B255" s="230"/>
      <c r="C255" s="231"/>
      <c r="D255" s="232" t="s">
        <v>133</v>
      </c>
      <c r="E255" s="233" t="s">
        <v>1</v>
      </c>
      <c r="F255" s="234" t="s">
        <v>681</v>
      </c>
      <c r="G255" s="231"/>
      <c r="H255" s="235">
        <v>55</v>
      </c>
      <c r="I255" s="236"/>
      <c r="J255" s="231"/>
      <c r="K255" s="231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133</v>
      </c>
      <c r="AU255" s="241" t="s">
        <v>86</v>
      </c>
      <c r="AV255" s="13" t="s">
        <v>86</v>
      </c>
      <c r="AW255" s="13" t="s">
        <v>32</v>
      </c>
      <c r="AX255" s="13" t="s">
        <v>76</v>
      </c>
      <c r="AY255" s="241" t="s">
        <v>124</v>
      </c>
    </row>
    <row r="256" s="14" customFormat="1">
      <c r="A256" s="14"/>
      <c r="B256" s="242"/>
      <c r="C256" s="243"/>
      <c r="D256" s="232" t="s">
        <v>133</v>
      </c>
      <c r="E256" s="244" t="s">
        <v>1</v>
      </c>
      <c r="F256" s="245" t="s">
        <v>155</v>
      </c>
      <c r="G256" s="243"/>
      <c r="H256" s="246">
        <v>55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2" t="s">
        <v>133</v>
      </c>
      <c r="AU256" s="252" t="s">
        <v>86</v>
      </c>
      <c r="AV256" s="14" t="s">
        <v>131</v>
      </c>
      <c r="AW256" s="14" t="s">
        <v>32</v>
      </c>
      <c r="AX256" s="14" t="s">
        <v>84</v>
      </c>
      <c r="AY256" s="252" t="s">
        <v>124</v>
      </c>
    </row>
    <row r="257" s="2" customFormat="1" ht="33" customHeight="1">
      <c r="A257" s="37"/>
      <c r="B257" s="38"/>
      <c r="C257" s="217" t="s">
        <v>249</v>
      </c>
      <c r="D257" s="217" t="s">
        <v>126</v>
      </c>
      <c r="E257" s="218" t="s">
        <v>682</v>
      </c>
      <c r="F257" s="219" t="s">
        <v>683</v>
      </c>
      <c r="G257" s="220" t="s">
        <v>359</v>
      </c>
      <c r="H257" s="221">
        <v>1</v>
      </c>
      <c r="I257" s="222"/>
      <c r="J257" s="223">
        <f>ROUND(I257*H257,2)</f>
        <v>0</v>
      </c>
      <c r="K257" s="219" t="s">
        <v>1</v>
      </c>
      <c r="L257" s="43"/>
      <c r="M257" s="224" t="s">
        <v>1</v>
      </c>
      <c r="N257" s="225" t="s">
        <v>41</v>
      </c>
      <c r="O257" s="90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8" t="s">
        <v>433</v>
      </c>
      <c r="AT257" s="228" t="s">
        <v>126</v>
      </c>
      <c r="AU257" s="228" t="s">
        <v>86</v>
      </c>
      <c r="AY257" s="16" t="s">
        <v>124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6" t="s">
        <v>84</v>
      </c>
      <c r="BK257" s="229">
        <f>ROUND(I257*H257,2)</f>
        <v>0</v>
      </c>
      <c r="BL257" s="16" t="s">
        <v>433</v>
      </c>
      <c r="BM257" s="228" t="s">
        <v>549</v>
      </c>
    </row>
    <row r="258" s="13" customFormat="1">
      <c r="A258" s="13"/>
      <c r="B258" s="230"/>
      <c r="C258" s="231"/>
      <c r="D258" s="232" t="s">
        <v>133</v>
      </c>
      <c r="E258" s="233" t="s">
        <v>1</v>
      </c>
      <c r="F258" s="234" t="s">
        <v>570</v>
      </c>
      <c r="G258" s="231"/>
      <c r="H258" s="235">
        <v>1</v>
      </c>
      <c r="I258" s="236"/>
      <c r="J258" s="231"/>
      <c r="K258" s="231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133</v>
      </c>
      <c r="AU258" s="241" t="s">
        <v>86</v>
      </c>
      <c r="AV258" s="13" t="s">
        <v>86</v>
      </c>
      <c r="AW258" s="13" t="s">
        <v>32</v>
      </c>
      <c r="AX258" s="13" t="s">
        <v>76</v>
      </c>
      <c r="AY258" s="241" t="s">
        <v>124</v>
      </c>
    </row>
    <row r="259" s="14" customFormat="1">
      <c r="A259" s="14"/>
      <c r="B259" s="242"/>
      <c r="C259" s="243"/>
      <c r="D259" s="232" t="s">
        <v>133</v>
      </c>
      <c r="E259" s="244" t="s">
        <v>1</v>
      </c>
      <c r="F259" s="245" t="s">
        <v>155</v>
      </c>
      <c r="G259" s="243"/>
      <c r="H259" s="246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133</v>
      </c>
      <c r="AU259" s="252" t="s">
        <v>86</v>
      </c>
      <c r="AV259" s="14" t="s">
        <v>131</v>
      </c>
      <c r="AW259" s="14" t="s">
        <v>32</v>
      </c>
      <c r="AX259" s="14" t="s">
        <v>84</v>
      </c>
      <c r="AY259" s="252" t="s">
        <v>124</v>
      </c>
    </row>
    <row r="260" s="2" customFormat="1" ht="16.5" customHeight="1">
      <c r="A260" s="37"/>
      <c r="B260" s="38"/>
      <c r="C260" s="217" t="s">
        <v>255</v>
      </c>
      <c r="D260" s="217" t="s">
        <v>126</v>
      </c>
      <c r="E260" s="218" t="s">
        <v>684</v>
      </c>
      <c r="F260" s="219" t="s">
        <v>685</v>
      </c>
      <c r="G260" s="220" t="s">
        <v>612</v>
      </c>
      <c r="H260" s="272"/>
      <c r="I260" s="222"/>
      <c r="J260" s="223">
        <f>ROUND(I260*H260,2)</f>
        <v>0</v>
      </c>
      <c r="K260" s="219" t="s">
        <v>1</v>
      </c>
      <c r="L260" s="43"/>
      <c r="M260" s="224" t="s">
        <v>1</v>
      </c>
      <c r="N260" s="225" t="s">
        <v>41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433</v>
      </c>
      <c r="AT260" s="228" t="s">
        <v>126</v>
      </c>
      <c r="AU260" s="228" t="s">
        <v>86</v>
      </c>
      <c r="AY260" s="16" t="s">
        <v>124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433</v>
      </c>
      <c r="BM260" s="228" t="s">
        <v>686</v>
      </c>
    </row>
    <row r="261" s="2" customFormat="1" ht="16.5" customHeight="1">
      <c r="A261" s="37"/>
      <c r="B261" s="38"/>
      <c r="C261" s="217" t="s">
        <v>263</v>
      </c>
      <c r="D261" s="217" t="s">
        <v>126</v>
      </c>
      <c r="E261" s="218" t="s">
        <v>610</v>
      </c>
      <c r="F261" s="219" t="s">
        <v>611</v>
      </c>
      <c r="G261" s="220" t="s">
        <v>612</v>
      </c>
      <c r="H261" s="272"/>
      <c r="I261" s="222"/>
      <c r="J261" s="223">
        <f>ROUND(I261*H261,2)</f>
        <v>0</v>
      </c>
      <c r="K261" s="219" t="s">
        <v>1</v>
      </c>
      <c r="L261" s="43"/>
      <c r="M261" s="224" t="s">
        <v>1</v>
      </c>
      <c r="N261" s="225" t="s">
        <v>41</v>
      </c>
      <c r="O261" s="90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433</v>
      </c>
      <c r="AT261" s="228" t="s">
        <v>126</v>
      </c>
      <c r="AU261" s="228" t="s">
        <v>86</v>
      </c>
      <c r="AY261" s="16" t="s">
        <v>124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84</v>
      </c>
      <c r="BK261" s="229">
        <f>ROUND(I261*H261,2)</f>
        <v>0</v>
      </c>
      <c r="BL261" s="16" t="s">
        <v>433</v>
      </c>
      <c r="BM261" s="228" t="s">
        <v>687</v>
      </c>
    </row>
    <row r="262" s="2" customFormat="1" ht="16.5" customHeight="1">
      <c r="A262" s="37"/>
      <c r="B262" s="38"/>
      <c r="C262" s="217" t="s">
        <v>268</v>
      </c>
      <c r="D262" s="217" t="s">
        <v>126</v>
      </c>
      <c r="E262" s="218" t="s">
        <v>613</v>
      </c>
      <c r="F262" s="219" t="s">
        <v>614</v>
      </c>
      <c r="G262" s="220" t="s">
        <v>612</v>
      </c>
      <c r="H262" s="272"/>
      <c r="I262" s="222"/>
      <c r="J262" s="223">
        <f>ROUND(I262*H262,2)</f>
        <v>0</v>
      </c>
      <c r="K262" s="219" t="s">
        <v>1</v>
      </c>
      <c r="L262" s="43"/>
      <c r="M262" s="267" t="s">
        <v>1</v>
      </c>
      <c r="N262" s="268" t="s">
        <v>41</v>
      </c>
      <c r="O262" s="269"/>
      <c r="P262" s="270">
        <f>O262*H262</f>
        <v>0</v>
      </c>
      <c r="Q262" s="270">
        <v>0</v>
      </c>
      <c r="R262" s="270">
        <f>Q262*H262</f>
        <v>0</v>
      </c>
      <c r="S262" s="270">
        <v>0</v>
      </c>
      <c r="T262" s="27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433</v>
      </c>
      <c r="AT262" s="228" t="s">
        <v>126</v>
      </c>
      <c r="AU262" s="228" t="s">
        <v>86</v>
      </c>
      <c r="AY262" s="16" t="s">
        <v>124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433</v>
      </c>
      <c r="BM262" s="228" t="s">
        <v>688</v>
      </c>
    </row>
    <row r="263" s="2" customFormat="1" ht="6.96" customHeight="1">
      <c r="A263" s="37"/>
      <c r="B263" s="65"/>
      <c r="C263" s="66"/>
      <c r="D263" s="66"/>
      <c r="E263" s="66"/>
      <c r="F263" s="66"/>
      <c r="G263" s="66"/>
      <c r="H263" s="66"/>
      <c r="I263" s="66"/>
      <c r="J263" s="66"/>
      <c r="K263" s="66"/>
      <c r="L263" s="43"/>
      <c r="M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</row>
  </sheetData>
  <sheetProtection sheet="1" autoFilter="0" formatColumns="0" formatRows="0" objects="1" scenarios="1" spinCount="100000" saltValue="lWHvNQvfJRpoiIMH2cInYfMq2K3L53HNCjMbFzI5f5o1urB1f971ssBDxPiSFbIQ+LFTleb5iGqHB5c1Ox+YKQ==" hashValue="2tSdhqIOkycYIK+2XP/Jplfo7YCEXjkRWXqgefhh7SS7afuPgVrpoj5/XkBScZTyjwrDE2/72SJhHp2wNYmpFQ==" algorithmName="SHA-512" password="CC35"/>
  <autoFilter ref="C121:K2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hidden="1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16</v>
      </c>
      <c r="L6" s="19"/>
    </row>
    <row r="7" hidden="1" s="1" customFormat="1" ht="16.5" customHeight="1">
      <c r="B7" s="19"/>
      <c r="E7" s="140" t="str">
        <f>'Rekapitulace stavby'!K6</f>
        <v>Úprava uličního prostoru, ulice Komenského, Světlá nad Sázavou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689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6. 12. 2021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ROUND((SUM(BE118:BE134)),  2)</f>
        <v>0</v>
      </c>
      <c r="G33" s="37"/>
      <c r="H33" s="37"/>
      <c r="I33" s="154">
        <v>0.20999999999999999</v>
      </c>
      <c r="J33" s="153">
        <f>ROUND(((SUM(BE118:BE134))*I33),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42</v>
      </c>
      <c r="F34" s="153">
        <f>ROUND((SUM(BF118:BF134)),  2)</f>
        <v>0</v>
      </c>
      <c r="G34" s="37"/>
      <c r="H34" s="37"/>
      <c r="I34" s="154">
        <v>0.12</v>
      </c>
      <c r="J34" s="153">
        <f>ROUND(((SUM(BF118:BF134))*I34),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ROUND((SUM(BG118:BG134)),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ROUND((SUM(BH118:BH134)),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ROUND((SUM(BI118:BI134)),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Úprava uličního prostoru, ulice Komenského, Světlá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001 - Ostatní a vedlejší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6. 12. 2021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Město Světlá nad Sázavou</v>
      </c>
      <c r="G91" s="39"/>
      <c r="H91" s="39"/>
      <c r="I91" s="31" t="s">
        <v>30</v>
      </c>
      <c r="J91" s="35" t="str">
        <f>E21</f>
        <v>DMC Havlíčkův Brod,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Šolc J.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97</v>
      </c>
      <c r="D94" s="175"/>
      <c r="E94" s="175"/>
      <c r="F94" s="175"/>
      <c r="G94" s="175"/>
      <c r="H94" s="175"/>
      <c r="I94" s="175"/>
      <c r="J94" s="176" t="s">
        <v>98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99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100</v>
      </c>
    </row>
    <row r="97" hidden="1" s="9" customFormat="1" ht="24.96" customHeight="1">
      <c r="A97" s="9"/>
      <c r="B97" s="178"/>
      <c r="C97" s="179"/>
      <c r="D97" s="180" t="s">
        <v>690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691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109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Úprava uličního prostoru, ulice Komenského, Světlá nad Sázavou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 001 - Ostatní a vedlejší náklady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6. 12. 2021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24</v>
      </c>
      <c r="D114" s="39"/>
      <c r="E114" s="39"/>
      <c r="F114" s="26" t="str">
        <f>E15</f>
        <v>Město Světlá nad Sázavou</v>
      </c>
      <c r="G114" s="39"/>
      <c r="H114" s="39"/>
      <c r="I114" s="31" t="s">
        <v>30</v>
      </c>
      <c r="J114" s="35" t="str">
        <f>E21</f>
        <v>DMC Havlíčkův Brod,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Šolc J.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110</v>
      </c>
      <c r="D117" s="193" t="s">
        <v>61</v>
      </c>
      <c r="E117" s="193" t="s">
        <v>57</v>
      </c>
      <c r="F117" s="193" t="s">
        <v>58</v>
      </c>
      <c r="G117" s="193" t="s">
        <v>111</v>
      </c>
      <c r="H117" s="193" t="s">
        <v>112</v>
      </c>
      <c r="I117" s="193" t="s">
        <v>113</v>
      </c>
      <c r="J117" s="193" t="s">
        <v>98</v>
      </c>
      <c r="K117" s="194" t="s">
        <v>114</v>
      </c>
      <c r="L117" s="195"/>
      <c r="M117" s="99" t="s">
        <v>1</v>
      </c>
      <c r="N117" s="100" t="s">
        <v>40</v>
      </c>
      <c r="O117" s="100" t="s">
        <v>115</v>
      </c>
      <c r="P117" s="100" t="s">
        <v>116</v>
      </c>
      <c r="Q117" s="100" t="s">
        <v>117</v>
      </c>
      <c r="R117" s="100" t="s">
        <v>118</v>
      </c>
      <c r="S117" s="100" t="s">
        <v>119</v>
      </c>
      <c r="T117" s="101" t="s">
        <v>120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121</v>
      </c>
      <c r="D118" s="39"/>
      <c r="E118" s="39"/>
      <c r="F118" s="39"/>
      <c r="G118" s="39"/>
      <c r="H118" s="39"/>
      <c r="I118" s="39"/>
      <c r="J118" s="196">
        <f>BK118</f>
        <v>0</v>
      </c>
      <c r="K118" s="39"/>
      <c r="L118" s="43"/>
      <c r="M118" s="102"/>
      <c r="N118" s="197"/>
      <c r="O118" s="103"/>
      <c r="P118" s="198">
        <f>P119</f>
        <v>0</v>
      </c>
      <c r="Q118" s="103"/>
      <c r="R118" s="198">
        <f>R119</f>
        <v>0</v>
      </c>
      <c r="S118" s="103"/>
      <c r="T118" s="199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100</v>
      </c>
      <c r="BK118" s="200">
        <f>BK119</f>
        <v>0</v>
      </c>
    </row>
    <row r="119" s="12" customFormat="1" ht="25.92" customHeight="1">
      <c r="A119" s="12"/>
      <c r="B119" s="201"/>
      <c r="C119" s="202"/>
      <c r="D119" s="203" t="s">
        <v>75</v>
      </c>
      <c r="E119" s="204" t="s">
        <v>692</v>
      </c>
      <c r="F119" s="204" t="s">
        <v>693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P120</f>
        <v>0</v>
      </c>
      <c r="Q119" s="209"/>
      <c r="R119" s="210">
        <f>R120</f>
        <v>0</v>
      </c>
      <c r="S119" s="209"/>
      <c r="T119" s="21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131</v>
      </c>
      <c r="AT119" s="213" t="s">
        <v>75</v>
      </c>
      <c r="AU119" s="213" t="s">
        <v>76</v>
      </c>
      <c r="AY119" s="212" t="s">
        <v>124</v>
      </c>
      <c r="BK119" s="214">
        <f>BK120</f>
        <v>0</v>
      </c>
    </row>
    <row r="120" s="12" customFormat="1" ht="22.8" customHeight="1">
      <c r="A120" s="12"/>
      <c r="B120" s="201"/>
      <c r="C120" s="202"/>
      <c r="D120" s="203" t="s">
        <v>75</v>
      </c>
      <c r="E120" s="215" t="s">
        <v>694</v>
      </c>
      <c r="F120" s="215" t="s">
        <v>695</v>
      </c>
      <c r="G120" s="202"/>
      <c r="H120" s="202"/>
      <c r="I120" s="205"/>
      <c r="J120" s="216">
        <f>BK120</f>
        <v>0</v>
      </c>
      <c r="K120" s="202"/>
      <c r="L120" s="207"/>
      <c r="M120" s="208"/>
      <c r="N120" s="209"/>
      <c r="O120" s="209"/>
      <c r="P120" s="210">
        <f>SUM(P121:P134)</f>
        <v>0</v>
      </c>
      <c r="Q120" s="209"/>
      <c r="R120" s="210">
        <f>SUM(R121:R134)</f>
        <v>0</v>
      </c>
      <c r="S120" s="209"/>
      <c r="T120" s="211">
        <f>SUM(T121:T134)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131</v>
      </c>
      <c r="AT120" s="213" t="s">
        <v>75</v>
      </c>
      <c r="AU120" s="213" t="s">
        <v>84</v>
      </c>
      <c r="AY120" s="212" t="s">
        <v>124</v>
      </c>
      <c r="BK120" s="214">
        <f>SUM(BK121:BK134)</f>
        <v>0</v>
      </c>
    </row>
    <row r="121" s="2" customFormat="1" ht="44.25" customHeight="1">
      <c r="A121" s="37"/>
      <c r="B121" s="38"/>
      <c r="C121" s="217" t="s">
        <v>84</v>
      </c>
      <c r="D121" s="217" t="s">
        <v>126</v>
      </c>
      <c r="E121" s="218" t="s">
        <v>454</v>
      </c>
      <c r="F121" s="219" t="s">
        <v>696</v>
      </c>
      <c r="G121" s="220" t="s">
        <v>697</v>
      </c>
      <c r="H121" s="221">
        <v>1</v>
      </c>
      <c r="I121" s="222"/>
      <c r="J121" s="223">
        <f>ROUND(I121*H121,2)</f>
        <v>0</v>
      </c>
      <c r="K121" s="219" t="s">
        <v>1</v>
      </c>
      <c r="L121" s="43"/>
      <c r="M121" s="224" t="s">
        <v>1</v>
      </c>
      <c r="N121" s="225" t="s">
        <v>41</v>
      </c>
      <c r="O121" s="90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8" t="s">
        <v>698</v>
      </c>
      <c r="AT121" s="228" t="s">
        <v>126</v>
      </c>
      <c r="AU121" s="228" t="s">
        <v>86</v>
      </c>
      <c r="AY121" s="16" t="s">
        <v>124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6" t="s">
        <v>84</v>
      </c>
      <c r="BK121" s="229">
        <f>ROUND(I121*H121,2)</f>
        <v>0</v>
      </c>
      <c r="BL121" s="16" t="s">
        <v>698</v>
      </c>
      <c r="BM121" s="228" t="s">
        <v>699</v>
      </c>
    </row>
    <row r="122" s="2" customFormat="1" ht="16.5" customHeight="1">
      <c r="A122" s="37"/>
      <c r="B122" s="38"/>
      <c r="C122" s="217" t="s">
        <v>86</v>
      </c>
      <c r="D122" s="217" t="s">
        <v>126</v>
      </c>
      <c r="E122" s="218" t="s">
        <v>460</v>
      </c>
      <c r="F122" s="219" t="s">
        <v>700</v>
      </c>
      <c r="G122" s="220" t="s">
        <v>697</v>
      </c>
      <c r="H122" s="221">
        <v>1</v>
      </c>
      <c r="I122" s="222"/>
      <c r="J122" s="223">
        <f>ROUND(I122*H122,2)</f>
        <v>0</v>
      </c>
      <c r="K122" s="219" t="s">
        <v>1</v>
      </c>
      <c r="L122" s="43"/>
      <c r="M122" s="224" t="s">
        <v>1</v>
      </c>
      <c r="N122" s="225" t="s">
        <v>41</v>
      </c>
      <c r="O122" s="90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8" t="s">
        <v>698</v>
      </c>
      <c r="AT122" s="228" t="s">
        <v>126</v>
      </c>
      <c r="AU122" s="228" t="s">
        <v>86</v>
      </c>
      <c r="AY122" s="16" t="s">
        <v>124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6" t="s">
        <v>84</v>
      </c>
      <c r="BK122" s="229">
        <f>ROUND(I122*H122,2)</f>
        <v>0</v>
      </c>
      <c r="BL122" s="16" t="s">
        <v>698</v>
      </c>
      <c r="BM122" s="228" t="s">
        <v>701</v>
      </c>
    </row>
    <row r="123" s="2" customFormat="1" ht="24.15" customHeight="1">
      <c r="A123" s="37"/>
      <c r="B123" s="38"/>
      <c r="C123" s="217" t="s">
        <v>139</v>
      </c>
      <c r="D123" s="217" t="s">
        <v>126</v>
      </c>
      <c r="E123" s="218" t="s">
        <v>464</v>
      </c>
      <c r="F123" s="219" t="s">
        <v>702</v>
      </c>
      <c r="G123" s="220" t="s">
        <v>697</v>
      </c>
      <c r="H123" s="221">
        <v>1</v>
      </c>
      <c r="I123" s="222"/>
      <c r="J123" s="223">
        <f>ROUND(I123*H123,2)</f>
        <v>0</v>
      </c>
      <c r="K123" s="219" t="s">
        <v>1</v>
      </c>
      <c r="L123" s="43"/>
      <c r="M123" s="224" t="s">
        <v>1</v>
      </c>
      <c r="N123" s="225" t="s">
        <v>41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698</v>
      </c>
      <c r="AT123" s="228" t="s">
        <v>126</v>
      </c>
      <c r="AU123" s="228" t="s">
        <v>86</v>
      </c>
      <c r="AY123" s="16" t="s">
        <v>124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84</v>
      </c>
      <c r="BK123" s="229">
        <f>ROUND(I123*H123,2)</f>
        <v>0</v>
      </c>
      <c r="BL123" s="16" t="s">
        <v>698</v>
      </c>
      <c r="BM123" s="228" t="s">
        <v>703</v>
      </c>
    </row>
    <row r="124" s="2" customFormat="1" ht="16.5" customHeight="1">
      <c r="A124" s="37"/>
      <c r="B124" s="38"/>
      <c r="C124" s="217" t="s">
        <v>131</v>
      </c>
      <c r="D124" s="217" t="s">
        <v>126</v>
      </c>
      <c r="E124" s="218" t="s">
        <v>468</v>
      </c>
      <c r="F124" s="219" t="s">
        <v>704</v>
      </c>
      <c r="G124" s="220" t="s">
        <v>697</v>
      </c>
      <c r="H124" s="221">
        <v>1</v>
      </c>
      <c r="I124" s="222"/>
      <c r="J124" s="223">
        <f>ROUND(I124*H124,2)</f>
        <v>0</v>
      </c>
      <c r="K124" s="219" t="s">
        <v>1</v>
      </c>
      <c r="L124" s="43"/>
      <c r="M124" s="224" t="s">
        <v>1</v>
      </c>
      <c r="N124" s="225" t="s">
        <v>41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698</v>
      </c>
      <c r="AT124" s="228" t="s">
        <v>126</v>
      </c>
      <c r="AU124" s="228" t="s">
        <v>86</v>
      </c>
      <c r="AY124" s="16" t="s">
        <v>124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84</v>
      </c>
      <c r="BK124" s="229">
        <f>ROUND(I124*H124,2)</f>
        <v>0</v>
      </c>
      <c r="BL124" s="16" t="s">
        <v>698</v>
      </c>
      <c r="BM124" s="228" t="s">
        <v>705</v>
      </c>
    </row>
    <row r="125" s="2" customFormat="1" ht="21.75" customHeight="1">
      <c r="A125" s="37"/>
      <c r="B125" s="38"/>
      <c r="C125" s="217" t="s">
        <v>149</v>
      </c>
      <c r="D125" s="217" t="s">
        <v>126</v>
      </c>
      <c r="E125" s="218" t="s">
        <v>472</v>
      </c>
      <c r="F125" s="219" t="s">
        <v>706</v>
      </c>
      <c r="G125" s="220" t="s">
        <v>697</v>
      </c>
      <c r="H125" s="221">
        <v>1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698</v>
      </c>
      <c r="AT125" s="228" t="s">
        <v>126</v>
      </c>
      <c r="AU125" s="228" t="s">
        <v>86</v>
      </c>
      <c r="AY125" s="16" t="s">
        <v>124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698</v>
      </c>
      <c r="BM125" s="228" t="s">
        <v>707</v>
      </c>
    </row>
    <row r="126" s="2" customFormat="1" ht="16.5" customHeight="1">
      <c r="A126" s="37"/>
      <c r="B126" s="38"/>
      <c r="C126" s="217" t="s">
        <v>156</v>
      </c>
      <c r="D126" s="217" t="s">
        <v>126</v>
      </c>
      <c r="E126" s="218" t="s">
        <v>476</v>
      </c>
      <c r="F126" s="219" t="s">
        <v>708</v>
      </c>
      <c r="G126" s="220" t="s">
        <v>697</v>
      </c>
      <c r="H126" s="221">
        <v>1</v>
      </c>
      <c r="I126" s="222"/>
      <c r="J126" s="223">
        <f>ROUND(I126*H126,2)</f>
        <v>0</v>
      </c>
      <c r="K126" s="219" t="s">
        <v>1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698</v>
      </c>
      <c r="AT126" s="228" t="s">
        <v>126</v>
      </c>
      <c r="AU126" s="228" t="s">
        <v>86</v>
      </c>
      <c r="AY126" s="16" t="s">
        <v>124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698</v>
      </c>
      <c r="BM126" s="228" t="s">
        <v>709</v>
      </c>
    </row>
    <row r="127" s="2" customFormat="1">
      <c r="A127" s="37"/>
      <c r="B127" s="38"/>
      <c r="C127" s="39"/>
      <c r="D127" s="232" t="s">
        <v>415</v>
      </c>
      <c r="E127" s="39"/>
      <c r="F127" s="263" t="s">
        <v>710</v>
      </c>
      <c r="G127" s="39"/>
      <c r="H127" s="39"/>
      <c r="I127" s="264"/>
      <c r="J127" s="39"/>
      <c r="K127" s="39"/>
      <c r="L127" s="43"/>
      <c r="M127" s="265"/>
      <c r="N127" s="26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415</v>
      </c>
      <c r="AU127" s="16" t="s">
        <v>86</v>
      </c>
    </row>
    <row r="128" s="2" customFormat="1" ht="24.15" customHeight="1">
      <c r="A128" s="37"/>
      <c r="B128" s="38"/>
      <c r="C128" s="217" t="s">
        <v>161</v>
      </c>
      <c r="D128" s="217" t="s">
        <v>126</v>
      </c>
      <c r="E128" s="218" t="s">
        <v>488</v>
      </c>
      <c r="F128" s="219" t="s">
        <v>711</v>
      </c>
      <c r="G128" s="220" t="s">
        <v>697</v>
      </c>
      <c r="H128" s="221">
        <v>1</v>
      </c>
      <c r="I128" s="222"/>
      <c r="J128" s="223">
        <f>ROUND(I128*H128,2)</f>
        <v>0</v>
      </c>
      <c r="K128" s="219" t="s">
        <v>1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698</v>
      </c>
      <c r="AT128" s="228" t="s">
        <v>126</v>
      </c>
      <c r="AU128" s="228" t="s">
        <v>86</v>
      </c>
      <c r="AY128" s="16" t="s">
        <v>124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698</v>
      </c>
      <c r="BM128" s="228" t="s">
        <v>712</v>
      </c>
    </row>
    <row r="129" s="2" customFormat="1" ht="16.5" customHeight="1">
      <c r="A129" s="37"/>
      <c r="B129" s="38"/>
      <c r="C129" s="217" t="s">
        <v>167</v>
      </c>
      <c r="D129" s="217" t="s">
        <v>126</v>
      </c>
      <c r="E129" s="218" t="s">
        <v>492</v>
      </c>
      <c r="F129" s="219" t="s">
        <v>713</v>
      </c>
      <c r="G129" s="220" t="s">
        <v>456</v>
      </c>
      <c r="H129" s="221">
        <v>4</v>
      </c>
      <c r="I129" s="222"/>
      <c r="J129" s="223">
        <f>ROUND(I129*H129,2)</f>
        <v>0</v>
      </c>
      <c r="K129" s="219" t="s">
        <v>1</v>
      </c>
      <c r="L129" s="43"/>
      <c r="M129" s="224" t="s">
        <v>1</v>
      </c>
      <c r="N129" s="225" t="s">
        <v>41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698</v>
      </c>
      <c r="AT129" s="228" t="s">
        <v>126</v>
      </c>
      <c r="AU129" s="228" t="s">
        <v>86</v>
      </c>
      <c r="AY129" s="16" t="s">
        <v>124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84</v>
      </c>
      <c r="BK129" s="229">
        <f>ROUND(I129*H129,2)</f>
        <v>0</v>
      </c>
      <c r="BL129" s="16" t="s">
        <v>698</v>
      </c>
      <c r="BM129" s="228" t="s">
        <v>714</v>
      </c>
    </row>
    <row r="130" s="2" customFormat="1" ht="16.5" customHeight="1">
      <c r="A130" s="37"/>
      <c r="B130" s="38"/>
      <c r="C130" s="217" t="s">
        <v>172</v>
      </c>
      <c r="D130" s="217" t="s">
        <v>126</v>
      </c>
      <c r="E130" s="218" t="s">
        <v>496</v>
      </c>
      <c r="F130" s="219" t="s">
        <v>715</v>
      </c>
      <c r="G130" s="220" t="s">
        <v>697</v>
      </c>
      <c r="H130" s="221">
        <v>1</v>
      </c>
      <c r="I130" s="222"/>
      <c r="J130" s="223">
        <f>ROUND(I130*H130,2)</f>
        <v>0</v>
      </c>
      <c r="K130" s="219" t="s">
        <v>1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698</v>
      </c>
      <c r="AT130" s="228" t="s">
        <v>126</v>
      </c>
      <c r="AU130" s="228" t="s">
        <v>86</v>
      </c>
      <c r="AY130" s="16" t="s">
        <v>124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698</v>
      </c>
      <c r="BM130" s="228" t="s">
        <v>716</v>
      </c>
    </row>
    <row r="131" s="2" customFormat="1" ht="16.5" customHeight="1">
      <c r="A131" s="37"/>
      <c r="B131" s="38"/>
      <c r="C131" s="217" t="s">
        <v>177</v>
      </c>
      <c r="D131" s="217" t="s">
        <v>126</v>
      </c>
      <c r="E131" s="218" t="s">
        <v>500</v>
      </c>
      <c r="F131" s="219" t="s">
        <v>717</v>
      </c>
      <c r="G131" s="220" t="s">
        <v>697</v>
      </c>
      <c r="H131" s="221">
        <v>1</v>
      </c>
      <c r="I131" s="222"/>
      <c r="J131" s="223">
        <f>ROUND(I131*H131,2)</f>
        <v>0</v>
      </c>
      <c r="K131" s="219" t="s">
        <v>1</v>
      </c>
      <c r="L131" s="43"/>
      <c r="M131" s="224" t="s">
        <v>1</v>
      </c>
      <c r="N131" s="225" t="s">
        <v>41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698</v>
      </c>
      <c r="AT131" s="228" t="s">
        <v>126</v>
      </c>
      <c r="AU131" s="228" t="s">
        <v>86</v>
      </c>
      <c r="AY131" s="16" t="s">
        <v>124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84</v>
      </c>
      <c r="BK131" s="229">
        <f>ROUND(I131*H131,2)</f>
        <v>0</v>
      </c>
      <c r="BL131" s="16" t="s">
        <v>698</v>
      </c>
      <c r="BM131" s="228" t="s">
        <v>718</v>
      </c>
    </row>
    <row r="132" s="2" customFormat="1" ht="24.15" customHeight="1">
      <c r="A132" s="37"/>
      <c r="B132" s="38"/>
      <c r="C132" s="217" t="s">
        <v>182</v>
      </c>
      <c r="D132" s="217" t="s">
        <v>126</v>
      </c>
      <c r="E132" s="218" t="s">
        <v>504</v>
      </c>
      <c r="F132" s="219" t="s">
        <v>719</v>
      </c>
      <c r="G132" s="220" t="s">
        <v>697</v>
      </c>
      <c r="H132" s="221">
        <v>1</v>
      </c>
      <c r="I132" s="222"/>
      <c r="J132" s="223">
        <f>ROUND(I132*H132,2)</f>
        <v>0</v>
      </c>
      <c r="K132" s="219" t="s">
        <v>1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698</v>
      </c>
      <c r="AT132" s="228" t="s">
        <v>126</v>
      </c>
      <c r="AU132" s="228" t="s">
        <v>86</v>
      </c>
      <c r="AY132" s="16" t="s">
        <v>124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698</v>
      </c>
      <c r="BM132" s="228" t="s">
        <v>720</v>
      </c>
    </row>
    <row r="133" s="2" customFormat="1" ht="16.5" customHeight="1">
      <c r="A133" s="37"/>
      <c r="B133" s="38"/>
      <c r="C133" s="217" t="s">
        <v>8</v>
      </c>
      <c r="D133" s="217" t="s">
        <v>126</v>
      </c>
      <c r="E133" s="218" t="s">
        <v>515</v>
      </c>
      <c r="F133" s="219" t="s">
        <v>721</v>
      </c>
      <c r="G133" s="220" t="s">
        <v>697</v>
      </c>
      <c r="H133" s="221">
        <v>1</v>
      </c>
      <c r="I133" s="222"/>
      <c r="J133" s="223">
        <f>ROUND(I133*H133,2)</f>
        <v>0</v>
      </c>
      <c r="K133" s="219" t="s">
        <v>1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698</v>
      </c>
      <c r="AT133" s="228" t="s">
        <v>126</v>
      </c>
      <c r="AU133" s="228" t="s">
        <v>86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698</v>
      </c>
      <c r="BM133" s="228" t="s">
        <v>722</v>
      </c>
    </row>
    <row r="134" s="2" customFormat="1" ht="16.5" customHeight="1">
      <c r="A134" s="37"/>
      <c r="B134" s="38"/>
      <c r="C134" s="217" t="s">
        <v>192</v>
      </c>
      <c r="D134" s="217" t="s">
        <v>126</v>
      </c>
      <c r="E134" s="218" t="s">
        <v>520</v>
      </c>
      <c r="F134" s="219" t="s">
        <v>723</v>
      </c>
      <c r="G134" s="220" t="s">
        <v>697</v>
      </c>
      <c r="H134" s="221">
        <v>1</v>
      </c>
      <c r="I134" s="222"/>
      <c r="J134" s="223">
        <f>ROUND(I134*H134,2)</f>
        <v>0</v>
      </c>
      <c r="K134" s="219" t="s">
        <v>1</v>
      </c>
      <c r="L134" s="43"/>
      <c r="M134" s="267" t="s">
        <v>1</v>
      </c>
      <c r="N134" s="268" t="s">
        <v>41</v>
      </c>
      <c r="O134" s="269"/>
      <c r="P134" s="270">
        <f>O134*H134</f>
        <v>0</v>
      </c>
      <c r="Q134" s="270">
        <v>0</v>
      </c>
      <c r="R134" s="270">
        <f>Q134*H134</f>
        <v>0</v>
      </c>
      <c r="S134" s="270">
        <v>0</v>
      </c>
      <c r="T134" s="27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698</v>
      </c>
      <c r="AT134" s="228" t="s">
        <v>126</v>
      </c>
      <c r="AU134" s="228" t="s">
        <v>86</v>
      </c>
      <c r="AY134" s="16" t="s">
        <v>124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698</v>
      </c>
      <c r="BM134" s="228" t="s">
        <v>724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i6UL6hGSoCq/DjBU1CbtZcMUB7dAIkQMFeHrY7+NQ1n7C1mSJ1fBg61h4gsTFDVukXwmo4jYK8edSb7LuULuAw==" hashValue="Ma4s/7XjsW9dKrxJ6kgjLQs+ofH0VpKLQkTnSwzGkM6gqtsTMq34CLhjcVTcwkiEC+Zuaa5frb3wk6i25a4M6A==" algorithmName="SHA-512" password="CC35"/>
  <autoFilter ref="C117:K13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ŠOLC Jan</dc:creator>
  <cp:lastModifiedBy>ŠOLC Jan</cp:lastModifiedBy>
  <dcterms:created xsi:type="dcterms:W3CDTF">2025-02-19T12:42:27Z</dcterms:created>
  <dcterms:modified xsi:type="dcterms:W3CDTF">2025-02-19T12:42:30Z</dcterms:modified>
</cp:coreProperties>
</file>