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ka\Documents\7. ÚZEMNĚ SAMOSPRÁVNÉ CELKY\16. TUKLATY\OSVĚTLENÍ-TUKLATY\PRONÁJEM OSVĚTLENÍ\"/>
    </mc:Choice>
  </mc:AlternateContent>
  <xr:revisionPtr revIDLastSave="0" documentId="8_{E4F32777-5605-4023-A831-09199DD15CCA}" xr6:coauthVersionLast="36" xr6:coauthVersionMax="36" xr10:uidLastSave="{00000000-0000-0000-0000-000000000000}"/>
  <bookViews>
    <workbookView xWindow="0" yWindow="0" windowWidth="23040" windowHeight="8940" tabRatio="718" xr2:uid="{3175368E-FCEF-4627-A9FE-F899B464FDEB}"/>
  </bookViews>
  <sheets>
    <sheet name="Rozpočet" sheetId="4" r:id="rId1"/>
  </sheets>
  <definedNames>
    <definedName name="Stav">#REF!</definedName>
  </definedNames>
  <calcPr calcId="191029"/>
</workbook>
</file>

<file path=xl/calcChain.xml><?xml version="1.0" encoding="utf-8"?>
<calcChain xmlns="http://schemas.openxmlformats.org/spreadsheetml/2006/main">
  <c r="F17" i="4" l="1"/>
  <c r="G17" i="4" s="1"/>
  <c r="H17" i="4" s="1"/>
  <c r="F18" i="4"/>
  <c r="G18" i="4" s="1"/>
  <c r="H18" i="4" s="1"/>
  <c r="F11" i="4"/>
  <c r="G11" i="4" s="1"/>
  <c r="H11" i="4" s="1"/>
  <c r="F25" i="4" l="1"/>
  <c r="G25" i="4" s="1"/>
  <c r="H25" i="4" s="1"/>
  <c r="F24" i="4"/>
  <c r="G24" i="4"/>
  <c r="H24" i="4" s="1"/>
  <c r="C10" i="4"/>
  <c r="C19" i="4" s="1"/>
  <c r="F19" i="4" l="1"/>
  <c r="G19" i="4" s="1"/>
  <c r="H19" i="4" s="1"/>
  <c r="F28" i="4" l="1"/>
  <c r="G28" i="4" s="1"/>
  <c r="H28" i="4" s="1"/>
  <c r="F27" i="4"/>
  <c r="G27" i="4" s="1"/>
  <c r="H27" i="4" s="1"/>
  <c r="F12" i="4"/>
  <c r="G12" i="4" s="1"/>
  <c r="H12" i="4" s="1"/>
  <c r="F10" i="4"/>
  <c r="G10" i="4" s="1"/>
  <c r="H10" i="4" s="1"/>
  <c r="F9" i="4"/>
  <c r="G9" i="4" s="1"/>
  <c r="H9" i="4" s="1"/>
  <c r="F8" i="4"/>
  <c r="G8" i="4" s="1"/>
  <c r="H8" i="4" s="1"/>
  <c r="F7" i="4"/>
  <c r="G7" i="4" s="1"/>
  <c r="H7" i="4" s="1"/>
  <c r="F6" i="4"/>
  <c r="G6" i="4" s="1"/>
  <c r="H6" i="4" s="1"/>
  <c r="F5" i="4" l="1"/>
  <c r="G5" i="4" l="1"/>
  <c r="H5" i="4" s="1"/>
  <c r="B34" i="4" l="1"/>
  <c r="F26" i="4"/>
  <c r="G26" i="4" s="1"/>
  <c r="H26" i="4" s="1"/>
  <c r="F20" i="4"/>
  <c r="G20" i="4" s="1"/>
  <c r="H20" i="4" s="1"/>
  <c r="F16" i="4" l="1"/>
  <c r="G16" i="4" s="1"/>
  <c r="H16" i="4" s="1"/>
  <c r="F23" i="4"/>
  <c r="G23" i="4" s="1"/>
  <c r="H23" i="4" s="1"/>
  <c r="F15" i="4"/>
  <c r="B29" i="4" l="1"/>
  <c r="G15" i="4"/>
  <c r="H15" i="4" s="1"/>
  <c r="G29" i="4" l="1"/>
  <c r="E32" i="4"/>
  <c r="G32" i="4" s="1"/>
  <c r="F32" i="4" s="1"/>
  <c r="F29" i="4"/>
  <c r="H29" i="4" l="1"/>
</calcChain>
</file>

<file path=xl/sharedStrings.xml><?xml version="1.0" encoding="utf-8"?>
<sst xmlns="http://schemas.openxmlformats.org/spreadsheetml/2006/main" count="87" uniqueCount="71">
  <si>
    <t>Číslo</t>
  </si>
  <si>
    <t>Položka</t>
  </si>
  <si>
    <t>Množství</t>
  </si>
  <si>
    <t>MJ</t>
  </si>
  <si>
    <t>DPH 21%</t>
  </si>
  <si>
    <t>Kč/MJ</t>
  </si>
  <si>
    <t>1.</t>
  </si>
  <si>
    <t>Materiál</t>
  </si>
  <si>
    <t>1.1</t>
  </si>
  <si>
    <t>ks</t>
  </si>
  <si>
    <t>1.2</t>
  </si>
  <si>
    <t>1.3</t>
  </si>
  <si>
    <t>1.4</t>
  </si>
  <si>
    <t>1.5</t>
  </si>
  <si>
    <t>m</t>
  </si>
  <si>
    <t>1.14</t>
  </si>
  <si>
    <t>1.15</t>
  </si>
  <si>
    <t>2.</t>
  </si>
  <si>
    <t>Montážní práce</t>
  </si>
  <si>
    <t>2.1</t>
  </si>
  <si>
    <t>Demontáž svítidla</t>
  </si>
  <si>
    <t>2.2</t>
  </si>
  <si>
    <t>Montáž svítidla</t>
  </si>
  <si>
    <t>2.3</t>
  </si>
  <si>
    <t>kpl</t>
  </si>
  <si>
    <t>3.</t>
  </si>
  <si>
    <t>Ostatní</t>
  </si>
  <si>
    <t>3.1</t>
  </si>
  <si>
    <t>Pronájem montážní plošiny (hod.)</t>
  </si>
  <si>
    <t>hod</t>
  </si>
  <si>
    <t>3.2</t>
  </si>
  <si>
    <t>3.3</t>
  </si>
  <si>
    <t>Revizní zpráva RVO</t>
  </si>
  <si>
    <t>3.4</t>
  </si>
  <si>
    <t>Suma</t>
  </si>
  <si>
    <t>Rekapitulace</t>
  </si>
  <si>
    <t>podíl</t>
  </si>
  <si>
    <t>bez DPH</t>
  </si>
  <si>
    <t>DPH (21%)</t>
  </si>
  <si>
    <t>s DPH</t>
  </si>
  <si>
    <t>4.</t>
  </si>
  <si>
    <t>Celkové výdaje</t>
  </si>
  <si>
    <t>Dne:</t>
  </si>
  <si>
    <t>Zpracoval:</t>
  </si>
  <si>
    <t>Výměna kabelu CYKY-J 3x1,5 mm2  (5x1,5)</t>
  </si>
  <si>
    <t>Rozpočet</t>
  </si>
  <si>
    <t>DIO, zajištění stavby</t>
  </si>
  <si>
    <t>Odvoz a likvidace demont. materiálu</t>
  </si>
  <si>
    <t>Tato pole vyplní uchazeč</t>
  </si>
  <si>
    <t>Celkem bez DPH</t>
  </si>
  <si>
    <t>Celkem s DPH</t>
  </si>
  <si>
    <t xml:space="preserve">Výdaje v Kč </t>
  </si>
  <si>
    <t>Svodový kabel CYKY-J 3x1,5 mm2</t>
  </si>
  <si>
    <t>Recyklační poplatek za svítidla</t>
  </si>
  <si>
    <t>2.4</t>
  </si>
  <si>
    <t>Montáž štítku na sloup dle  přílohy č.7</t>
  </si>
  <si>
    <t>Štítek dle specifikace přílohy č.7</t>
  </si>
  <si>
    <t>SW pro aplikaci QR štítků a hlášení poruch</t>
  </si>
  <si>
    <t>Výložník do délky 2m</t>
  </si>
  <si>
    <t>Demontáž výložníku</t>
  </si>
  <si>
    <t xml:space="preserve">Montáž výložníku </t>
  </si>
  <si>
    <t>2.5</t>
  </si>
  <si>
    <t>2.6</t>
  </si>
  <si>
    <t>1.16</t>
  </si>
  <si>
    <t>3.5</t>
  </si>
  <si>
    <t>3.6</t>
  </si>
  <si>
    <t>Silniční svítidlo č.1 vč. redukce dle spec. Č.6</t>
  </si>
  <si>
    <t>Silniční svítidlo č.2 vč. redukce dle spec. Č.6</t>
  </si>
  <si>
    <t>Silniční svítidlo č.3 vč. redukce dle spec. Č.6</t>
  </si>
  <si>
    <t>Silniční svítidlo č.4 vč. redukce dle spec. Č.6</t>
  </si>
  <si>
    <t>Silniční svítidlo č.5 vč. redukce dle spec. Č.6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</si>
</sst>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Protection="0"/>
    <xf numFmtId="0" fontId="1" fillId="0" borderId="0"/>
  </cellStyleXfs>
  <cellXfs count="63">
    <xf numFmtId="0" fontId="0" fillId="0" borderId="0" xfId="0"/>
    <xf numFmtId="44" fontId="19" fillId="33" borderId="10" xfId="42" applyFont="1" applyFill="1" applyBorder="1" applyAlignment="1">
      <alignment horizontal="center" vertical="center" wrapText="1"/>
    </xf>
    <xf numFmtId="49" fontId="16" fillId="33" borderId="11" xfId="43" applyNumberFormat="1" applyFont="1" applyFill="1" applyBorder="1" applyAlignment="1">
      <alignment horizontal="center" vertical="center"/>
    </xf>
    <xf numFmtId="0" fontId="16" fillId="33" borderId="10" xfId="43" applyFont="1" applyFill="1" applyBorder="1"/>
    <xf numFmtId="0" fontId="0" fillId="33" borderId="10" xfId="43" applyFont="1" applyFill="1" applyBorder="1" applyAlignment="1">
      <alignment horizontal="center" vertical="center"/>
    </xf>
    <xf numFmtId="0" fontId="0" fillId="33" borderId="12" xfId="43" applyFont="1" applyFill="1" applyBorder="1" applyAlignment="1">
      <alignment horizontal="center"/>
    </xf>
    <xf numFmtId="44" fontId="0" fillId="33" borderId="13" xfId="42" applyFont="1" applyFill="1" applyBorder="1" applyAlignment="1">
      <alignment horizontal="center"/>
    </xf>
    <xf numFmtId="44" fontId="0" fillId="33" borderId="10" xfId="42" applyFont="1" applyFill="1" applyBorder="1" applyAlignment="1">
      <alignment horizontal="center"/>
    </xf>
    <xf numFmtId="44" fontId="0" fillId="0" borderId="10" xfId="42" applyFont="1" applyFill="1" applyBorder="1" applyAlignment="1">
      <alignment horizontal="center"/>
    </xf>
    <xf numFmtId="44" fontId="0" fillId="0" borderId="12" xfId="42" applyFont="1" applyFill="1" applyBorder="1" applyAlignment="1">
      <alignment horizontal="center"/>
    </xf>
    <xf numFmtId="2" fontId="0" fillId="0" borderId="0" xfId="43" applyNumberFormat="1" applyFont="1" applyAlignment="1">
      <alignment vertical="center"/>
    </xf>
    <xf numFmtId="49" fontId="16" fillId="33" borderId="10" xfId="43" applyNumberFormat="1" applyFont="1" applyFill="1" applyBorder="1" applyAlignment="1">
      <alignment horizontal="center" vertical="center"/>
    </xf>
    <xf numFmtId="0" fontId="0" fillId="33" borderId="10" xfId="43" applyFont="1" applyFill="1" applyBorder="1" applyAlignment="1">
      <alignment horizontal="center"/>
    </xf>
    <xf numFmtId="49" fontId="0" fillId="0" borderId="10" xfId="43" applyNumberFormat="1" applyFont="1" applyBorder="1" applyAlignment="1">
      <alignment horizontal="center" vertical="center"/>
    </xf>
    <xf numFmtId="0" fontId="0" fillId="0" borderId="10" xfId="43" applyFont="1" applyBorder="1" applyAlignment="1">
      <alignment horizontal="center" vertical="center"/>
    </xf>
    <xf numFmtId="0" fontId="0" fillId="0" borderId="10" xfId="43" applyFont="1" applyBorder="1" applyAlignment="1">
      <alignment horizontal="center"/>
    </xf>
    <xf numFmtId="49" fontId="0" fillId="0" borderId="0" xfId="43" applyNumberFormat="1" applyFont="1" applyAlignment="1">
      <alignment vertical="center"/>
    </xf>
    <xf numFmtId="44" fontId="0" fillId="0" borderId="10" xfId="42" applyFont="1" applyBorder="1" applyAlignment="1">
      <alignment horizontal="center"/>
    </xf>
    <xf numFmtId="0" fontId="16" fillId="33" borderId="10" xfId="43" applyFont="1" applyFill="1" applyBorder="1" applyAlignment="1">
      <alignment horizontal="center" vertical="center"/>
    </xf>
    <xf numFmtId="44" fontId="16" fillId="33" borderId="10" xfId="43" applyNumberFormat="1" applyFont="1" applyFill="1" applyBorder="1"/>
    <xf numFmtId="44" fontId="16" fillId="33" borderId="10" xfId="42" applyFont="1" applyFill="1" applyBorder="1" applyAlignment="1">
      <alignment horizontal="center"/>
    </xf>
    <xf numFmtId="49" fontId="0" fillId="0" borderId="0" xfId="43" applyNumberFormat="1" applyFont="1" applyAlignment="1">
      <alignment horizontal="center" vertical="center"/>
    </xf>
    <xf numFmtId="0" fontId="0" fillId="0" borderId="0" xfId="45" applyFont="1" applyAlignment="1">
      <alignment wrapText="1"/>
    </xf>
    <xf numFmtId="0" fontId="0" fillId="0" borderId="0" xfId="43" applyFont="1" applyAlignment="1">
      <alignment horizontal="center" vertical="center"/>
    </xf>
    <xf numFmtId="0" fontId="0" fillId="0" borderId="0" xfId="43" applyFont="1" applyAlignment="1">
      <alignment horizontal="center"/>
    </xf>
    <xf numFmtId="44" fontId="0" fillId="0" borderId="0" xfId="42" applyFont="1" applyBorder="1" applyAlignment="1">
      <alignment horizontal="center"/>
    </xf>
    <xf numFmtId="44" fontId="0" fillId="34" borderId="0" xfId="42" applyFont="1" applyFill="1" applyBorder="1" applyAlignment="1">
      <alignment horizontal="center"/>
    </xf>
    <xf numFmtId="0" fontId="16" fillId="33" borderId="10" xfId="43" applyFont="1" applyFill="1" applyBorder="1" applyAlignment="1">
      <alignment horizontal="left"/>
    </xf>
    <xf numFmtId="0" fontId="16" fillId="33" borderId="10" xfId="43" applyFont="1" applyFill="1" applyBorder="1" applyAlignment="1">
      <alignment horizontal="center"/>
    </xf>
    <xf numFmtId="0" fontId="16" fillId="34" borderId="15" xfId="43" applyFont="1" applyFill="1" applyBorder="1"/>
    <xf numFmtId="0" fontId="21" fillId="0" borderId="10" xfId="45" applyFont="1" applyBorder="1" applyAlignment="1">
      <alignment wrapText="1"/>
    </xf>
    <xf numFmtId="49" fontId="0" fillId="34" borderId="0" xfId="43" applyNumberFormat="1" applyFont="1" applyFill="1" applyAlignment="1">
      <alignment horizontal="center" vertical="center"/>
    </xf>
    <xf numFmtId="0" fontId="21" fillId="34" borderId="0" xfId="43" applyFont="1" applyFill="1" applyAlignment="1">
      <alignment wrapText="1"/>
    </xf>
    <xf numFmtId="0" fontId="0" fillId="34" borderId="0" xfId="43" applyFont="1" applyFill="1" applyAlignment="1">
      <alignment horizontal="center" vertical="center"/>
    </xf>
    <xf numFmtId="0" fontId="0" fillId="34" borderId="0" xfId="43" applyFont="1" applyFill="1" applyAlignment="1">
      <alignment horizontal="center"/>
    </xf>
    <xf numFmtId="49" fontId="0" fillId="34" borderId="16" xfId="43" applyNumberFormat="1" applyFont="1" applyFill="1" applyBorder="1" applyAlignment="1">
      <alignment horizontal="center" vertical="center"/>
    </xf>
    <xf numFmtId="14" fontId="21" fillId="34" borderId="16" xfId="43" applyNumberFormat="1" applyFont="1" applyFill="1" applyBorder="1" applyAlignment="1">
      <alignment horizontal="left" wrapText="1"/>
    </xf>
    <xf numFmtId="0" fontId="0" fillId="34" borderId="16" xfId="43" applyFont="1" applyFill="1" applyBorder="1" applyAlignment="1">
      <alignment horizontal="center" vertical="center"/>
    </xf>
    <xf numFmtId="0" fontId="0" fillId="34" borderId="16" xfId="43" applyFont="1" applyFill="1" applyBorder="1" applyAlignment="1">
      <alignment horizontal="center"/>
    </xf>
    <xf numFmtId="44" fontId="0" fillId="34" borderId="16" xfId="42" applyFont="1" applyFill="1" applyBorder="1" applyAlignment="1">
      <alignment horizontal="center"/>
    </xf>
    <xf numFmtId="44" fontId="0" fillId="34" borderId="16" xfId="42" applyFont="1" applyFill="1" applyBorder="1" applyAlignment="1">
      <alignment horizontal="left"/>
    </xf>
    <xf numFmtId="0" fontId="0" fillId="0" borderId="10" xfId="0" applyBorder="1"/>
    <xf numFmtId="49" fontId="0" fillId="0" borderId="14" xfId="43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2" xfId="43" applyFont="1" applyBorder="1" applyAlignment="1">
      <alignment horizontal="center"/>
    </xf>
    <xf numFmtId="0" fontId="21" fillId="0" borderId="10" xfId="7" applyFont="1" applyFill="1" applyBorder="1"/>
    <xf numFmtId="0" fontId="0" fillId="0" borderId="10" xfId="43" applyFont="1" applyBorder="1"/>
    <xf numFmtId="0" fontId="21" fillId="0" borderId="10" xfId="7" applyFont="1" applyFill="1" applyBorder="1" applyAlignment="1">
      <alignment horizontal="left" vertical="center" wrapText="1"/>
    </xf>
    <xf numFmtId="1" fontId="0" fillId="0" borderId="10" xfId="43" applyNumberFormat="1" applyFont="1" applyBorder="1" applyAlignment="1">
      <alignment horizontal="center" vertical="center"/>
    </xf>
    <xf numFmtId="44" fontId="0" fillId="35" borderId="10" xfId="0" applyNumberFormat="1" applyFill="1" applyBorder="1" applyAlignment="1">
      <alignment horizontal="center" vertical="center"/>
    </xf>
    <xf numFmtId="44" fontId="0" fillId="35" borderId="10" xfId="42" applyFont="1" applyFill="1" applyBorder="1" applyAlignment="1">
      <alignment horizontal="center" vertical="center"/>
    </xf>
    <xf numFmtId="44" fontId="0" fillId="35" borderId="12" xfId="42" applyFont="1" applyFill="1" applyBorder="1" applyAlignment="1">
      <alignment horizontal="center" vertical="center"/>
    </xf>
    <xf numFmtId="44" fontId="0" fillId="35" borderId="10" xfId="42" applyFont="1" applyFill="1" applyBorder="1" applyAlignment="1">
      <alignment horizontal="center"/>
    </xf>
    <xf numFmtId="0" fontId="0" fillId="35" borderId="0" xfId="0" applyFill="1"/>
    <xf numFmtId="44" fontId="22" fillId="0" borderId="10" xfId="42" applyFont="1" applyBorder="1" applyAlignment="1">
      <alignment horizontal="center"/>
    </xf>
    <xf numFmtId="44" fontId="0" fillId="0" borderId="0" xfId="42" applyFont="1" applyFill="1" applyBorder="1" applyAlignment="1">
      <alignment horizontal="center"/>
    </xf>
    <xf numFmtId="44" fontId="0" fillId="34" borderId="16" xfId="42" applyFont="1" applyFill="1" applyBorder="1" applyAlignment="1">
      <alignment horizontal="left"/>
    </xf>
    <xf numFmtId="49" fontId="16" fillId="33" borderId="10" xfId="43" applyNumberFormat="1" applyFont="1" applyFill="1" applyBorder="1" applyAlignment="1">
      <alignment horizontal="center" wrapText="1"/>
    </xf>
    <xf numFmtId="49" fontId="19" fillId="33" borderId="11" xfId="43" applyNumberFormat="1" applyFont="1" applyFill="1" applyBorder="1" applyAlignment="1">
      <alignment horizontal="center" vertical="center" wrapText="1"/>
    </xf>
    <xf numFmtId="0" fontId="19" fillId="33" borderId="10" xfId="43" applyFont="1" applyFill="1" applyBorder="1" applyAlignment="1">
      <alignment horizontal="center" vertical="center" wrapText="1"/>
    </xf>
    <xf numFmtId="0" fontId="19" fillId="33" borderId="12" xfId="43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vertical="center" wrapText="1"/>
    </xf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Měna" xfId="42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17" xfId="43" xr:uid="{2FD315AA-122D-4CE9-949D-67DF158CBB8D}"/>
    <cellStyle name="Normální 18" xfId="45" xr:uid="{CAEB8AE1-0C82-44EC-B43F-A7D3EFE53FE8}"/>
    <cellStyle name="Normální 22 2" xfId="44" xr:uid="{AFED0AEB-0640-47F4-B7DE-40B0C64EB05B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2B177-069A-4124-BCE8-B4F225F64432}">
  <sheetPr>
    <pageSetUpPr fitToPage="1"/>
  </sheetPr>
  <dimension ref="A1:I38"/>
  <sheetViews>
    <sheetView tabSelected="1" zoomScale="85" zoomScaleNormal="85" workbookViewId="0">
      <selection activeCell="B10" sqref="B10"/>
    </sheetView>
  </sheetViews>
  <sheetFormatPr defaultColWidth="8.88671875" defaultRowHeight="14.4" x14ac:dyDescent="0.3"/>
  <cols>
    <col min="1" max="1" width="9.44140625" bestFit="1" customWidth="1"/>
    <col min="2" max="2" width="40.33203125" bestFit="1" customWidth="1"/>
    <col min="3" max="3" width="19.6640625" bestFit="1" customWidth="1"/>
    <col min="4" max="4" width="11.88671875" bestFit="1" customWidth="1"/>
    <col min="5" max="7" width="21.6640625" bestFit="1" customWidth="1"/>
    <col min="8" max="8" width="14.88671875" bestFit="1" customWidth="1"/>
    <col min="9" max="9" width="19" bestFit="1" customWidth="1"/>
  </cols>
  <sheetData>
    <row r="1" spans="1:8" x14ac:dyDescent="0.3">
      <c r="A1" s="57" t="s">
        <v>45</v>
      </c>
      <c r="B1" s="57"/>
      <c r="C1" s="57"/>
      <c r="D1" s="57"/>
      <c r="E1" s="57"/>
      <c r="F1" s="57"/>
      <c r="G1" s="57"/>
      <c r="H1" s="57"/>
    </row>
    <row r="2" spans="1:8" x14ac:dyDescent="0.3">
      <c r="A2" s="58" t="s">
        <v>0</v>
      </c>
      <c r="B2" s="59" t="s">
        <v>1</v>
      </c>
      <c r="C2" s="59" t="s">
        <v>2</v>
      </c>
      <c r="D2" s="60" t="s">
        <v>3</v>
      </c>
      <c r="E2" s="61" t="s">
        <v>51</v>
      </c>
      <c r="F2" s="61"/>
      <c r="G2" s="61"/>
      <c r="H2" s="62" t="s">
        <v>4</v>
      </c>
    </row>
    <row r="3" spans="1:8" x14ac:dyDescent="0.3">
      <c r="A3" s="58"/>
      <c r="B3" s="59"/>
      <c r="C3" s="59"/>
      <c r="D3" s="60"/>
      <c r="E3" s="1" t="s">
        <v>5</v>
      </c>
      <c r="F3" s="1" t="s">
        <v>49</v>
      </c>
      <c r="G3" s="1" t="s">
        <v>50</v>
      </c>
      <c r="H3" s="62"/>
    </row>
    <row r="4" spans="1:8" x14ac:dyDescent="0.3">
      <c r="A4" s="2" t="s">
        <v>6</v>
      </c>
      <c r="B4" s="3" t="s">
        <v>7</v>
      </c>
      <c r="C4" s="4"/>
      <c r="D4" s="5"/>
      <c r="E4" s="6"/>
      <c r="F4" s="7"/>
      <c r="G4" s="7"/>
      <c r="H4" s="62"/>
    </row>
    <row r="5" spans="1:8" x14ac:dyDescent="0.3">
      <c r="A5" s="42" t="s">
        <v>8</v>
      </c>
      <c r="B5" s="41" t="s">
        <v>66</v>
      </c>
      <c r="C5" s="43">
        <v>13</v>
      </c>
      <c r="D5" s="9" t="s">
        <v>9</v>
      </c>
      <c r="E5" s="49"/>
      <c r="F5" s="9">
        <f>C5*E5</f>
        <v>0</v>
      </c>
      <c r="G5" s="8">
        <f>F5*1.21</f>
        <v>0</v>
      </c>
      <c r="H5" s="8">
        <f>G5-F5</f>
        <v>0</v>
      </c>
    </row>
    <row r="6" spans="1:8" x14ac:dyDescent="0.3">
      <c r="A6" s="42" t="s">
        <v>10</v>
      </c>
      <c r="B6" s="41" t="s">
        <v>67</v>
      </c>
      <c r="C6" s="43">
        <v>50</v>
      </c>
      <c r="D6" s="9" t="s">
        <v>9</v>
      </c>
      <c r="E6" s="49"/>
      <c r="F6" s="9">
        <f t="shared" ref="F6:F12" si="0">C6*E6</f>
        <v>0</v>
      </c>
      <c r="G6" s="8">
        <f t="shared" ref="G6:G12" si="1">F6*1.21</f>
        <v>0</v>
      </c>
      <c r="H6" s="8">
        <f t="shared" ref="H6:H12" si="2">G6-F6</f>
        <v>0</v>
      </c>
    </row>
    <row r="7" spans="1:8" x14ac:dyDescent="0.3">
      <c r="A7" s="42" t="s">
        <v>11</v>
      </c>
      <c r="B7" s="41" t="s">
        <v>68</v>
      </c>
      <c r="C7" s="43">
        <v>11</v>
      </c>
      <c r="D7" s="9" t="s">
        <v>9</v>
      </c>
      <c r="E7" s="49"/>
      <c r="F7" s="9">
        <f t="shared" si="0"/>
        <v>0</v>
      </c>
      <c r="G7" s="8">
        <f t="shared" si="1"/>
        <v>0</v>
      </c>
      <c r="H7" s="8">
        <f t="shared" si="2"/>
        <v>0</v>
      </c>
    </row>
    <row r="8" spans="1:8" x14ac:dyDescent="0.3">
      <c r="A8" s="42" t="s">
        <v>12</v>
      </c>
      <c r="B8" s="41" t="s">
        <v>69</v>
      </c>
      <c r="C8" s="43">
        <v>2</v>
      </c>
      <c r="D8" s="9" t="s">
        <v>9</v>
      </c>
      <c r="E8" s="49"/>
      <c r="F8" s="9">
        <f t="shared" si="0"/>
        <v>0</v>
      </c>
      <c r="G8" s="8">
        <f t="shared" si="1"/>
        <v>0</v>
      </c>
      <c r="H8" s="8">
        <f t="shared" si="2"/>
        <v>0</v>
      </c>
    </row>
    <row r="9" spans="1:8" x14ac:dyDescent="0.3">
      <c r="A9" s="42" t="s">
        <v>13</v>
      </c>
      <c r="B9" s="41" t="s">
        <v>70</v>
      </c>
      <c r="C9" s="43">
        <v>20</v>
      </c>
      <c r="D9" s="9" t="s">
        <v>9</v>
      </c>
      <c r="E9" s="49"/>
      <c r="F9" s="9">
        <f t="shared" si="0"/>
        <v>0</v>
      </c>
      <c r="G9" s="8">
        <f t="shared" si="1"/>
        <v>0</v>
      </c>
      <c r="H9" s="8">
        <f t="shared" si="2"/>
        <v>0</v>
      </c>
    </row>
    <row r="10" spans="1:8" x14ac:dyDescent="0.3">
      <c r="A10" s="42" t="s">
        <v>15</v>
      </c>
      <c r="B10" s="45" t="s">
        <v>52</v>
      </c>
      <c r="C10" s="43">
        <f>96*12</f>
        <v>1152</v>
      </c>
      <c r="D10" s="44" t="s">
        <v>14</v>
      </c>
      <c r="E10" s="50"/>
      <c r="F10" s="9">
        <f t="shared" si="0"/>
        <v>0</v>
      </c>
      <c r="G10" s="8">
        <f t="shared" si="1"/>
        <v>0</v>
      </c>
      <c r="H10" s="8">
        <f t="shared" si="2"/>
        <v>0</v>
      </c>
    </row>
    <row r="11" spans="1:8" x14ac:dyDescent="0.3">
      <c r="A11" s="42" t="s">
        <v>16</v>
      </c>
      <c r="B11" s="45" t="s">
        <v>58</v>
      </c>
      <c r="C11" s="43">
        <v>15</v>
      </c>
      <c r="D11" s="44" t="s">
        <v>14</v>
      </c>
      <c r="E11" s="51"/>
      <c r="F11" s="9">
        <f t="shared" ref="F11" si="3">C11*E11</f>
        <v>0</v>
      </c>
      <c r="G11" s="8">
        <f t="shared" si="1"/>
        <v>0</v>
      </c>
      <c r="H11" s="8">
        <f t="shared" ref="H11" si="4">G11-F11</f>
        <v>0</v>
      </c>
    </row>
    <row r="12" spans="1:8" x14ac:dyDescent="0.3">
      <c r="A12" s="42" t="s">
        <v>63</v>
      </c>
      <c r="B12" s="41" t="s">
        <v>53</v>
      </c>
      <c r="C12" s="43">
        <v>96</v>
      </c>
      <c r="D12" s="44" t="s">
        <v>9</v>
      </c>
      <c r="E12" s="51"/>
      <c r="F12" s="9">
        <f t="shared" si="0"/>
        <v>0</v>
      </c>
      <c r="G12" s="8">
        <f t="shared" si="1"/>
        <v>0</v>
      </c>
      <c r="H12" s="8">
        <f t="shared" si="2"/>
        <v>0</v>
      </c>
    </row>
    <row r="13" spans="1:8" s="10" customFormat="1" x14ac:dyDescent="0.3"/>
    <row r="14" spans="1:8" x14ac:dyDescent="0.3">
      <c r="A14" s="11" t="s">
        <v>17</v>
      </c>
      <c r="B14" s="3" t="s">
        <v>18</v>
      </c>
      <c r="C14" s="4"/>
      <c r="D14" s="12"/>
      <c r="E14" s="12"/>
      <c r="F14" s="7"/>
      <c r="G14" s="7"/>
      <c r="H14" s="7"/>
    </row>
    <row r="15" spans="1:8" x14ac:dyDescent="0.3">
      <c r="A15" s="13" t="s">
        <v>19</v>
      </c>
      <c r="B15" s="46" t="s">
        <v>20</v>
      </c>
      <c r="C15" s="14">
        <v>96</v>
      </c>
      <c r="D15" s="15" t="s">
        <v>9</v>
      </c>
      <c r="E15" s="52"/>
      <c r="F15" s="9">
        <f>IF(E15="x","0",C15*E15)</f>
        <v>0</v>
      </c>
      <c r="G15" s="8">
        <f t="shared" ref="G15:G20" si="5">F15*1.21</f>
        <v>0</v>
      </c>
      <c r="H15" s="8">
        <f t="shared" ref="H15:H20" si="6">G15-F15</f>
        <v>0</v>
      </c>
    </row>
    <row r="16" spans="1:8" x14ac:dyDescent="0.3">
      <c r="A16" s="13" t="s">
        <v>21</v>
      </c>
      <c r="B16" s="46" t="s">
        <v>22</v>
      </c>
      <c r="C16" s="14">
        <v>96</v>
      </c>
      <c r="D16" s="15" t="s">
        <v>9</v>
      </c>
      <c r="E16" s="52"/>
      <c r="F16" s="9">
        <f>IF(E16="x","0",C16*E16)</f>
        <v>0</v>
      </c>
      <c r="G16" s="8">
        <f t="shared" si="5"/>
        <v>0</v>
      </c>
      <c r="H16" s="8">
        <f t="shared" si="6"/>
        <v>0</v>
      </c>
    </row>
    <row r="17" spans="1:9" x14ac:dyDescent="0.3">
      <c r="A17" s="13" t="s">
        <v>23</v>
      </c>
      <c r="B17" s="46" t="s">
        <v>59</v>
      </c>
      <c r="C17" s="14">
        <v>15</v>
      </c>
      <c r="D17" s="15" t="s">
        <v>9</v>
      </c>
      <c r="E17" s="52"/>
      <c r="F17" s="9">
        <f t="shared" ref="F17:F18" si="7">IF(E17="x","0",C17*E17)</f>
        <v>0</v>
      </c>
      <c r="G17" s="8">
        <f t="shared" si="5"/>
        <v>0</v>
      </c>
      <c r="H17" s="8">
        <f t="shared" ref="H17:H18" si="8">G17-F17</f>
        <v>0</v>
      </c>
    </row>
    <row r="18" spans="1:9" x14ac:dyDescent="0.3">
      <c r="A18" s="13" t="s">
        <v>54</v>
      </c>
      <c r="B18" s="46" t="s">
        <v>60</v>
      </c>
      <c r="C18" s="14">
        <v>15</v>
      </c>
      <c r="D18" s="15" t="s">
        <v>9</v>
      </c>
      <c r="E18" s="52"/>
      <c r="F18" s="9">
        <f t="shared" si="7"/>
        <v>0</v>
      </c>
      <c r="G18" s="8">
        <f t="shared" si="5"/>
        <v>0</v>
      </c>
      <c r="H18" s="8">
        <f t="shared" si="8"/>
        <v>0</v>
      </c>
    </row>
    <row r="19" spans="1:9" x14ac:dyDescent="0.3">
      <c r="A19" s="13" t="s">
        <v>61</v>
      </c>
      <c r="B19" s="46" t="s">
        <v>44</v>
      </c>
      <c r="C19" s="14">
        <f>C10</f>
        <v>1152</v>
      </c>
      <c r="D19" s="15" t="s">
        <v>14</v>
      </c>
      <c r="E19" s="52"/>
      <c r="F19" s="9">
        <f>IF(E19="x","0",C19*E19)</f>
        <v>0</v>
      </c>
      <c r="G19" s="8">
        <f t="shared" si="5"/>
        <v>0</v>
      </c>
      <c r="H19" s="8">
        <f t="shared" ref="H19" si="9">G19-F19</f>
        <v>0</v>
      </c>
      <c r="I19" s="55"/>
    </row>
    <row r="20" spans="1:9" x14ac:dyDescent="0.3">
      <c r="A20" s="13" t="s">
        <v>62</v>
      </c>
      <c r="B20" s="46" t="s">
        <v>55</v>
      </c>
      <c r="C20" s="14">
        <v>201</v>
      </c>
      <c r="D20" s="15" t="s">
        <v>9</v>
      </c>
      <c r="E20" s="52"/>
      <c r="F20" s="9">
        <f>IF(E20="x","0",C20*E20)</f>
        <v>0</v>
      </c>
      <c r="G20" s="8">
        <f t="shared" si="5"/>
        <v>0</v>
      </c>
      <c r="H20" s="8">
        <f t="shared" si="6"/>
        <v>0</v>
      </c>
    </row>
    <row r="21" spans="1:9" s="16" customFormat="1" x14ac:dyDescent="0.3"/>
    <row r="22" spans="1:9" x14ac:dyDescent="0.3">
      <c r="A22" s="11" t="s">
        <v>25</v>
      </c>
      <c r="B22" s="3" t="s">
        <v>26</v>
      </c>
      <c r="C22" s="4"/>
      <c r="D22" s="12"/>
      <c r="E22" s="12"/>
      <c r="F22" s="7"/>
      <c r="G22" s="7"/>
      <c r="H22" s="7"/>
    </row>
    <row r="23" spans="1:9" x14ac:dyDescent="0.3">
      <c r="A23" s="15" t="s">
        <v>27</v>
      </c>
      <c r="B23" s="46" t="s">
        <v>28</v>
      </c>
      <c r="C23" s="48">
        <v>50</v>
      </c>
      <c r="D23" s="15" t="s">
        <v>29</v>
      </c>
      <c r="E23" s="52"/>
      <c r="F23" s="17">
        <f t="shared" ref="F23:F28" si="10">C23*E23</f>
        <v>0</v>
      </c>
      <c r="G23" s="8">
        <f t="shared" ref="G23:G28" si="11">F23*1.21</f>
        <v>0</v>
      </c>
      <c r="H23" s="8">
        <f t="shared" ref="H23:H29" si="12">G23-F23</f>
        <v>0</v>
      </c>
    </row>
    <row r="24" spans="1:9" x14ac:dyDescent="0.3">
      <c r="A24" s="15" t="s">
        <v>30</v>
      </c>
      <c r="B24" s="46" t="s">
        <v>56</v>
      </c>
      <c r="C24" s="48">
        <v>201</v>
      </c>
      <c r="D24" s="15" t="s">
        <v>9</v>
      </c>
      <c r="E24" s="52"/>
      <c r="F24" s="17">
        <f t="shared" si="10"/>
        <v>0</v>
      </c>
      <c r="G24" s="8">
        <f t="shared" si="11"/>
        <v>0</v>
      </c>
      <c r="H24" s="8">
        <f t="shared" ref="H24" si="13">G24-F24</f>
        <v>0</v>
      </c>
    </row>
    <row r="25" spans="1:9" x14ac:dyDescent="0.3">
      <c r="A25" s="15" t="s">
        <v>31</v>
      </c>
      <c r="B25" s="46" t="s">
        <v>57</v>
      </c>
      <c r="C25" s="48">
        <v>1</v>
      </c>
      <c r="D25" s="15" t="s">
        <v>24</v>
      </c>
      <c r="E25" s="52"/>
      <c r="F25" s="17">
        <f t="shared" si="10"/>
        <v>0</v>
      </c>
      <c r="G25" s="8">
        <f t="shared" si="11"/>
        <v>0</v>
      </c>
      <c r="H25" s="8">
        <f t="shared" ref="H25" si="14">G25-F25</f>
        <v>0</v>
      </c>
    </row>
    <row r="26" spans="1:9" ht="17.100000000000001" customHeight="1" x14ac:dyDescent="0.3">
      <c r="A26" s="15" t="s">
        <v>33</v>
      </c>
      <c r="B26" s="46" t="s">
        <v>32</v>
      </c>
      <c r="C26" s="48">
        <v>3</v>
      </c>
      <c r="D26" s="15" t="s">
        <v>9</v>
      </c>
      <c r="E26" s="52"/>
      <c r="F26" s="17">
        <f t="shared" si="10"/>
        <v>0</v>
      </c>
      <c r="G26" s="8">
        <f t="shared" si="11"/>
        <v>0</v>
      </c>
      <c r="H26" s="8">
        <f t="shared" si="12"/>
        <v>0</v>
      </c>
    </row>
    <row r="27" spans="1:9" x14ac:dyDescent="0.3">
      <c r="A27" s="15" t="s">
        <v>64</v>
      </c>
      <c r="B27" s="47" t="s">
        <v>46</v>
      </c>
      <c r="C27" s="14">
        <v>1</v>
      </c>
      <c r="D27" s="15" t="s">
        <v>24</v>
      </c>
      <c r="E27" s="52"/>
      <c r="F27" s="8">
        <f t="shared" si="10"/>
        <v>0</v>
      </c>
      <c r="G27" s="8">
        <f t="shared" si="11"/>
        <v>0</v>
      </c>
      <c r="H27" s="8">
        <f t="shared" si="12"/>
        <v>0</v>
      </c>
    </row>
    <row r="28" spans="1:9" x14ac:dyDescent="0.3">
      <c r="A28" s="15" t="s">
        <v>65</v>
      </c>
      <c r="B28" s="46" t="s">
        <v>47</v>
      </c>
      <c r="C28" s="14">
        <v>1</v>
      </c>
      <c r="D28" s="15" t="s">
        <v>24</v>
      </c>
      <c r="E28" s="52"/>
      <c r="F28" s="17">
        <f t="shared" si="10"/>
        <v>0</v>
      </c>
      <c r="G28" s="8">
        <f t="shared" si="11"/>
        <v>0</v>
      </c>
      <c r="H28" s="8">
        <f t="shared" si="12"/>
        <v>0</v>
      </c>
    </row>
    <row r="29" spans="1:9" x14ac:dyDescent="0.3">
      <c r="A29" s="18" t="s">
        <v>34</v>
      </c>
      <c r="B29" s="19">
        <f>SUM(F5:F28)</f>
        <v>0</v>
      </c>
      <c r="C29" s="18"/>
      <c r="D29" s="3"/>
      <c r="E29" s="20"/>
      <c r="F29" s="19">
        <f>SUM(F5:F28)</f>
        <v>0</v>
      </c>
      <c r="G29" s="19">
        <f>SUM(G5:G28)</f>
        <v>0</v>
      </c>
      <c r="H29" s="20">
        <f t="shared" si="12"/>
        <v>0</v>
      </c>
    </row>
    <row r="30" spans="1:9" x14ac:dyDescent="0.3">
      <c r="A30" s="21"/>
      <c r="B30" s="22"/>
      <c r="C30" s="23"/>
      <c r="D30" s="24"/>
      <c r="E30" s="25"/>
      <c r="F30" s="25"/>
      <c r="G30" s="25"/>
      <c r="H30" s="26"/>
    </row>
    <row r="31" spans="1:9" x14ac:dyDescent="0.3">
      <c r="A31" s="18"/>
      <c r="B31" s="27" t="s">
        <v>35</v>
      </c>
      <c r="C31" s="18"/>
      <c r="D31" s="28" t="s">
        <v>36</v>
      </c>
      <c r="E31" s="20" t="s">
        <v>37</v>
      </c>
      <c r="F31" s="28" t="s">
        <v>38</v>
      </c>
      <c r="G31" s="28" t="s">
        <v>39</v>
      </c>
      <c r="H31" s="29"/>
    </row>
    <row r="32" spans="1:9" ht="21" x14ac:dyDescent="0.4">
      <c r="A32" s="13" t="s">
        <v>40</v>
      </c>
      <c r="B32" s="30" t="s">
        <v>41</v>
      </c>
      <c r="C32" s="14"/>
      <c r="D32" s="15"/>
      <c r="E32" s="54">
        <f>B29</f>
        <v>0</v>
      </c>
      <c r="F32" s="54">
        <f>G32-E32</f>
        <v>0</v>
      </c>
      <c r="G32" s="54">
        <f>E32*1.21</f>
        <v>0</v>
      </c>
      <c r="H32" s="29"/>
    </row>
    <row r="33" spans="1:8" x14ac:dyDescent="0.3">
      <c r="A33" s="31"/>
      <c r="B33" s="32"/>
      <c r="C33" s="33"/>
      <c r="D33" s="34"/>
      <c r="E33" s="26"/>
      <c r="F33" s="26"/>
      <c r="G33" s="26"/>
      <c r="H33" s="26"/>
    </row>
    <row r="34" spans="1:8" ht="15" thickBot="1" x14ac:dyDescent="0.35">
      <c r="A34" s="35" t="s">
        <v>42</v>
      </c>
      <c r="B34" s="36">
        <f ca="1">TODAY()</f>
        <v>44857</v>
      </c>
      <c r="C34" s="37"/>
      <c r="D34" s="38"/>
      <c r="E34" s="39" t="s">
        <v>43</v>
      </c>
      <c r="F34" s="56"/>
      <c r="G34" s="56"/>
      <c r="H34" s="40"/>
    </row>
    <row r="38" spans="1:8" x14ac:dyDescent="0.3">
      <c r="B38" s="53"/>
      <c r="C38" t="s">
        <v>48</v>
      </c>
    </row>
  </sheetData>
  <mergeCells count="8">
    <mergeCell ref="F34:G34"/>
    <mergeCell ref="A1:H1"/>
    <mergeCell ref="A2:A3"/>
    <mergeCell ref="B2:B3"/>
    <mergeCell ref="C2:C3"/>
    <mergeCell ref="D2:D3"/>
    <mergeCell ref="E2:G2"/>
    <mergeCell ref="H2:H4"/>
  </mergeCells>
  <phoneticPr fontId="18" type="noConversion"/>
  <pageMargins left="0.7" right="0.7" top="0.78740157499999996" bottom="0.78740157499999996" header="0.3" footer="0.3"/>
  <pageSetup paperSize="9" scale="67" orientation="landscape" copies="3" r:id="rId1"/>
  <headerFooter>
    <oddHeader xml:space="preserve">&amp;R&amp;09&amp;"Arial"&amp;IInterní
&amp;I&amp;"Arial"&amp;06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 D</dc:creator>
  <cp:lastModifiedBy>JUDr. Hana Němečková </cp:lastModifiedBy>
  <cp:lastPrinted>2022-05-05T20:03:22Z</cp:lastPrinted>
  <dcterms:created xsi:type="dcterms:W3CDTF">2021-09-22T06:15:36Z</dcterms:created>
  <dcterms:modified xsi:type="dcterms:W3CDTF">2022-10-23T09:15:18Z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class="C1" owner="O D" position="TopRight" marginX="0" marginY="0" classifiedOn="2022-10-12T18:01:51.126164+02:00" sho</vt:lpwstr>
  </property>
  <property fmtid="{D5CDD505-2E9C-101B-9397-08002B2CF9AE}" pid="3" name="DocumentTagging.ClassificationMark.P01">
    <vt:lpwstr>wPrintedBy="false" showPrintDate="false" language="cs" ApplicationVersion="Microsoft Excel, 16.0" addinVersion="5.10.5.45" template="CEZ"&gt;&lt;history bulk="false" class="Interní" code="C1" user="CEZES\dlugipav" mappingVersion="1" date="2022-10-12T18:01:</vt:lpwstr>
  </property>
  <property fmtid="{D5CDD505-2E9C-101B-9397-08002B2CF9AE}" pid="4" name="DocumentTagging.ClassificationMark.P02">
    <vt:lpwstr>51.1368425+02:00"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CEZ:ESL:C</vt:lpwstr>
  </property>
</Properties>
</file>