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p211-my.sharepoint.com/personal/ventlicherova_zpmvcr_cz/Documents/Plocha/Výběrová řízení2/VZMR_2026_Zajištění tištěných propagačních materiálů pro ZP MV ČR/VZMR_tiskoviny_po kontrole/VZMR_TPM_final/"/>
    </mc:Choice>
  </mc:AlternateContent>
  <xr:revisionPtr revIDLastSave="47" documentId="13_ncr:1_{D9058AAD-1797-4965-A3BC-37EB43F98D10}" xr6:coauthVersionLast="47" xr6:coauthVersionMax="47" xr10:uidLastSave="{A38A92E2-B823-44B3-AA31-43E66A63ECBF}"/>
  <bookViews>
    <workbookView xWindow="0" yWindow="0" windowWidth="23040" windowHeight="122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H6" i="1"/>
  <c r="H85" i="1"/>
  <c r="G88" i="1"/>
  <c r="G87" i="1"/>
  <c r="G86" i="1"/>
  <c r="G85" i="1"/>
  <c r="G7" i="1"/>
  <c r="G115" i="1"/>
  <c r="G111" i="1"/>
  <c r="G106" i="1"/>
  <c r="G100" i="1"/>
  <c r="G95" i="1"/>
  <c r="G90" i="1"/>
  <c r="G82" i="1"/>
  <c r="G70" i="1"/>
  <c r="G54" i="1"/>
  <c r="G55" i="1"/>
  <c r="G34" i="1"/>
  <c r="G33" i="1"/>
  <c r="G32" i="1"/>
  <c r="G31" i="1"/>
  <c r="G30" i="1"/>
  <c r="G29" i="1"/>
  <c r="G28" i="1"/>
  <c r="G27" i="1"/>
  <c r="G26" i="1"/>
  <c r="G25" i="1"/>
  <c r="G24" i="1"/>
  <c r="G8" i="1"/>
  <c r="G9" i="1"/>
  <c r="G117" i="1"/>
  <c r="G116" i="1"/>
  <c r="G114" i="1"/>
  <c r="G112" i="1"/>
  <c r="G12" i="1"/>
  <c r="G83" i="1"/>
  <c r="G79" i="1"/>
  <c r="G6" i="1"/>
  <c r="G110" i="1"/>
  <c r="G108" i="1"/>
  <c r="G107" i="1"/>
  <c r="G105" i="1"/>
  <c r="G103" i="1"/>
  <c r="G102" i="1"/>
  <c r="G101" i="1"/>
  <c r="G99" i="1"/>
  <c r="G97" i="1"/>
  <c r="G96" i="1"/>
  <c r="G94" i="1"/>
  <c r="G92" i="1"/>
  <c r="G91" i="1"/>
  <c r="G89" i="1"/>
  <c r="G81" i="1"/>
  <c r="G78" i="1"/>
  <c r="G77" i="1"/>
  <c r="G76" i="1"/>
  <c r="G75" i="1"/>
  <c r="G74" i="1"/>
  <c r="G73" i="1"/>
  <c r="G72" i="1"/>
  <c r="G71" i="1"/>
  <c r="G68" i="1"/>
  <c r="G67" i="1"/>
  <c r="G66" i="1"/>
  <c r="G65" i="1"/>
  <c r="G64" i="1"/>
  <c r="G63" i="1"/>
  <c r="G62" i="1"/>
  <c r="G61" i="1"/>
  <c r="G60" i="1"/>
  <c r="G58" i="1"/>
  <c r="G57" i="1"/>
  <c r="G56" i="1"/>
  <c r="G53" i="1"/>
  <c r="G51" i="1"/>
  <c r="G50" i="1"/>
  <c r="G49" i="1"/>
  <c r="G48" i="1"/>
  <c r="G46" i="1"/>
  <c r="G45" i="1"/>
  <c r="G44" i="1"/>
  <c r="G43" i="1"/>
  <c r="G42" i="1"/>
  <c r="G41" i="1"/>
  <c r="G40" i="1"/>
  <c r="G39" i="1"/>
  <c r="G38" i="1"/>
  <c r="G37" i="1"/>
  <c r="G36" i="1"/>
  <c r="G22" i="1"/>
  <c r="G21" i="1"/>
  <c r="G20" i="1"/>
  <c r="G19" i="1"/>
  <c r="G18" i="1"/>
  <c r="G17" i="1"/>
  <c r="G16" i="1"/>
  <c r="G15" i="1"/>
  <c r="G14" i="1"/>
  <c r="G13" i="1"/>
  <c r="G10" i="1"/>
  <c r="G35" i="1" l="1"/>
  <c r="H24" i="1" s="1"/>
  <c r="G84" i="1"/>
  <c r="H81" i="1" s="1"/>
  <c r="G118" i="1"/>
  <c r="H114" i="1" s="1"/>
  <c r="G113" i="1"/>
  <c r="H110" i="1" s="1"/>
  <c r="G98" i="1"/>
  <c r="H94" i="1" s="1"/>
  <c r="G109" i="1"/>
  <c r="H105" i="1" s="1"/>
  <c r="G104" i="1"/>
  <c r="H99" i="1" s="1"/>
  <c r="G93" i="1"/>
  <c r="H89" i="1" s="1"/>
  <c r="G80" i="1"/>
  <c r="H70" i="1" s="1"/>
  <c r="G69" i="1"/>
  <c r="H60" i="1" s="1"/>
  <c r="G59" i="1"/>
  <c r="H53" i="1" s="1"/>
  <c r="G52" i="1"/>
  <c r="H48" i="1" s="1"/>
  <c r="G47" i="1"/>
  <c r="H36" i="1" s="1"/>
  <c r="G23" i="1"/>
  <c r="G11" i="1"/>
  <c r="H119" i="1" l="1"/>
</calcChain>
</file>

<file path=xl/sharedStrings.xml><?xml version="1.0" encoding="utf-8"?>
<sst xmlns="http://schemas.openxmlformats.org/spreadsheetml/2006/main" count="141" uniqueCount="49">
  <si>
    <t>Specifikace</t>
  </si>
  <si>
    <t>Cena za jednotku (1 ks) v Kč bez DPH</t>
  </si>
  <si>
    <t>10 000 - 15 000 ks</t>
  </si>
  <si>
    <t>10 000 - 14 999 ks</t>
  </si>
  <si>
    <t>15 000 - 19 999 ks</t>
  </si>
  <si>
    <t>20 000 - 24 999 ks</t>
  </si>
  <si>
    <t>25 000 - 29 999 ks</t>
  </si>
  <si>
    <t>30 000 - 34 999 ks</t>
  </si>
  <si>
    <t>35 000 - 39 999 ks</t>
  </si>
  <si>
    <t>40 000 - 44 999 ks</t>
  </si>
  <si>
    <t>45 000 - 49 999 ks</t>
  </si>
  <si>
    <t>50 000 - 59 999 ks</t>
  </si>
  <si>
    <t>60 000 - 69 999 ks</t>
  </si>
  <si>
    <t>70 000 - 79 999 ks</t>
  </si>
  <si>
    <t>80 000 - 89 999 ks</t>
  </si>
  <si>
    <t>90 000 - 100 000 ks</t>
  </si>
  <si>
    <t>20 000 - 25 000 ks</t>
  </si>
  <si>
    <t>25 000 - 30 000 ks</t>
  </si>
  <si>
    <t>15 000 - 20 000 ks</t>
  </si>
  <si>
    <t>Příloha č. 1 Rámcové kupní smlouvy - Modelová varianta</t>
  </si>
  <si>
    <t>Předpokládané množství 
(množstevní rozpětí)</t>
  </si>
  <si>
    <t>Uvedenou specifikaci u jednotlivých tiskovin není možné měnit.</t>
  </si>
  <si>
    <t>Počet kusů</t>
  </si>
  <si>
    <t>Cena celkem v Kč bez DPH</t>
  </si>
  <si>
    <t>Celková nabídková cena v Kč bez DPH</t>
  </si>
  <si>
    <t xml:space="preserve">V Modelové variantě je uvedeno pouze předpokládané množství čerpání tiskovin. Konkrétní množství a druh tiskovin bude Prodávající poskytovat průběžně dle aktuálních potřeb Kupujícího na základě dílčích kupních smluv. </t>
  </si>
  <si>
    <t>Položka číslo</t>
  </si>
  <si>
    <t>Cena v Kč bez DPH - aritmetický průměr z cen celkem pro jednotlivá množstevní rozpětí (zaokrouhleno na dvě desetinná místa)</t>
  </si>
  <si>
    <t>Součet cen celkem v Kč bez DPH za položku</t>
  </si>
  <si>
    <t>70 000 - 80 000 ks</t>
  </si>
  <si>
    <t>5 000 - 7 499 ks</t>
  </si>
  <si>
    <t>7 500 - 9 999 ks</t>
  </si>
  <si>
    <r>
      <rPr>
        <sz val="11"/>
        <color rgb="FFFF0000"/>
        <rFont val="Calibri"/>
        <family val="2"/>
        <charset val="238"/>
        <scheme val="minor"/>
      </rPr>
      <t>*dětská korunka</t>
    </r>
    <r>
      <rPr>
        <sz val="11"/>
        <color theme="1"/>
        <rFont val="Calibri"/>
        <family val="2"/>
        <charset val="238"/>
        <scheme val="minor"/>
      </rPr>
      <t xml:space="preserve"> - formát cca 600 x 160 mm, 4/0, 300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křída mat, lamino lesklé 1/0, výsek (raznice), možnost složení s různými obvody (více průseků na korunce)</t>
    </r>
  </si>
  <si>
    <r>
      <t>formát A4, 4/4, 80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ofset</t>
    </r>
  </si>
  <si>
    <r>
      <t>formát před složením 442 x 210 mm, formát po složení A5, 6 stran, 2x lom do sebe, zatočený sklad, 4/4, 135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lesklá křída, dodáváno složené</t>
    </r>
  </si>
  <si>
    <r>
      <t>formát DL - 210 x 105 mm, 4/4, 135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lesklá křída</t>
    </r>
  </si>
  <si>
    <r>
      <t>formát A6, 4/1, 120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ofset</t>
    </r>
  </si>
  <si>
    <r>
      <t>formát před složením 630 x 297 mm, 4/4, 300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křída mat, disperzní lak neutrální 1/1, 2x big, 2x lom, dodáváno složené</t>
    </r>
  </si>
  <si>
    <r>
      <t>brožura, formát A5,  4/4, 80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ofset, 16 stran A5, vazba V1</t>
    </r>
  </si>
  <si>
    <r>
      <rPr>
        <sz val="11"/>
        <color rgb="FFFF0000"/>
        <rFont val="Calibri"/>
        <family val="2"/>
        <charset val="238"/>
        <scheme val="minor"/>
      </rPr>
      <t>*desky na dokumenty</t>
    </r>
    <r>
      <rPr>
        <sz val="11"/>
        <color theme="1"/>
        <rFont val="Calibri"/>
        <family val="2"/>
        <charset val="238"/>
        <scheme val="minor"/>
      </rPr>
      <t xml:space="preserve"> -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výsledný formát po složení A4, 4 strany + 2 chlopně, 1/0 Pant. 294C + mat lak, 300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křída mat, vyšší hřbet, dva průseky na kratší chlopni pro vizitku a průsek pro zastrčení druhé chlopně, výsek (raznice), dodáváno nesložené</t>
    </r>
  </si>
  <si>
    <r>
      <rPr>
        <sz val="11"/>
        <color rgb="FFFF0000"/>
        <rFont val="Calibri"/>
        <family val="2"/>
        <charset val="238"/>
        <scheme val="minor"/>
      </rPr>
      <t xml:space="preserve">*aršík samolepek </t>
    </r>
    <r>
      <rPr>
        <sz val="11"/>
        <color theme="1"/>
        <rFont val="Calibri"/>
        <family val="2"/>
        <charset val="238"/>
        <scheme val="minor"/>
      </rPr>
      <t>-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formát A6, 4/0 + 1/0 lak lesk, 80 g/m</t>
    </r>
    <r>
      <rPr>
        <vertAlign val="superscript"/>
        <sz val="11"/>
        <color indexed="8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 xml:space="preserve"> bez splitu, násek 8 motivů</t>
    </r>
  </si>
  <si>
    <r>
      <t xml:space="preserve">V cenách jsou zahrnuté veškeré náklady, včetně balného a dopravy na všechna pracoviště ZP MV ČR (dle Přílohy č. 2 Rámcové kupní smlouvy), kromě položky č. 6, kde místem plnění je pouze pracoviště Olomouc. 
</t>
    </r>
    <r>
      <rPr>
        <sz val="11"/>
        <color rgb="FFFF0000"/>
        <rFont val="Calibri"/>
        <family val="2"/>
        <charset val="238"/>
        <scheme val="minor"/>
      </rPr>
      <t>*U položek č. 13-16 jsou v cenách započtené i jednorázové náklady na výrobu raznice.</t>
    </r>
  </si>
  <si>
    <r>
      <t>formát A5, 4/4, 135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lesklá křída</t>
    </r>
  </si>
  <si>
    <r>
      <t>formát před složením A4, 4/4, 135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lesklá křída, 1 x lom na A5 (skládané na jednu hranu) 
</t>
    </r>
  </si>
  <si>
    <r>
      <t>formát DL - 210 x 105 mm, 4/4, 90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BO (ofset)
Přeprava na jedno místo - prac. Olomouc</t>
    </r>
  </si>
  <si>
    <r>
      <t>formát 66 x 100 mm, 4/4, 300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ofset</t>
    </r>
  </si>
  <si>
    <r>
      <t>formát A4, 4/0, 250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ofset </t>
    </r>
  </si>
  <si>
    <r>
      <t>formát A5, 4/4, 250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ofset </t>
    </r>
  </si>
  <si>
    <r>
      <rPr>
        <sz val="11"/>
        <color rgb="FFFF0000"/>
        <rFont val="Calibri"/>
        <family val="2"/>
        <charset val="238"/>
        <scheme val="minor"/>
      </rPr>
      <t xml:space="preserve">*dětská maska </t>
    </r>
    <r>
      <rPr>
        <sz val="11"/>
        <color theme="1"/>
        <rFont val="Calibri"/>
        <family val="2"/>
        <charset val="238"/>
        <scheme val="minor"/>
      </rPr>
      <t>- formát cca 200 x 160 mm, 4/0, 300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křída mat, lamino lesklé 1/0, výsek (raznice), včetně dodané a upevněné kulaté gumičky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</si>
</sst>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Calibri"/>
      <family val="2"/>
      <charset val="238"/>
    </font>
    <font>
      <vertAlign val="superscript"/>
      <sz val="11"/>
      <color indexed="8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1" xfId="0" applyBorder="1"/>
    <xf numFmtId="3" fontId="0" fillId="0" borderId="15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0" fillId="3" borderId="8" xfId="0" applyNumberFormat="1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" fontId="0" fillId="3" borderId="18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4" fontId="0" fillId="3" borderId="15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4" fontId="0" fillId="3" borderId="16" xfId="0" applyNumberFormat="1" applyFont="1" applyFill="1" applyBorder="1" applyAlignment="1">
      <alignment horizontal="center" vertical="center"/>
    </xf>
    <xf numFmtId="4" fontId="0" fillId="3" borderId="18" xfId="0" applyNumberFormat="1" applyFont="1" applyFill="1" applyBorder="1" applyAlignment="1">
      <alignment horizontal="center" vertical="center"/>
    </xf>
    <xf numFmtId="4" fontId="0" fillId="3" borderId="14" xfId="0" applyNumberFormat="1" applyFont="1" applyFill="1" applyBorder="1" applyAlignment="1">
      <alignment horizontal="center" vertical="center"/>
    </xf>
    <xf numFmtId="4" fontId="0" fillId="3" borderId="15" xfId="0" applyNumberFormat="1" applyFont="1" applyFill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4" fontId="0" fillId="3" borderId="4" xfId="0" applyNumberFormat="1" applyFont="1" applyFill="1" applyBorder="1" applyAlignment="1">
      <alignment horizontal="center" vertical="center"/>
    </xf>
    <xf numFmtId="4" fontId="0" fillId="3" borderId="12" xfId="0" applyNumberFormat="1" applyFill="1" applyBorder="1" applyAlignment="1">
      <alignment horizontal="center" vertical="center"/>
    </xf>
    <xf numFmtId="0" fontId="0" fillId="0" borderId="0" xfId="0" applyBorder="1"/>
    <xf numFmtId="3" fontId="0" fillId="0" borderId="12" xfId="0" applyNumberFormat="1" applyBorder="1" applyAlignment="1">
      <alignment horizontal="center" vertical="center"/>
    </xf>
    <xf numFmtId="0" fontId="0" fillId="0" borderId="28" xfId="0" applyBorder="1"/>
    <xf numFmtId="4" fontId="0" fillId="3" borderId="12" xfId="0" applyNumberFormat="1" applyFont="1" applyFill="1" applyBorder="1" applyAlignment="1">
      <alignment horizontal="center" vertical="center"/>
    </xf>
    <xf numFmtId="0" fontId="0" fillId="0" borderId="31" xfId="0" applyBorder="1"/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4" fontId="2" fillId="3" borderId="18" xfId="0" applyNumberFormat="1" applyFont="1" applyFill="1" applyBorder="1" applyAlignment="1">
      <alignment horizontal="center" vertical="center"/>
    </xf>
    <xf numFmtId="4" fontId="2" fillId="3" borderId="5" xfId="0" applyNumberFormat="1" applyFont="1" applyFill="1" applyBorder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4" fontId="0" fillId="3" borderId="18" xfId="0" applyNumberForma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4" fontId="0" fillId="3" borderId="3" xfId="0" applyNumberFormat="1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4" fontId="2" fillId="3" borderId="22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2" fillId="3" borderId="8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0" fontId="0" fillId="0" borderId="0" xfId="0" applyFont="1"/>
    <xf numFmtId="0" fontId="0" fillId="4" borderId="13" xfId="0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4" fontId="0" fillId="3" borderId="32" xfId="0" applyNumberFormat="1" applyFill="1" applyBorder="1" applyAlignment="1">
      <alignment horizontal="center" vertical="center"/>
    </xf>
    <xf numFmtId="4" fontId="0" fillId="3" borderId="33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4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3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4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21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3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1684020</xdr:colOff>
      <xdr:row>41</xdr:row>
      <xdr:rowOff>160020</xdr:rowOff>
    </xdr:from>
    <xdr:to>
      <xdr:col>2</xdr:col>
      <xdr:colOff>2468880</xdr:colOff>
      <xdr:row>45</xdr:row>
      <xdr:rowOff>22860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34710BC-37DA-44A2-A4F3-8848538E6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3220" y="11201400"/>
          <a:ext cx="78486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1661160</xdr:colOff>
      <xdr:row>29</xdr:row>
      <xdr:rowOff>83820</xdr:rowOff>
    </xdr:from>
    <xdr:to>
      <xdr:col>2</xdr:col>
      <xdr:colOff>2346960</xdr:colOff>
      <xdr:row>32</xdr:row>
      <xdr:rowOff>112395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EF5F65E-1446-244C-1295-F85E37E60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80360" y="7604760"/>
          <a:ext cx="685800" cy="78295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4"/>
  <sheetViews>
    <sheetView tabSelected="1" topLeftCell="A103" workbookViewId="0">
      <selection activeCell="B119" sqref="B119:G119"/>
    </sheetView>
  </sheetViews>
  <sheetFormatPr defaultRowHeight="14.4" x14ac:dyDescent="0.3"/>
  <cols>
    <col min="3" max="3" width="43.88671875" customWidth="1"/>
    <col min="4" max="4" width="22.21875" customWidth="1"/>
    <col min="5" max="5" width="16.6640625" customWidth="1"/>
    <col min="6" max="6" width="16.5546875" customWidth="1"/>
    <col min="7" max="7" width="22.77734375" customWidth="1"/>
    <col min="8" max="8" width="32.33203125" customWidth="1"/>
  </cols>
  <sheetData>
    <row r="1" spans="1:9" ht="15" thickBot="1" x14ac:dyDescent="0.35"/>
    <row r="2" spans="1:9" x14ac:dyDescent="0.3">
      <c r="A2" s="1"/>
      <c r="B2" s="46" t="s">
        <v>19</v>
      </c>
      <c r="C2" s="47"/>
      <c r="D2" s="47"/>
      <c r="E2" s="47"/>
      <c r="F2" s="47"/>
      <c r="G2" s="47"/>
      <c r="H2" s="47"/>
      <c r="I2" s="29"/>
    </row>
    <row r="3" spans="1:9" x14ac:dyDescent="0.3">
      <c r="A3" s="1"/>
      <c r="B3" s="48"/>
      <c r="C3" s="49"/>
      <c r="D3" s="49"/>
      <c r="E3" s="49"/>
      <c r="F3" s="49"/>
      <c r="G3" s="49"/>
      <c r="H3" s="49"/>
      <c r="I3" s="29"/>
    </row>
    <row r="4" spans="1:9" ht="15" thickBot="1" x14ac:dyDescent="0.35">
      <c r="A4" s="1"/>
      <c r="B4" s="50"/>
      <c r="C4" s="51"/>
      <c r="D4" s="51"/>
      <c r="E4" s="51"/>
      <c r="F4" s="51"/>
      <c r="G4" s="51"/>
      <c r="H4" s="52"/>
      <c r="I4" s="29"/>
    </row>
    <row r="5" spans="1:9" ht="58.2" thickBot="1" x14ac:dyDescent="0.35">
      <c r="B5" s="30" t="s">
        <v>26</v>
      </c>
      <c r="C5" s="31" t="s">
        <v>0</v>
      </c>
      <c r="D5" s="36" t="s">
        <v>20</v>
      </c>
      <c r="E5" s="31" t="s">
        <v>22</v>
      </c>
      <c r="F5" s="31" t="s">
        <v>1</v>
      </c>
      <c r="G5" s="31" t="s">
        <v>23</v>
      </c>
      <c r="H5" s="38" t="s">
        <v>27</v>
      </c>
      <c r="I5" s="29"/>
    </row>
    <row r="6" spans="1:9" ht="19.95" customHeight="1" thickTop="1" x14ac:dyDescent="0.3">
      <c r="B6" s="80">
        <v>1</v>
      </c>
      <c r="C6" s="67" t="s">
        <v>33</v>
      </c>
      <c r="D6" s="45" t="s">
        <v>30</v>
      </c>
      <c r="E6" s="21">
        <v>5000</v>
      </c>
      <c r="F6" s="22">
        <v>0</v>
      </c>
      <c r="G6" s="37">
        <f>PRODUCT(E6*F6)</f>
        <v>0</v>
      </c>
      <c r="H6" s="58">
        <f>G11/5</f>
        <v>0</v>
      </c>
      <c r="I6" s="25"/>
    </row>
    <row r="7" spans="1:9" ht="19.95" customHeight="1" x14ac:dyDescent="0.3">
      <c r="B7" s="75"/>
      <c r="C7" s="69"/>
      <c r="D7" s="15" t="s">
        <v>31</v>
      </c>
      <c r="E7" s="21">
        <v>7500</v>
      </c>
      <c r="F7" s="6">
        <v>0</v>
      </c>
      <c r="G7" s="23">
        <f>PRODUCT(E7*F7)</f>
        <v>0</v>
      </c>
      <c r="H7" s="58"/>
      <c r="I7" s="25"/>
    </row>
    <row r="8" spans="1:9" ht="19.95" customHeight="1" x14ac:dyDescent="0.3">
      <c r="B8" s="75"/>
      <c r="C8" s="69"/>
      <c r="D8" s="15" t="s">
        <v>3</v>
      </c>
      <c r="E8" s="21">
        <v>10000</v>
      </c>
      <c r="F8" s="6">
        <v>0</v>
      </c>
      <c r="G8" s="23">
        <f>PRODUCT(E8*F8)</f>
        <v>0</v>
      </c>
      <c r="H8" s="58"/>
      <c r="I8" s="25"/>
    </row>
    <row r="9" spans="1:9" ht="19.95" customHeight="1" x14ac:dyDescent="0.3">
      <c r="B9" s="75"/>
      <c r="C9" s="69"/>
      <c r="D9" s="4" t="s">
        <v>4</v>
      </c>
      <c r="E9" s="16">
        <v>15000</v>
      </c>
      <c r="F9" s="6">
        <v>0</v>
      </c>
      <c r="G9" s="23">
        <f>PRODUCT(E9*F9)</f>
        <v>0</v>
      </c>
      <c r="H9" s="58"/>
      <c r="I9" s="25"/>
    </row>
    <row r="10" spans="1:9" ht="19.95" customHeight="1" x14ac:dyDescent="0.3">
      <c r="B10" s="75"/>
      <c r="C10" s="69"/>
      <c r="D10" s="4" t="s">
        <v>16</v>
      </c>
      <c r="E10" s="3">
        <v>20000</v>
      </c>
      <c r="F10" s="5">
        <v>0</v>
      </c>
      <c r="G10" s="17">
        <f>PRODUCT(E10*F10)</f>
        <v>0</v>
      </c>
      <c r="H10" s="58"/>
    </row>
    <row r="11" spans="1:9" ht="19.95" customHeight="1" thickBot="1" x14ac:dyDescent="0.35">
      <c r="B11" s="81" t="s">
        <v>28</v>
      </c>
      <c r="C11" s="82"/>
      <c r="D11" s="82"/>
      <c r="E11" s="82"/>
      <c r="F11" s="82"/>
      <c r="G11" s="39">
        <f>SUM(G6:G10)</f>
        <v>0</v>
      </c>
      <c r="H11" s="59"/>
    </row>
    <row r="12" spans="1:9" ht="19.95" customHeight="1" x14ac:dyDescent="0.3">
      <c r="B12" s="75">
        <v>2</v>
      </c>
      <c r="C12" s="69" t="s">
        <v>42</v>
      </c>
      <c r="D12" s="13" t="s">
        <v>3</v>
      </c>
      <c r="E12" s="21">
        <v>10000</v>
      </c>
      <c r="F12" s="22">
        <v>0</v>
      </c>
      <c r="G12" s="37">
        <f t="shared" ref="G12" si="0">PRODUCT(E12*F12)</f>
        <v>0</v>
      </c>
      <c r="H12" s="58">
        <f>G23/11</f>
        <v>0</v>
      </c>
    </row>
    <row r="13" spans="1:9" ht="19.95" customHeight="1" x14ac:dyDescent="0.3">
      <c r="B13" s="75"/>
      <c r="C13" s="69"/>
      <c r="D13" s="7" t="s">
        <v>4</v>
      </c>
      <c r="E13" s="11">
        <v>15000</v>
      </c>
      <c r="F13" s="5">
        <v>0</v>
      </c>
      <c r="G13" s="17">
        <f t="shared" ref="G13:G60" si="1">PRODUCT(E13*F13)</f>
        <v>0</v>
      </c>
      <c r="H13" s="58"/>
    </row>
    <row r="14" spans="1:9" ht="19.95" customHeight="1" x14ac:dyDescent="0.3">
      <c r="B14" s="75"/>
      <c r="C14" s="69"/>
      <c r="D14" s="7" t="s">
        <v>5</v>
      </c>
      <c r="E14" s="11">
        <v>20000</v>
      </c>
      <c r="F14" s="6">
        <v>0</v>
      </c>
      <c r="G14" s="19">
        <f t="shared" si="1"/>
        <v>0</v>
      </c>
      <c r="H14" s="58"/>
    </row>
    <row r="15" spans="1:9" ht="19.95" customHeight="1" x14ac:dyDescent="0.3">
      <c r="B15" s="75"/>
      <c r="C15" s="69"/>
      <c r="D15" s="7" t="s">
        <v>6</v>
      </c>
      <c r="E15" s="11">
        <v>25000</v>
      </c>
      <c r="F15" s="6">
        <v>0</v>
      </c>
      <c r="G15" s="19">
        <f t="shared" si="1"/>
        <v>0</v>
      </c>
      <c r="H15" s="58"/>
    </row>
    <row r="16" spans="1:9" ht="19.95" customHeight="1" x14ac:dyDescent="0.3">
      <c r="B16" s="75"/>
      <c r="C16" s="69"/>
      <c r="D16" s="7" t="s">
        <v>7</v>
      </c>
      <c r="E16" s="11">
        <v>30000</v>
      </c>
      <c r="F16" s="6">
        <v>0</v>
      </c>
      <c r="G16" s="17">
        <f t="shared" si="1"/>
        <v>0</v>
      </c>
      <c r="H16" s="58"/>
    </row>
    <row r="17" spans="2:8" ht="19.95" customHeight="1" x14ac:dyDescent="0.3">
      <c r="B17" s="75"/>
      <c r="C17" s="69"/>
      <c r="D17" s="7" t="s">
        <v>8</v>
      </c>
      <c r="E17" s="11">
        <v>35000</v>
      </c>
      <c r="F17" s="8">
        <v>0</v>
      </c>
      <c r="G17" s="18">
        <f t="shared" si="1"/>
        <v>0</v>
      </c>
      <c r="H17" s="58"/>
    </row>
    <row r="18" spans="2:8" ht="19.95" customHeight="1" x14ac:dyDescent="0.3">
      <c r="B18" s="75"/>
      <c r="C18" s="69"/>
      <c r="D18" s="7" t="s">
        <v>9</v>
      </c>
      <c r="E18" s="11">
        <v>40000</v>
      </c>
      <c r="F18" s="5">
        <v>0</v>
      </c>
      <c r="G18" s="19">
        <f t="shared" si="1"/>
        <v>0</v>
      </c>
      <c r="H18" s="58"/>
    </row>
    <row r="19" spans="2:8" ht="19.95" customHeight="1" x14ac:dyDescent="0.3">
      <c r="B19" s="75"/>
      <c r="C19" s="69"/>
      <c r="D19" s="7" t="s">
        <v>10</v>
      </c>
      <c r="E19" s="11">
        <v>45000</v>
      </c>
      <c r="F19" s="5">
        <v>0</v>
      </c>
      <c r="G19" s="17">
        <f t="shared" si="1"/>
        <v>0</v>
      </c>
      <c r="H19" s="58"/>
    </row>
    <row r="20" spans="2:8" ht="19.95" customHeight="1" x14ac:dyDescent="0.3">
      <c r="B20" s="75"/>
      <c r="C20" s="69"/>
      <c r="D20" s="7" t="s">
        <v>11</v>
      </c>
      <c r="E20" s="11">
        <v>50000</v>
      </c>
      <c r="F20" s="6">
        <v>0</v>
      </c>
      <c r="G20" s="18">
        <f t="shared" si="1"/>
        <v>0</v>
      </c>
      <c r="H20" s="58"/>
    </row>
    <row r="21" spans="2:8" ht="19.95" customHeight="1" x14ac:dyDescent="0.3">
      <c r="B21" s="75"/>
      <c r="C21" s="69"/>
      <c r="D21" s="4" t="s">
        <v>12</v>
      </c>
      <c r="E21" s="11">
        <v>60000</v>
      </c>
      <c r="F21" s="6">
        <v>0</v>
      </c>
      <c r="G21" s="19">
        <f t="shared" si="1"/>
        <v>0</v>
      </c>
      <c r="H21" s="58"/>
    </row>
    <row r="22" spans="2:8" ht="19.95" customHeight="1" x14ac:dyDescent="0.3">
      <c r="B22" s="75"/>
      <c r="C22" s="69"/>
      <c r="D22" s="4" t="s">
        <v>29</v>
      </c>
      <c r="E22" s="11">
        <v>70000</v>
      </c>
      <c r="F22" s="6">
        <v>0</v>
      </c>
      <c r="G22" s="23">
        <f t="shared" si="1"/>
        <v>0</v>
      </c>
      <c r="H22" s="58"/>
    </row>
    <row r="23" spans="2:8" ht="19.95" customHeight="1" thickBot="1" x14ac:dyDescent="0.35">
      <c r="B23" s="54" t="s">
        <v>28</v>
      </c>
      <c r="C23" s="55"/>
      <c r="D23" s="55"/>
      <c r="E23" s="55"/>
      <c r="F23" s="56"/>
      <c r="G23" s="32">
        <f>SUM(G12:G22)</f>
        <v>0</v>
      </c>
      <c r="H23" s="59"/>
    </row>
    <row r="24" spans="2:8" ht="19.95" customHeight="1" x14ac:dyDescent="0.3">
      <c r="B24" s="83">
        <v>3</v>
      </c>
      <c r="C24" s="86" t="s">
        <v>43</v>
      </c>
      <c r="D24" s="40" t="s">
        <v>3</v>
      </c>
      <c r="E24" s="26">
        <v>10000</v>
      </c>
      <c r="F24" s="24">
        <v>0</v>
      </c>
      <c r="G24" s="28">
        <f t="shared" ref="G24:G34" si="2">PRODUCT(E24*F24)</f>
        <v>0</v>
      </c>
      <c r="H24" s="57">
        <f>G35/11</f>
        <v>0</v>
      </c>
    </row>
    <row r="25" spans="2:8" ht="19.95" customHeight="1" x14ac:dyDescent="0.3">
      <c r="B25" s="84"/>
      <c r="C25" s="87"/>
      <c r="D25" s="4" t="s">
        <v>4</v>
      </c>
      <c r="E25" s="11">
        <v>15000</v>
      </c>
      <c r="F25" s="6">
        <v>0</v>
      </c>
      <c r="G25" s="17">
        <f t="shared" si="2"/>
        <v>0</v>
      </c>
      <c r="H25" s="58"/>
    </row>
    <row r="26" spans="2:8" ht="19.95" customHeight="1" x14ac:dyDescent="0.3">
      <c r="B26" s="84"/>
      <c r="C26" s="87"/>
      <c r="D26" s="4" t="s">
        <v>5</v>
      </c>
      <c r="E26" s="11">
        <v>20000</v>
      </c>
      <c r="F26" s="6">
        <v>0</v>
      </c>
      <c r="G26" s="18">
        <f t="shared" si="2"/>
        <v>0</v>
      </c>
      <c r="H26" s="58"/>
    </row>
    <row r="27" spans="2:8" ht="19.95" customHeight="1" x14ac:dyDescent="0.3">
      <c r="B27" s="84"/>
      <c r="C27" s="87"/>
      <c r="D27" s="4" t="s">
        <v>6</v>
      </c>
      <c r="E27" s="11">
        <v>25000</v>
      </c>
      <c r="F27" s="35">
        <v>0</v>
      </c>
      <c r="G27" s="17">
        <f t="shared" si="2"/>
        <v>0</v>
      </c>
      <c r="H27" s="58"/>
    </row>
    <row r="28" spans="2:8" ht="19.95" customHeight="1" x14ac:dyDescent="0.3">
      <c r="B28" s="84"/>
      <c r="C28" s="87"/>
      <c r="D28" s="7" t="s">
        <v>7</v>
      </c>
      <c r="E28" s="11">
        <v>30000</v>
      </c>
      <c r="F28" s="6">
        <v>0</v>
      </c>
      <c r="G28" s="17">
        <f t="shared" si="2"/>
        <v>0</v>
      </c>
      <c r="H28" s="58"/>
    </row>
    <row r="29" spans="2:8" ht="19.95" customHeight="1" x14ac:dyDescent="0.3">
      <c r="B29" s="84"/>
      <c r="C29" s="87"/>
      <c r="D29" s="7" t="s">
        <v>8</v>
      </c>
      <c r="E29" s="11">
        <v>35000</v>
      </c>
      <c r="F29" s="35">
        <v>0</v>
      </c>
      <c r="G29" s="17">
        <f t="shared" si="2"/>
        <v>0</v>
      </c>
      <c r="H29" s="58"/>
    </row>
    <row r="30" spans="2:8" ht="19.95" customHeight="1" x14ac:dyDescent="0.3">
      <c r="B30" s="84"/>
      <c r="C30" s="87"/>
      <c r="D30" s="7" t="s">
        <v>9</v>
      </c>
      <c r="E30" s="11">
        <v>40000</v>
      </c>
      <c r="F30" s="5">
        <v>0</v>
      </c>
      <c r="G30" s="17">
        <f t="shared" si="2"/>
        <v>0</v>
      </c>
      <c r="H30" s="58"/>
    </row>
    <row r="31" spans="2:8" ht="19.95" customHeight="1" x14ac:dyDescent="0.3">
      <c r="B31" s="84"/>
      <c r="C31" s="87"/>
      <c r="D31" s="7" t="s">
        <v>10</v>
      </c>
      <c r="E31" s="11">
        <v>45000</v>
      </c>
      <c r="F31" s="5">
        <v>0</v>
      </c>
      <c r="G31" s="18">
        <f t="shared" si="2"/>
        <v>0</v>
      </c>
      <c r="H31" s="58"/>
    </row>
    <row r="32" spans="2:8" ht="19.95" customHeight="1" x14ac:dyDescent="0.3">
      <c r="B32" s="84"/>
      <c r="C32" s="87"/>
      <c r="D32" s="7" t="s">
        <v>11</v>
      </c>
      <c r="E32" s="11">
        <v>50000</v>
      </c>
      <c r="F32" s="5">
        <v>0</v>
      </c>
      <c r="G32" s="19">
        <f t="shared" si="2"/>
        <v>0</v>
      </c>
      <c r="H32" s="58"/>
    </row>
    <row r="33" spans="1:9" ht="19.95" customHeight="1" x14ac:dyDescent="0.3">
      <c r="B33" s="84"/>
      <c r="C33" s="87"/>
      <c r="D33" s="7" t="s">
        <v>12</v>
      </c>
      <c r="E33" s="11">
        <v>60000</v>
      </c>
      <c r="F33" s="5">
        <v>0</v>
      </c>
      <c r="G33" s="19">
        <f t="shared" si="2"/>
        <v>0</v>
      </c>
      <c r="H33" s="58"/>
    </row>
    <row r="34" spans="1:9" ht="19.95" customHeight="1" x14ac:dyDescent="0.3">
      <c r="B34" s="85"/>
      <c r="C34" s="88"/>
      <c r="D34" s="4" t="s">
        <v>29</v>
      </c>
      <c r="E34" s="11">
        <v>70000</v>
      </c>
      <c r="F34" s="5">
        <v>0</v>
      </c>
      <c r="G34" s="19">
        <f t="shared" si="2"/>
        <v>0</v>
      </c>
      <c r="H34" s="58"/>
    </row>
    <row r="35" spans="1:9" ht="19.95" customHeight="1" thickBot="1" x14ac:dyDescent="0.35">
      <c r="B35" s="89" t="s">
        <v>28</v>
      </c>
      <c r="C35" s="90"/>
      <c r="D35" s="90"/>
      <c r="E35" s="90"/>
      <c r="F35" s="91"/>
      <c r="G35" s="39">
        <f>SUM(G24:G34)</f>
        <v>0</v>
      </c>
      <c r="H35" s="59"/>
    </row>
    <row r="36" spans="1:9" ht="19.95" customHeight="1" x14ac:dyDescent="0.3">
      <c r="A36" s="1"/>
      <c r="B36" s="74">
        <v>4</v>
      </c>
      <c r="C36" s="68" t="s">
        <v>34</v>
      </c>
      <c r="D36" s="40" t="s">
        <v>3</v>
      </c>
      <c r="E36" s="26">
        <v>10000</v>
      </c>
      <c r="F36" s="24">
        <v>0</v>
      </c>
      <c r="G36" s="20">
        <f t="shared" si="1"/>
        <v>0</v>
      </c>
      <c r="H36" s="57">
        <f>G47/11</f>
        <v>0</v>
      </c>
      <c r="I36" s="25"/>
    </row>
    <row r="37" spans="1:9" ht="19.95" customHeight="1" x14ac:dyDescent="0.3">
      <c r="A37" s="1"/>
      <c r="B37" s="75"/>
      <c r="C37" s="69"/>
      <c r="D37" s="4" t="s">
        <v>4</v>
      </c>
      <c r="E37" s="11">
        <v>15000</v>
      </c>
      <c r="F37" s="6">
        <v>0</v>
      </c>
      <c r="G37" s="17">
        <f t="shared" si="1"/>
        <v>0</v>
      </c>
      <c r="H37" s="58"/>
      <c r="I37" s="25"/>
    </row>
    <row r="38" spans="1:9" ht="19.95" customHeight="1" x14ac:dyDescent="0.3">
      <c r="A38" s="1"/>
      <c r="B38" s="75"/>
      <c r="C38" s="69"/>
      <c r="D38" s="7" t="s">
        <v>5</v>
      </c>
      <c r="E38" s="11">
        <v>20000</v>
      </c>
      <c r="F38" s="6">
        <v>0</v>
      </c>
      <c r="G38" s="18">
        <f t="shared" si="1"/>
        <v>0</v>
      </c>
      <c r="H38" s="58"/>
      <c r="I38" s="25"/>
    </row>
    <row r="39" spans="1:9" ht="19.95" customHeight="1" x14ac:dyDescent="0.3">
      <c r="A39" s="1"/>
      <c r="B39" s="75"/>
      <c r="C39" s="69"/>
      <c r="D39" s="7" t="s">
        <v>6</v>
      </c>
      <c r="E39" s="11">
        <v>25000</v>
      </c>
      <c r="F39" s="8">
        <v>0</v>
      </c>
      <c r="G39" s="17">
        <f t="shared" si="1"/>
        <v>0</v>
      </c>
      <c r="H39" s="58"/>
      <c r="I39" s="25"/>
    </row>
    <row r="40" spans="1:9" ht="19.95" customHeight="1" x14ac:dyDescent="0.3">
      <c r="A40" s="1"/>
      <c r="B40" s="75"/>
      <c r="C40" s="69"/>
      <c r="D40" s="7" t="s">
        <v>7</v>
      </c>
      <c r="E40" s="11">
        <v>30000</v>
      </c>
      <c r="F40" s="6">
        <v>0</v>
      </c>
      <c r="G40" s="17">
        <f t="shared" si="1"/>
        <v>0</v>
      </c>
      <c r="H40" s="58"/>
      <c r="I40" s="25"/>
    </row>
    <row r="41" spans="1:9" ht="19.95" customHeight="1" x14ac:dyDescent="0.3">
      <c r="A41" s="1"/>
      <c r="B41" s="75"/>
      <c r="C41" s="69"/>
      <c r="D41" s="7" t="s">
        <v>8</v>
      </c>
      <c r="E41" s="11">
        <v>35000</v>
      </c>
      <c r="F41" s="8">
        <v>0</v>
      </c>
      <c r="G41" s="17">
        <f t="shared" si="1"/>
        <v>0</v>
      </c>
      <c r="H41" s="58"/>
    </row>
    <row r="42" spans="1:9" ht="19.95" customHeight="1" x14ac:dyDescent="0.3">
      <c r="A42" s="1"/>
      <c r="B42" s="75"/>
      <c r="C42" s="69"/>
      <c r="D42" s="7" t="s">
        <v>9</v>
      </c>
      <c r="E42" s="11">
        <v>40000</v>
      </c>
      <c r="F42" s="5">
        <v>0</v>
      </c>
      <c r="G42" s="17">
        <f t="shared" si="1"/>
        <v>0</v>
      </c>
      <c r="H42" s="58"/>
    </row>
    <row r="43" spans="1:9" ht="19.95" customHeight="1" x14ac:dyDescent="0.3">
      <c r="A43" s="1"/>
      <c r="B43" s="75"/>
      <c r="C43" s="69"/>
      <c r="D43" s="7" t="s">
        <v>10</v>
      </c>
      <c r="E43" s="11">
        <v>45000</v>
      </c>
      <c r="F43" s="5">
        <v>0</v>
      </c>
      <c r="G43" s="18">
        <f t="shared" si="1"/>
        <v>0</v>
      </c>
      <c r="H43" s="58"/>
    </row>
    <row r="44" spans="1:9" ht="19.95" customHeight="1" x14ac:dyDescent="0.3">
      <c r="A44" s="1"/>
      <c r="B44" s="75"/>
      <c r="C44" s="69"/>
      <c r="D44" s="7" t="s">
        <v>11</v>
      </c>
      <c r="E44" s="11">
        <v>50000</v>
      </c>
      <c r="F44" s="5">
        <v>0</v>
      </c>
      <c r="G44" s="19">
        <f t="shared" si="1"/>
        <v>0</v>
      </c>
      <c r="H44" s="58"/>
    </row>
    <row r="45" spans="1:9" ht="19.95" customHeight="1" x14ac:dyDescent="0.3">
      <c r="A45" s="1"/>
      <c r="B45" s="75"/>
      <c r="C45" s="69"/>
      <c r="D45" s="7" t="s">
        <v>12</v>
      </c>
      <c r="E45" s="11">
        <v>60000</v>
      </c>
      <c r="F45" s="5">
        <v>0</v>
      </c>
      <c r="G45" s="19">
        <f t="shared" si="1"/>
        <v>0</v>
      </c>
      <c r="H45" s="58"/>
    </row>
    <row r="46" spans="1:9" ht="19.95" customHeight="1" x14ac:dyDescent="0.3">
      <c r="A46" s="1"/>
      <c r="B46" s="75"/>
      <c r="C46" s="69"/>
      <c r="D46" s="4" t="s">
        <v>29</v>
      </c>
      <c r="E46" s="11">
        <v>70000</v>
      </c>
      <c r="F46" s="5">
        <v>0</v>
      </c>
      <c r="G46" s="19">
        <f t="shared" si="1"/>
        <v>0</v>
      </c>
      <c r="H46" s="58"/>
    </row>
    <row r="47" spans="1:9" ht="19.95" customHeight="1" thickBot="1" x14ac:dyDescent="0.35">
      <c r="A47" s="25"/>
      <c r="B47" s="54" t="s">
        <v>28</v>
      </c>
      <c r="C47" s="55"/>
      <c r="D47" s="55"/>
      <c r="E47" s="55"/>
      <c r="F47" s="56"/>
      <c r="G47" s="41">
        <f>SUM(G36:G46)</f>
        <v>0</v>
      </c>
      <c r="H47" s="59"/>
    </row>
    <row r="48" spans="1:9" ht="19.95" customHeight="1" x14ac:dyDescent="0.3">
      <c r="B48" s="74">
        <v>5</v>
      </c>
      <c r="C48" s="68" t="s">
        <v>35</v>
      </c>
      <c r="D48" s="13" t="s">
        <v>3</v>
      </c>
      <c r="E48" s="21">
        <v>10000</v>
      </c>
      <c r="F48" s="22">
        <v>0</v>
      </c>
      <c r="G48" s="28">
        <f t="shared" si="1"/>
        <v>0</v>
      </c>
      <c r="H48" s="57">
        <f>G52/4</f>
        <v>0</v>
      </c>
      <c r="I48" s="25"/>
    </row>
    <row r="49" spans="2:9" ht="19.95" customHeight="1" x14ac:dyDescent="0.3">
      <c r="B49" s="75"/>
      <c r="C49" s="69"/>
      <c r="D49" s="7" t="s">
        <v>4</v>
      </c>
      <c r="E49" s="11">
        <v>15000</v>
      </c>
      <c r="F49" s="6">
        <v>0</v>
      </c>
      <c r="G49" s="17">
        <f t="shared" si="1"/>
        <v>0</v>
      </c>
      <c r="H49" s="58"/>
    </row>
    <row r="50" spans="2:9" ht="19.95" customHeight="1" x14ac:dyDescent="0.3">
      <c r="B50" s="75"/>
      <c r="C50" s="69"/>
      <c r="D50" s="7" t="s">
        <v>5</v>
      </c>
      <c r="E50" s="11">
        <v>20000</v>
      </c>
      <c r="F50" s="8">
        <v>0</v>
      </c>
      <c r="G50" s="18">
        <f t="shared" si="1"/>
        <v>0</v>
      </c>
      <c r="H50" s="58"/>
    </row>
    <row r="51" spans="2:9" ht="19.95" customHeight="1" x14ac:dyDescent="0.3">
      <c r="B51" s="75"/>
      <c r="C51" s="69"/>
      <c r="D51" s="4" t="s">
        <v>17</v>
      </c>
      <c r="E51" s="11">
        <v>25000</v>
      </c>
      <c r="F51" s="6">
        <v>0</v>
      </c>
      <c r="G51" s="23">
        <f t="shared" si="1"/>
        <v>0</v>
      </c>
      <c r="H51" s="58"/>
    </row>
    <row r="52" spans="2:9" ht="19.95" customHeight="1" thickBot="1" x14ac:dyDescent="0.35">
      <c r="B52" s="54" t="s">
        <v>28</v>
      </c>
      <c r="C52" s="55"/>
      <c r="D52" s="55"/>
      <c r="E52" s="55"/>
      <c r="F52" s="56"/>
      <c r="G52" s="39">
        <f>SUM(G48:G51)</f>
        <v>0</v>
      </c>
      <c r="H52" s="59"/>
    </row>
    <row r="53" spans="2:9" ht="19.95" customHeight="1" x14ac:dyDescent="0.3">
      <c r="B53" s="75">
        <v>6</v>
      </c>
      <c r="C53" s="79" t="s">
        <v>44</v>
      </c>
      <c r="D53" s="13" t="s">
        <v>30</v>
      </c>
      <c r="E53" s="21">
        <v>5000</v>
      </c>
      <c r="F53" s="22">
        <v>0</v>
      </c>
      <c r="G53" s="20">
        <f t="shared" si="1"/>
        <v>0</v>
      </c>
      <c r="H53" s="57">
        <f>G59/6</f>
        <v>0</v>
      </c>
      <c r="I53" s="25"/>
    </row>
    <row r="54" spans="2:9" ht="19.95" customHeight="1" x14ac:dyDescent="0.3">
      <c r="B54" s="75"/>
      <c r="C54" s="79"/>
      <c r="D54" s="13" t="s">
        <v>31</v>
      </c>
      <c r="E54" s="21">
        <v>7500</v>
      </c>
      <c r="F54" s="22">
        <v>0</v>
      </c>
      <c r="G54" s="20">
        <f t="shared" ref="G54" si="3">PRODUCT(E54*F54)</f>
        <v>0</v>
      </c>
      <c r="H54" s="58"/>
      <c r="I54" s="25"/>
    </row>
    <row r="55" spans="2:9" ht="19.95" customHeight="1" x14ac:dyDescent="0.3">
      <c r="B55" s="75"/>
      <c r="C55" s="79"/>
      <c r="D55" s="13" t="s">
        <v>3</v>
      </c>
      <c r="E55" s="21">
        <v>10000</v>
      </c>
      <c r="F55" s="22">
        <v>0</v>
      </c>
      <c r="G55" s="20">
        <f t="shared" ref="G55" si="4">PRODUCT(E55*F55)</f>
        <v>0</v>
      </c>
      <c r="H55" s="58"/>
      <c r="I55" s="25"/>
    </row>
    <row r="56" spans="2:9" ht="19.95" customHeight="1" x14ac:dyDescent="0.3">
      <c r="B56" s="75"/>
      <c r="C56" s="79"/>
      <c r="D56" s="7" t="s">
        <v>4</v>
      </c>
      <c r="E56" s="11">
        <v>15000</v>
      </c>
      <c r="F56" s="8">
        <v>0</v>
      </c>
      <c r="G56" s="17">
        <f t="shared" si="1"/>
        <v>0</v>
      </c>
      <c r="H56" s="58"/>
    </row>
    <row r="57" spans="2:9" ht="19.95" customHeight="1" x14ac:dyDescent="0.3">
      <c r="B57" s="75"/>
      <c r="C57" s="79"/>
      <c r="D57" s="7" t="s">
        <v>5</v>
      </c>
      <c r="E57" s="11">
        <v>20000</v>
      </c>
      <c r="F57" s="6">
        <v>0</v>
      </c>
      <c r="G57" s="18">
        <f t="shared" si="1"/>
        <v>0</v>
      </c>
      <c r="H57" s="58"/>
    </row>
    <row r="58" spans="2:9" ht="19.95" customHeight="1" x14ac:dyDescent="0.3">
      <c r="B58" s="75"/>
      <c r="C58" s="79"/>
      <c r="D58" s="7" t="s">
        <v>17</v>
      </c>
      <c r="E58" s="11">
        <v>25000</v>
      </c>
      <c r="F58" s="8">
        <v>0</v>
      </c>
      <c r="G58" s="19">
        <f t="shared" si="1"/>
        <v>0</v>
      </c>
      <c r="H58" s="58"/>
    </row>
    <row r="59" spans="2:9" ht="19.95" customHeight="1" thickBot="1" x14ac:dyDescent="0.35">
      <c r="B59" s="54" t="s">
        <v>28</v>
      </c>
      <c r="C59" s="55"/>
      <c r="D59" s="55"/>
      <c r="E59" s="55"/>
      <c r="F59" s="56"/>
      <c r="G59" s="39">
        <f>SUM(G53:G58)</f>
        <v>0</v>
      </c>
      <c r="H59" s="59"/>
    </row>
    <row r="60" spans="2:9" ht="19.95" customHeight="1" x14ac:dyDescent="0.3">
      <c r="B60" s="74">
        <v>7</v>
      </c>
      <c r="C60" s="68" t="s">
        <v>36</v>
      </c>
      <c r="D60" s="13" t="s">
        <v>5</v>
      </c>
      <c r="E60" s="2">
        <v>20000</v>
      </c>
      <c r="F60" s="8">
        <v>0</v>
      </c>
      <c r="G60" s="18">
        <f t="shared" si="1"/>
        <v>0</v>
      </c>
      <c r="H60" s="57">
        <f>G69/9</f>
        <v>0</v>
      </c>
    </row>
    <row r="61" spans="2:9" ht="19.95" customHeight="1" x14ac:dyDescent="0.3">
      <c r="B61" s="75"/>
      <c r="C61" s="69"/>
      <c r="D61" s="7" t="s">
        <v>6</v>
      </c>
      <c r="E61" s="11">
        <v>25000</v>
      </c>
      <c r="F61" s="6">
        <v>0</v>
      </c>
      <c r="G61" s="19">
        <f t="shared" ref="G61:G110" si="5">PRODUCT(E61*F61)</f>
        <v>0</v>
      </c>
      <c r="H61" s="58"/>
    </row>
    <row r="62" spans="2:9" ht="19.95" customHeight="1" x14ac:dyDescent="0.3">
      <c r="B62" s="75"/>
      <c r="C62" s="69"/>
      <c r="D62" s="7" t="s">
        <v>7</v>
      </c>
      <c r="E62" s="11">
        <v>30000</v>
      </c>
      <c r="F62" s="6">
        <v>0</v>
      </c>
      <c r="G62" s="17">
        <f t="shared" si="5"/>
        <v>0</v>
      </c>
      <c r="H62" s="58"/>
    </row>
    <row r="63" spans="2:9" ht="19.95" customHeight="1" x14ac:dyDescent="0.3">
      <c r="B63" s="75"/>
      <c r="C63" s="69"/>
      <c r="D63" s="7" t="s">
        <v>8</v>
      </c>
      <c r="E63" s="11">
        <v>35000</v>
      </c>
      <c r="F63" s="8">
        <v>0</v>
      </c>
      <c r="G63" s="18">
        <f t="shared" si="5"/>
        <v>0</v>
      </c>
      <c r="H63" s="58"/>
    </row>
    <row r="64" spans="2:9" ht="19.95" customHeight="1" x14ac:dyDescent="0.3">
      <c r="B64" s="75"/>
      <c r="C64" s="69"/>
      <c r="D64" s="7" t="s">
        <v>9</v>
      </c>
      <c r="E64" s="11">
        <v>40000</v>
      </c>
      <c r="F64" s="5">
        <v>0</v>
      </c>
      <c r="G64" s="19">
        <f t="shared" si="5"/>
        <v>0</v>
      </c>
      <c r="H64" s="58"/>
    </row>
    <row r="65" spans="2:9" ht="19.95" customHeight="1" x14ac:dyDescent="0.3">
      <c r="B65" s="75"/>
      <c r="C65" s="69"/>
      <c r="D65" s="7" t="s">
        <v>10</v>
      </c>
      <c r="E65" s="11">
        <v>45000</v>
      </c>
      <c r="F65" s="5">
        <v>0</v>
      </c>
      <c r="G65" s="19">
        <f t="shared" si="5"/>
        <v>0</v>
      </c>
      <c r="H65" s="58"/>
    </row>
    <row r="66" spans="2:9" ht="19.95" customHeight="1" x14ac:dyDescent="0.3">
      <c r="B66" s="75"/>
      <c r="C66" s="69"/>
      <c r="D66" s="7" t="s">
        <v>11</v>
      </c>
      <c r="E66" s="11">
        <v>50000</v>
      </c>
      <c r="F66" s="5">
        <v>0</v>
      </c>
      <c r="G66" s="19">
        <f t="shared" si="5"/>
        <v>0</v>
      </c>
      <c r="H66" s="58"/>
    </row>
    <row r="67" spans="2:9" ht="19.95" customHeight="1" x14ac:dyDescent="0.3">
      <c r="B67" s="75"/>
      <c r="C67" s="69"/>
      <c r="D67" s="7" t="s">
        <v>12</v>
      </c>
      <c r="E67" s="11">
        <v>60000</v>
      </c>
      <c r="F67" s="6">
        <v>0</v>
      </c>
      <c r="G67" s="17">
        <f t="shared" si="5"/>
        <v>0</v>
      </c>
      <c r="H67" s="58"/>
    </row>
    <row r="68" spans="2:9" ht="19.95" customHeight="1" x14ac:dyDescent="0.3">
      <c r="B68" s="75"/>
      <c r="C68" s="69"/>
      <c r="D68" s="7" t="s">
        <v>29</v>
      </c>
      <c r="E68" s="11">
        <v>70000</v>
      </c>
      <c r="F68" s="8">
        <v>0</v>
      </c>
      <c r="G68" s="18">
        <f t="shared" si="5"/>
        <v>0</v>
      </c>
      <c r="H68" s="58"/>
    </row>
    <row r="69" spans="2:9" ht="19.95" customHeight="1" thickBot="1" x14ac:dyDescent="0.35">
      <c r="B69" s="54" t="s">
        <v>28</v>
      </c>
      <c r="C69" s="55"/>
      <c r="D69" s="55"/>
      <c r="E69" s="55"/>
      <c r="F69" s="56"/>
      <c r="G69" s="39">
        <f>SUM(G60:G68)</f>
        <v>0</v>
      </c>
      <c r="H69" s="59"/>
    </row>
    <row r="70" spans="2:9" ht="19.95" customHeight="1" x14ac:dyDescent="0.3">
      <c r="B70" s="74">
        <v>8</v>
      </c>
      <c r="C70" s="68" t="s">
        <v>45</v>
      </c>
      <c r="D70" s="4" t="s">
        <v>6</v>
      </c>
      <c r="E70" s="11">
        <v>25000</v>
      </c>
      <c r="F70" s="5">
        <v>0</v>
      </c>
      <c r="G70" s="18">
        <f t="shared" ref="G70" si="6">PRODUCT(E70*F70)</f>
        <v>0</v>
      </c>
      <c r="H70" s="57">
        <f>G80/10</f>
        <v>0</v>
      </c>
      <c r="I70" s="25"/>
    </row>
    <row r="71" spans="2:9" ht="19.95" customHeight="1" x14ac:dyDescent="0.3">
      <c r="B71" s="75"/>
      <c r="C71" s="69"/>
      <c r="D71" s="4" t="s">
        <v>7</v>
      </c>
      <c r="E71" s="11">
        <v>30000</v>
      </c>
      <c r="F71" s="6">
        <v>0</v>
      </c>
      <c r="G71" s="19">
        <f t="shared" si="5"/>
        <v>0</v>
      </c>
      <c r="H71" s="58"/>
    </row>
    <row r="72" spans="2:9" ht="19.95" customHeight="1" x14ac:dyDescent="0.3">
      <c r="B72" s="75"/>
      <c r="C72" s="69"/>
      <c r="D72" s="4" t="s">
        <v>8</v>
      </c>
      <c r="E72" s="11">
        <v>35000</v>
      </c>
      <c r="F72" s="8">
        <v>0</v>
      </c>
      <c r="G72" s="17">
        <f t="shared" si="5"/>
        <v>0</v>
      </c>
      <c r="H72" s="58"/>
    </row>
    <row r="73" spans="2:9" ht="19.95" customHeight="1" x14ac:dyDescent="0.3">
      <c r="B73" s="75"/>
      <c r="C73" s="69"/>
      <c r="D73" s="7" t="s">
        <v>9</v>
      </c>
      <c r="E73" s="11">
        <v>40000</v>
      </c>
      <c r="F73" s="6">
        <v>0</v>
      </c>
      <c r="G73" s="18">
        <f t="shared" si="5"/>
        <v>0</v>
      </c>
      <c r="H73" s="58"/>
    </row>
    <row r="74" spans="2:9" ht="19.95" customHeight="1" x14ac:dyDescent="0.3">
      <c r="B74" s="75"/>
      <c r="C74" s="69"/>
      <c r="D74" s="7" t="s">
        <v>10</v>
      </c>
      <c r="E74" s="11">
        <v>45000</v>
      </c>
      <c r="F74" s="8">
        <v>0</v>
      </c>
      <c r="G74" s="17">
        <f t="shared" si="5"/>
        <v>0</v>
      </c>
      <c r="H74" s="58"/>
    </row>
    <row r="75" spans="2:9" ht="19.95" customHeight="1" x14ac:dyDescent="0.3">
      <c r="B75" s="75"/>
      <c r="C75" s="69"/>
      <c r="D75" s="7" t="s">
        <v>11</v>
      </c>
      <c r="E75" s="11">
        <v>50000</v>
      </c>
      <c r="F75" s="5">
        <v>0</v>
      </c>
      <c r="G75" s="18">
        <f t="shared" si="5"/>
        <v>0</v>
      </c>
      <c r="H75" s="58"/>
    </row>
    <row r="76" spans="2:9" ht="19.95" customHeight="1" x14ac:dyDescent="0.3">
      <c r="B76" s="75"/>
      <c r="C76" s="69"/>
      <c r="D76" s="7" t="s">
        <v>12</v>
      </c>
      <c r="E76" s="11">
        <v>60000</v>
      </c>
      <c r="F76" s="6">
        <v>0</v>
      </c>
      <c r="G76" s="19">
        <f t="shared" si="5"/>
        <v>0</v>
      </c>
      <c r="H76" s="58"/>
    </row>
    <row r="77" spans="2:9" ht="19.95" customHeight="1" x14ac:dyDescent="0.3">
      <c r="B77" s="75"/>
      <c r="C77" s="69"/>
      <c r="D77" s="7" t="s">
        <v>13</v>
      </c>
      <c r="E77" s="11">
        <v>70000</v>
      </c>
      <c r="F77" s="8">
        <v>0</v>
      </c>
      <c r="G77" s="19">
        <f t="shared" si="5"/>
        <v>0</v>
      </c>
      <c r="H77" s="58"/>
    </row>
    <row r="78" spans="2:9" ht="19.95" customHeight="1" x14ac:dyDescent="0.3">
      <c r="B78" s="75"/>
      <c r="C78" s="69"/>
      <c r="D78" s="7" t="s">
        <v>14</v>
      </c>
      <c r="E78" s="11">
        <v>80000</v>
      </c>
      <c r="F78" s="5">
        <v>0</v>
      </c>
      <c r="G78" s="17">
        <f t="shared" si="5"/>
        <v>0</v>
      </c>
      <c r="H78" s="58"/>
    </row>
    <row r="79" spans="2:9" ht="19.95" customHeight="1" x14ac:dyDescent="0.3">
      <c r="B79" s="75"/>
      <c r="C79" s="69"/>
      <c r="D79" s="14" t="s">
        <v>15</v>
      </c>
      <c r="E79" s="3">
        <v>90000</v>
      </c>
      <c r="F79" s="6">
        <v>0</v>
      </c>
      <c r="G79" s="18">
        <f t="shared" ref="G79" si="7">PRODUCT(E79*F79)</f>
        <v>0</v>
      </c>
      <c r="H79" s="58"/>
    </row>
    <row r="80" spans="2:9" ht="19.95" customHeight="1" thickBot="1" x14ac:dyDescent="0.35">
      <c r="B80" s="54" t="s">
        <v>28</v>
      </c>
      <c r="C80" s="55"/>
      <c r="D80" s="55"/>
      <c r="E80" s="55"/>
      <c r="F80" s="56"/>
      <c r="G80" s="41">
        <f>SUM(G70:G79)</f>
        <v>0</v>
      </c>
      <c r="H80" s="59"/>
    </row>
    <row r="81" spans="2:9" ht="19.95" customHeight="1" x14ac:dyDescent="0.3">
      <c r="B81" s="77">
        <v>9</v>
      </c>
      <c r="C81" s="69" t="s">
        <v>46</v>
      </c>
      <c r="D81" s="13" t="s">
        <v>30</v>
      </c>
      <c r="E81" s="2">
        <v>5000</v>
      </c>
      <c r="F81" s="43">
        <v>0</v>
      </c>
      <c r="G81" s="28">
        <f t="shared" si="5"/>
        <v>0</v>
      </c>
      <c r="H81" s="57">
        <f>G84/3</f>
        <v>0</v>
      </c>
    </row>
    <row r="82" spans="2:9" ht="19.95" customHeight="1" x14ac:dyDescent="0.3">
      <c r="B82" s="77"/>
      <c r="C82" s="69"/>
      <c r="D82" s="42" t="s">
        <v>31</v>
      </c>
      <c r="E82" s="2">
        <v>7500</v>
      </c>
      <c r="F82" s="6">
        <v>0</v>
      </c>
      <c r="G82" s="23">
        <f t="shared" ref="G82" si="8">PRODUCT(E82*F82)</f>
        <v>0</v>
      </c>
      <c r="H82" s="58"/>
    </row>
    <row r="83" spans="2:9" ht="19.95" customHeight="1" x14ac:dyDescent="0.3">
      <c r="B83" s="77"/>
      <c r="C83" s="69"/>
      <c r="D83" s="14" t="s">
        <v>2</v>
      </c>
      <c r="E83" s="16">
        <v>10000</v>
      </c>
      <c r="F83" s="8">
        <v>0</v>
      </c>
      <c r="G83" s="19">
        <f t="shared" ref="G83" si="9">PRODUCT(E83*F83)</f>
        <v>0</v>
      </c>
      <c r="H83" s="58"/>
    </row>
    <row r="84" spans="2:9" ht="19.95" customHeight="1" thickBot="1" x14ac:dyDescent="0.35">
      <c r="B84" s="71" t="s">
        <v>28</v>
      </c>
      <c r="C84" s="72"/>
      <c r="D84" s="72"/>
      <c r="E84" s="72"/>
      <c r="F84" s="73"/>
      <c r="G84" s="41">
        <f>SUM(G81:G83)</f>
        <v>0</v>
      </c>
      <c r="H84" s="59"/>
    </row>
    <row r="85" spans="2:9" ht="19.95" customHeight="1" x14ac:dyDescent="0.3">
      <c r="B85" s="76">
        <v>10</v>
      </c>
      <c r="C85" s="68" t="s">
        <v>47</v>
      </c>
      <c r="D85" s="13" t="s">
        <v>30</v>
      </c>
      <c r="E85" s="2">
        <v>5000</v>
      </c>
      <c r="F85" s="43">
        <v>0</v>
      </c>
      <c r="G85" s="28">
        <f t="shared" ref="G85:G87" si="10">PRODUCT(E85*F85)</f>
        <v>0</v>
      </c>
      <c r="H85" s="57">
        <f>G88/3</f>
        <v>0</v>
      </c>
    </row>
    <row r="86" spans="2:9" ht="19.95" customHeight="1" x14ac:dyDescent="0.3">
      <c r="B86" s="77"/>
      <c r="C86" s="69"/>
      <c r="D86" s="42" t="s">
        <v>31</v>
      </c>
      <c r="E86" s="2">
        <v>7500</v>
      </c>
      <c r="F86" s="6">
        <v>0</v>
      </c>
      <c r="G86" s="23">
        <f t="shared" si="10"/>
        <v>0</v>
      </c>
      <c r="H86" s="58"/>
    </row>
    <row r="87" spans="2:9" ht="19.95" customHeight="1" x14ac:dyDescent="0.3">
      <c r="B87" s="78"/>
      <c r="C87" s="70"/>
      <c r="D87" s="14" t="s">
        <v>2</v>
      </c>
      <c r="E87" s="16">
        <v>10000</v>
      </c>
      <c r="F87" s="35">
        <v>0</v>
      </c>
      <c r="G87" s="19">
        <f t="shared" si="10"/>
        <v>0</v>
      </c>
      <c r="H87" s="58"/>
    </row>
    <row r="88" spans="2:9" ht="19.95" customHeight="1" thickBot="1" x14ac:dyDescent="0.35">
      <c r="B88" s="71" t="s">
        <v>28</v>
      </c>
      <c r="C88" s="72"/>
      <c r="D88" s="72"/>
      <c r="E88" s="72"/>
      <c r="F88" s="73"/>
      <c r="G88" s="41">
        <f>SUM(G85:G87)</f>
        <v>0</v>
      </c>
      <c r="H88" s="59"/>
    </row>
    <row r="89" spans="2:9" ht="19.95" customHeight="1" x14ac:dyDescent="0.3">
      <c r="B89" s="75">
        <v>11</v>
      </c>
      <c r="C89" s="69" t="s">
        <v>37</v>
      </c>
      <c r="D89" s="13" t="s">
        <v>30</v>
      </c>
      <c r="E89" s="26">
        <v>5000</v>
      </c>
      <c r="F89" s="22">
        <v>0</v>
      </c>
      <c r="G89" s="28">
        <f t="shared" si="5"/>
        <v>0</v>
      </c>
      <c r="H89" s="57">
        <f>G93/4</f>
        <v>0</v>
      </c>
      <c r="I89" s="25"/>
    </row>
    <row r="90" spans="2:9" ht="19.95" customHeight="1" x14ac:dyDescent="0.3">
      <c r="B90" s="75"/>
      <c r="C90" s="69"/>
      <c r="D90" s="13" t="s">
        <v>31</v>
      </c>
      <c r="E90" s="2">
        <v>7500</v>
      </c>
      <c r="F90" s="35">
        <v>0</v>
      </c>
      <c r="G90" s="20">
        <f t="shared" ref="G90" si="11">PRODUCT(E90*F90)</f>
        <v>0</v>
      </c>
      <c r="H90" s="58"/>
      <c r="I90" s="25"/>
    </row>
    <row r="91" spans="2:9" ht="19.95" customHeight="1" x14ac:dyDescent="0.3">
      <c r="B91" s="75"/>
      <c r="C91" s="69"/>
      <c r="D91" s="7" t="s">
        <v>3</v>
      </c>
      <c r="E91" s="11">
        <v>10000</v>
      </c>
      <c r="F91" s="5">
        <v>0</v>
      </c>
      <c r="G91" s="18">
        <f t="shared" si="5"/>
        <v>0</v>
      </c>
      <c r="H91" s="58"/>
    </row>
    <row r="92" spans="2:9" ht="19.95" customHeight="1" x14ac:dyDescent="0.3">
      <c r="B92" s="75"/>
      <c r="C92" s="70"/>
      <c r="D92" s="7" t="s">
        <v>18</v>
      </c>
      <c r="E92" s="11">
        <v>15000</v>
      </c>
      <c r="F92" s="5">
        <v>0</v>
      </c>
      <c r="G92" s="19">
        <f t="shared" si="5"/>
        <v>0</v>
      </c>
      <c r="H92" s="58"/>
    </row>
    <row r="93" spans="2:9" ht="19.95" customHeight="1" thickBot="1" x14ac:dyDescent="0.35">
      <c r="B93" s="54" t="s">
        <v>28</v>
      </c>
      <c r="C93" s="55"/>
      <c r="D93" s="55"/>
      <c r="E93" s="55"/>
      <c r="F93" s="56"/>
      <c r="G93" s="39">
        <f>SUM(G89:G92)</f>
        <v>0</v>
      </c>
      <c r="H93" s="59"/>
    </row>
    <row r="94" spans="2:9" ht="19.95" customHeight="1" x14ac:dyDescent="0.3">
      <c r="B94" s="75">
        <v>12</v>
      </c>
      <c r="C94" s="69" t="s">
        <v>38</v>
      </c>
      <c r="D94" s="13" t="s">
        <v>30</v>
      </c>
      <c r="E94" s="21">
        <v>5000</v>
      </c>
      <c r="F94" s="8">
        <v>0</v>
      </c>
      <c r="G94" s="37">
        <f t="shared" si="5"/>
        <v>0</v>
      </c>
      <c r="H94" s="57">
        <f>G98/4</f>
        <v>0</v>
      </c>
    </row>
    <row r="95" spans="2:9" ht="19.95" customHeight="1" x14ac:dyDescent="0.3">
      <c r="B95" s="75"/>
      <c r="C95" s="69"/>
      <c r="D95" s="13" t="s">
        <v>31</v>
      </c>
      <c r="E95" s="2">
        <v>7500</v>
      </c>
      <c r="F95" s="6">
        <v>0</v>
      </c>
      <c r="G95" s="18">
        <f t="shared" ref="G95" si="12">PRODUCT(E95*F95)</f>
        <v>0</v>
      </c>
      <c r="H95" s="58"/>
    </row>
    <row r="96" spans="2:9" ht="19.95" customHeight="1" x14ac:dyDescent="0.3">
      <c r="B96" s="75"/>
      <c r="C96" s="69"/>
      <c r="D96" s="7" t="s">
        <v>3</v>
      </c>
      <c r="E96" s="11">
        <v>10000</v>
      </c>
      <c r="F96" s="5">
        <v>0</v>
      </c>
      <c r="G96" s="17">
        <f t="shared" si="5"/>
        <v>0</v>
      </c>
      <c r="H96" s="58"/>
    </row>
    <row r="97" spans="2:9" ht="19.95" customHeight="1" x14ac:dyDescent="0.3">
      <c r="B97" s="75"/>
      <c r="C97" s="69"/>
      <c r="D97" s="7" t="s">
        <v>18</v>
      </c>
      <c r="E97" s="11">
        <v>15000</v>
      </c>
      <c r="F97" s="5">
        <v>0</v>
      </c>
      <c r="G97" s="17">
        <f t="shared" si="5"/>
        <v>0</v>
      </c>
      <c r="H97" s="58"/>
    </row>
    <row r="98" spans="2:9" ht="19.95" customHeight="1" thickBot="1" x14ac:dyDescent="0.35">
      <c r="B98" s="54" t="s">
        <v>28</v>
      </c>
      <c r="C98" s="55"/>
      <c r="D98" s="55"/>
      <c r="E98" s="55"/>
      <c r="F98" s="56"/>
      <c r="G98" s="32">
        <f>SUM(G94:G97)</f>
        <v>0</v>
      </c>
      <c r="H98" s="59"/>
    </row>
    <row r="99" spans="2:9" ht="19.95" customHeight="1" x14ac:dyDescent="0.3">
      <c r="B99" s="75">
        <v>13</v>
      </c>
      <c r="C99" s="68" t="s">
        <v>32</v>
      </c>
      <c r="D99" s="13" t="s">
        <v>30</v>
      </c>
      <c r="E99" s="2">
        <v>5000</v>
      </c>
      <c r="F99" s="8">
        <v>0</v>
      </c>
      <c r="G99" s="28">
        <f t="shared" si="5"/>
        <v>0</v>
      </c>
      <c r="H99" s="57">
        <f>G104/5</f>
        <v>0</v>
      </c>
    </row>
    <row r="100" spans="2:9" ht="19.95" customHeight="1" x14ac:dyDescent="0.3">
      <c r="B100" s="75"/>
      <c r="C100" s="69"/>
      <c r="D100" s="13" t="s">
        <v>31</v>
      </c>
      <c r="E100" s="11">
        <v>7500</v>
      </c>
      <c r="F100" s="6">
        <v>0</v>
      </c>
      <c r="G100" s="17">
        <f t="shared" ref="G100" si="13">PRODUCT(E100*F100)</f>
        <v>0</v>
      </c>
      <c r="H100" s="58"/>
    </row>
    <row r="101" spans="2:9" ht="19.95" customHeight="1" x14ac:dyDescent="0.3">
      <c r="B101" s="75"/>
      <c r="C101" s="69"/>
      <c r="D101" s="7" t="s">
        <v>3</v>
      </c>
      <c r="E101" s="11">
        <v>10000</v>
      </c>
      <c r="F101" s="6">
        <v>0</v>
      </c>
      <c r="G101" s="17">
        <f t="shared" si="5"/>
        <v>0</v>
      </c>
      <c r="H101" s="58"/>
    </row>
    <row r="102" spans="2:9" ht="19.95" customHeight="1" x14ac:dyDescent="0.3">
      <c r="B102" s="75"/>
      <c r="C102" s="69"/>
      <c r="D102" s="7" t="s">
        <v>4</v>
      </c>
      <c r="E102" s="11">
        <v>15000</v>
      </c>
      <c r="F102" s="6">
        <v>0</v>
      </c>
      <c r="G102" s="18">
        <f t="shared" si="5"/>
        <v>0</v>
      </c>
      <c r="H102" s="58"/>
    </row>
    <row r="103" spans="2:9" ht="19.95" customHeight="1" x14ac:dyDescent="0.3">
      <c r="B103" s="75"/>
      <c r="C103" s="70"/>
      <c r="D103" s="4" t="s">
        <v>16</v>
      </c>
      <c r="E103" s="3">
        <v>20000</v>
      </c>
      <c r="F103" s="12">
        <v>0</v>
      </c>
      <c r="G103" s="23">
        <f t="shared" si="5"/>
        <v>0</v>
      </c>
      <c r="H103" s="58"/>
    </row>
    <row r="104" spans="2:9" ht="19.95" customHeight="1" thickBot="1" x14ac:dyDescent="0.35">
      <c r="B104" s="54" t="s">
        <v>28</v>
      </c>
      <c r="C104" s="55"/>
      <c r="D104" s="55"/>
      <c r="E104" s="55"/>
      <c r="F104" s="56"/>
      <c r="G104" s="39">
        <f>SUM(G99:G103)</f>
        <v>0</v>
      </c>
      <c r="H104" s="59"/>
    </row>
    <row r="105" spans="2:9" ht="19.95" customHeight="1" x14ac:dyDescent="0.3">
      <c r="B105" s="74">
        <v>14</v>
      </c>
      <c r="C105" s="68" t="s">
        <v>48</v>
      </c>
      <c r="D105" s="15" t="s">
        <v>30</v>
      </c>
      <c r="E105" s="2">
        <v>5000</v>
      </c>
      <c r="F105" s="8">
        <v>0</v>
      </c>
      <c r="G105" s="18">
        <f t="shared" si="5"/>
        <v>0</v>
      </c>
      <c r="H105" s="57">
        <f>G109/4</f>
        <v>0</v>
      </c>
    </row>
    <row r="106" spans="2:9" ht="19.95" customHeight="1" x14ac:dyDescent="0.3">
      <c r="B106" s="75"/>
      <c r="C106" s="69"/>
      <c r="D106" s="15" t="s">
        <v>31</v>
      </c>
      <c r="E106" s="11">
        <v>7500</v>
      </c>
      <c r="F106" s="6">
        <v>0</v>
      </c>
      <c r="G106" s="17">
        <f t="shared" si="5"/>
        <v>0</v>
      </c>
      <c r="H106" s="58"/>
    </row>
    <row r="107" spans="2:9" ht="19.95" customHeight="1" x14ac:dyDescent="0.3">
      <c r="B107" s="75"/>
      <c r="C107" s="69"/>
      <c r="D107" s="7" t="s">
        <v>3</v>
      </c>
      <c r="E107" s="11">
        <v>10000</v>
      </c>
      <c r="F107" s="5">
        <v>0</v>
      </c>
      <c r="G107" s="19">
        <f t="shared" si="5"/>
        <v>0</v>
      </c>
      <c r="H107" s="58"/>
    </row>
    <row r="108" spans="2:9" ht="19.95" customHeight="1" x14ac:dyDescent="0.3">
      <c r="B108" s="75"/>
      <c r="C108" s="69"/>
      <c r="D108" s="9" t="s">
        <v>18</v>
      </c>
      <c r="E108" s="3">
        <v>15000</v>
      </c>
      <c r="F108" s="5">
        <v>0</v>
      </c>
      <c r="G108" s="19">
        <f t="shared" si="5"/>
        <v>0</v>
      </c>
      <c r="H108" s="58"/>
    </row>
    <row r="109" spans="2:9" ht="19.95" customHeight="1" thickBot="1" x14ac:dyDescent="0.35">
      <c r="B109" s="54" t="s">
        <v>28</v>
      </c>
      <c r="C109" s="55"/>
      <c r="D109" s="55"/>
      <c r="E109" s="55"/>
      <c r="F109" s="56"/>
      <c r="G109" s="39">
        <f>SUM(G105:G108)</f>
        <v>0</v>
      </c>
      <c r="H109" s="59"/>
    </row>
    <row r="110" spans="2:9" ht="30" customHeight="1" thickBot="1" x14ac:dyDescent="0.35">
      <c r="B110" s="65">
        <v>15</v>
      </c>
      <c r="C110" s="66" t="s">
        <v>39</v>
      </c>
      <c r="D110" s="15" t="s">
        <v>30</v>
      </c>
      <c r="E110" s="21">
        <v>5000</v>
      </c>
      <c r="F110" s="35">
        <v>0</v>
      </c>
      <c r="G110" s="18">
        <f t="shared" si="5"/>
        <v>0</v>
      </c>
      <c r="H110" s="57">
        <f>G113/3</f>
        <v>0</v>
      </c>
      <c r="I110" s="29"/>
    </row>
    <row r="111" spans="2:9" ht="30" customHeight="1" thickTop="1" thickBot="1" x14ac:dyDescent="0.35">
      <c r="B111" s="65"/>
      <c r="C111" s="67"/>
      <c r="D111" s="15" t="s">
        <v>31</v>
      </c>
      <c r="E111" s="11">
        <v>7500</v>
      </c>
      <c r="F111" s="6">
        <v>0</v>
      </c>
      <c r="G111" s="17">
        <f t="shared" ref="G111" si="14">PRODUCT(E111*F111)</f>
        <v>0</v>
      </c>
      <c r="H111" s="58"/>
      <c r="I111" s="29"/>
    </row>
    <row r="112" spans="2:9" ht="30" customHeight="1" thickTop="1" x14ac:dyDescent="0.3">
      <c r="B112" s="65"/>
      <c r="C112" s="67"/>
      <c r="D112" s="9" t="s">
        <v>2</v>
      </c>
      <c r="E112" s="10">
        <v>10000</v>
      </c>
      <c r="F112" s="5">
        <v>0</v>
      </c>
      <c r="G112" s="23">
        <f>PRODUCT(E112*F112)</f>
        <v>0</v>
      </c>
      <c r="H112" s="58"/>
      <c r="I112" s="29"/>
    </row>
    <row r="113" spans="2:12" ht="19.95" customHeight="1" thickBot="1" x14ac:dyDescent="0.35">
      <c r="B113" s="54" t="s">
        <v>28</v>
      </c>
      <c r="C113" s="55"/>
      <c r="D113" s="55"/>
      <c r="E113" s="55"/>
      <c r="F113" s="56"/>
      <c r="G113" s="41">
        <f>SUM(G110:G112)</f>
        <v>0</v>
      </c>
      <c r="H113" s="59"/>
      <c r="I113" s="29"/>
    </row>
    <row r="114" spans="2:12" ht="19.95" customHeight="1" x14ac:dyDescent="0.3">
      <c r="B114" s="95">
        <v>16</v>
      </c>
      <c r="C114" s="69" t="s">
        <v>40</v>
      </c>
      <c r="D114" s="13" t="s">
        <v>30</v>
      </c>
      <c r="E114" s="21">
        <v>5000</v>
      </c>
      <c r="F114" s="22">
        <v>0</v>
      </c>
      <c r="G114" s="28">
        <f>PRODUCT(E114*F114)</f>
        <v>0</v>
      </c>
      <c r="H114" s="57">
        <f>G118/4</f>
        <v>0</v>
      </c>
    </row>
    <row r="115" spans="2:12" ht="19.95" customHeight="1" x14ac:dyDescent="0.3">
      <c r="B115" s="95"/>
      <c r="C115" s="69"/>
      <c r="D115" s="15" t="s">
        <v>31</v>
      </c>
      <c r="E115" s="11">
        <v>7500</v>
      </c>
      <c r="F115" s="6">
        <v>0</v>
      </c>
      <c r="G115" s="17">
        <f t="shared" ref="G115" si="15">PRODUCT(E115*F115)</f>
        <v>0</v>
      </c>
      <c r="H115" s="58"/>
    </row>
    <row r="116" spans="2:12" ht="19.95" customHeight="1" x14ac:dyDescent="0.3">
      <c r="B116" s="95"/>
      <c r="C116" s="69"/>
      <c r="D116" s="7" t="s">
        <v>3</v>
      </c>
      <c r="E116" s="16">
        <v>10000</v>
      </c>
      <c r="F116" s="8">
        <v>0</v>
      </c>
      <c r="G116" s="23">
        <f>PRODUCT(E116*F116)</f>
        <v>0</v>
      </c>
      <c r="H116" s="58"/>
    </row>
    <row r="117" spans="2:12" ht="19.95" customHeight="1" x14ac:dyDescent="0.3">
      <c r="B117" s="95"/>
      <c r="C117" s="69"/>
      <c r="D117" s="7" t="s">
        <v>18</v>
      </c>
      <c r="E117" s="11">
        <v>15000</v>
      </c>
      <c r="F117" s="5">
        <v>0</v>
      </c>
      <c r="G117" s="23">
        <f>PRODUCT(E117*F117)</f>
        <v>0</v>
      </c>
      <c r="H117" s="58"/>
    </row>
    <row r="118" spans="2:12" ht="19.95" customHeight="1" thickBot="1" x14ac:dyDescent="0.35">
      <c r="B118" s="60" t="s">
        <v>28</v>
      </c>
      <c r="C118" s="61"/>
      <c r="D118" s="61"/>
      <c r="E118" s="61"/>
      <c r="F118" s="61"/>
      <c r="G118" s="33">
        <f>SUM(G114:G117)</f>
        <v>0</v>
      </c>
      <c r="H118" s="59"/>
      <c r="I118" s="25"/>
    </row>
    <row r="119" spans="2:12" ht="30" customHeight="1" thickTop="1" thickBot="1" x14ac:dyDescent="0.35">
      <c r="B119" s="62" t="s">
        <v>24</v>
      </c>
      <c r="C119" s="63"/>
      <c r="D119" s="63"/>
      <c r="E119" s="63"/>
      <c r="F119" s="63"/>
      <c r="G119" s="64"/>
      <c r="H119" s="34">
        <f>SUM(H6:H118)</f>
        <v>0</v>
      </c>
      <c r="I119" s="29"/>
    </row>
    <row r="120" spans="2:12" ht="15" thickTop="1" x14ac:dyDescent="0.3">
      <c r="B120" s="92"/>
      <c r="C120" s="92"/>
      <c r="D120" s="92"/>
      <c r="E120" s="92"/>
      <c r="F120" s="92"/>
      <c r="G120" s="92"/>
      <c r="H120" s="27"/>
    </row>
    <row r="121" spans="2:12" ht="30" customHeight="1" x14ac:dyDescent="0.3">
      <c r="B121" s="53" t="s">
        <v>41</v>
      </c>
      <c r="C121" s="53"/>
      <c r="D121" s="53"/>
      <c r="E121" s="53"/>
      <c r="F121" s="53"/>
      <c r="G121" s="53"/>
      <c r="H121" s="53"/>
      <c r="I121" s="53"/>
      <c r="J121" s="53"/>
      <c r="K121" s="44"/>
      <c r="L121" s="44"/>
    </row>
    <row r="122" spans="2:12" ht="18" customHeight="1" x14ac:dyDescent="0.3">
      <c r="B122" s="94" t="s">
        <v>21</v>
      </c>
      <c r="C122" s="94"/>
      <c r="D122" s="94"/>
      <c r="E122" s="94"/>
      <c r="F122" s="94"/>
      <c r="G122" s="94"/>
      <c r="H122" s="44"/>
      <c r="I122" s="44"/>
      <c r="J122" s="44"/>
      <c r="K122" s="44"/>
      <c r="L122" s="44"/>
    </row>
    <row r="123" spans="2:12" ht="18" customHeight="1" x14ac:dyDescent="0.3">
      <c r="B123" s="53" t="s">
        <v>25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</row>
    <row r="124" spans="2:12" x14ac:dyDescent="0.3">
      <c r="B124" s="93"/>
      <c r="C124" s="93"/>
      <c r="D124" s="93"/>
      <c r="E124" s="93"/>
      <c r="F124" s="93"/>
      <c r="G124" s="93"/>
    </row>
  </sheetData>
  <mergeCells count="72">
    <mergeCell ref="B120:G120"/>
    <mergeCell ref="B81:B83"/>
    <mergeCell ref="C81:C83"/>
    <mergeCell ref="B124:G124"/>
    <mergeCell ref="B123:L123"/>
    <mergeCell ref="B122:G122"/>
    <mergeCell ref="C89:C92"/>
    <mergeCell ref="B94:B97"/>
    <mergeCell ref="C94:C97"/>
    <mergeCell ref="B105:B108"/>
    <mergeCell ref="C105:C108"/>
    <mergeCell ref="B114:B117"/>
    <mergeCell ref="C114:C117"/>
    <mergeCell ref="B98:F98"/>
    <mergeCell ref="B99:B103"/>
    <mergeCell ref="H105:H109"/>
    <mergeCell ref="H6:H11"/>
    <mergeCell ref="B23:F23"/>
    <mergeCell ref="H12:H23"/>
    <mergeCell ref="B47:F47"/>
    <mergeCell ref="H36:H47"/>
    <mergeCell ref="B36:B46"/>
    <mergeCell ref="C36:C46"/>
    <mergeCell ref="B6:B10"/>
    <mergeCell ref="C6:C10"/>
    <mergeCell ref="B12:B22"/>
    <mergeCell ref="C12:C22"/>
    <mergeCell ref="B11:F11"/>
    <mergeCell ref="B24:B34"/>
    <mergeCell ref="C24:C34"/>
    <mergeCell ref="B35:F35"/>
    <mergeCell ref="H24:H35"/>
    <mergeCell ref="H48:H52"/>
    <mergeCell ref="B59:F59"/>
    <mergeCell ref="H53:H59"/>
    <mergeCell ref="B69:F69"/>
    <mergeCell ref="H60:H69"/>
    <mergeCell ref="B60:B68"/>
    <mergeCell ref="C60:C68"/>
    <mergeCell ref="B48:B51"/>
    <mergeCell ref="C48:C51"/>
    <mergeCell ref="C53:C58"/>
    <mergeCell ref="B53:B58"/>
    <mergeCell ref="B52:F52"/>
    <mergeCell ref="B84:F84"/>
    <mergeCell ref="H81:H84"/>
    <mergeCell ref="B93:F93"/>
    <mergeCell ref="H89:H93"/>
    <mergeCell ref="B70:B79"/>
    <mergeCell ref="C70:C79"/>
    <mergeCell ref="B89:B92"/>
    <mergeCell ref="B80:F80"/>
    <mergeCell ref="B88:F88"/>
    <mergeCell ref="B85:B87"/>
    <mergeCell ref="C85:C87"/>
    <mergeCell ref="H85:H88"/>
    <mergeCell ref="B2:H3"/>
    <mergeCell ref="B4:H4"/>
    <mergeCell ref="B121:J121"/>
    <mergeCell ref="B113:F113"/>
    <mergeCell ref="H110:H113"/>
    <mergeCell ref="B118:F118"/>
    <mergeCell ref="H114:H118"/>
    <mergeCell ref="B119:G119"/>
    <mergeCell ref="B110:B112"/>
    <mergeCell ref="C110:C112"/>
    <mergeCell ref="H94:H98"/>
    <mergeCell ref="B104:F104"/>
    <mergeCell ref="H99:H104"/>
    <mergeCell ref="B109:F109"/>
    <mergeCell ref="C99:C103"/>
    <mergeCell ref="H70:H80"/>
  </mergeCells>
  <pageMargins left="0.7" right="0.7" top="0.78740157499999996" bottom="0.78740157499999996" header="0.3" footer="0.3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verunka</dc:creator>
  <cp:lastModifiedBy>Veronika Entlicherová</cp:lastModifiedBy>
  <cp:lastPrinted>2024-04-16T10:17:45Z</cp:lastPrinted>
  <dcterms:created xsi:type="dcterms:W3CDTF">2020-11-17T08:46:02Z</dcterms:created>
  <dcterms:modified xsi:type="dcterms:W3CDTF">2026-04-20T14:58:31Z</dcterms:modified>
</cp:coreProperties>
</file>