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https://tenderacz-my.sharepoint.com/personal/praskova_tendera_cz/Documents/01_Dokumenty/00_Pracovní_zakázky/LASSELSBERGER_OPTAK_ČOV/01_Zadávací dokumentace/ZD-final_nezamčená/"/>
    </mc:Choice>
  </mc:AlternateContent>
  <xr:revisionPtr revIDLastSave="5" documentId="8_{0858768B-A6ED-4518-B2D4-2ACE858F5D7F}" xr6:coauthVersionLast="47" xr6:coauthVersionMax="47" xr10:uidLastSave="{F021B94A-A0A3-436C-9ADC-50EE99EC809A}"/>
  <bookViews>
    <workbookView xWindow="-120" yWindow="-120" windowWidth="29040" windowHeight="15720" xr2:uid="{E119CB48-CC3B-45C1-8F99-9E79EFF60E14}"/>
  </bookViews>
  <sheets>
    <sheet name="Krycí list" sheetId="13" r:id="rId1"/>
    <sheet name="Cena prázdná bez elektro a MaR" sheetId="8" r:id="rId2"/>
    <sheet name="Cena Elektro a MaR" sheetId="10"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1" i="8" l="1"/>
  <c r="G285" i="8" s="1"/>
  <c r="G188" i="8"/>
  <c r="G233" i="8"/>
  <c r="G222" i="8"/>
  <c r="G186" i="8"/>
  <c r="G149" i="8"/>
  <c r="G141" i="8"/>
  <c r="G157" i="8"/>
  <c r="G82" i="8"/>
  <c r="F11" i="10"/>
  <c r="G264" i="8"/>
  <c r="G153" i="8"/>
  <c r="G151" i="8"/>
  <c r="F3" i="10"/>
  <c r="F17" i="10"/>
  <c r="F16" i="10"/>
  <c r="F15" i="10"/>
  <c r="F14" i="10"/>
  <c r="F13" i="10"/>
  <c r="F12" i="10"/>
  <c r="F10" i="10"/>
  <c r="F9" i="10"/>
  <c r="F8" i="10"/>
  <c r="F7" i="10"/>
  <c r="F6" i="10"/>
  <c r="F5" i="10"/>
  <c r="F4" i="10"/>
  <c r="F19" i="10" l="1"/>
  <c r="G275" i="8"/>
  <c r="G266" i="8"/>
  <c r="G262" i="8"/>
  <c r="G260" i="8"/>
  <c r="G237" i="8"/>
  <c r="G235" i="8"/>
  <c r="G231" i="8"/>
  <c r="G194" i="8"/>
  <c r="G184" i="8"/>
  <c r="G180" i="8"/>
  <c r="G163" i="8"/>
  <c r="G161" i="8"/>
  <c r="G159" i="8"/>
  <c r="G155" i="8"/>
  <c r="G147" i="8"/>
  <c r="G145" i="8"/>
  <c r="G143" i="8"/>
  <c r="G74" i="8"/>
  <c r="G80" i="8"/>
  <c r="G78" i="8"/>
  <c r="G76" i="8"/>
  <c r="G72" i="8"/>
  <c r="G70" i="8"/>
  <c r="G66" i="8"/>
  <c r="G60" i="8"/>
  <c r="G64" i="8"/>
  <c r="G229" i="8"/>
  <c r="G49" i="8"/>
  <c r="G47" i="8"/>
  <c r="G45" i="8"/>
  <c r="G43" i="8"/>
  <c r="G41" i="8"/>
  <c r="G39" i="8"/>
  <c r="G37" i="8"/>
  <c r="G35" i="8"/>
  <c r="G33" i="8"/>
  <c r="G31" i="8"/>
  <c r="G29" i="8"/>
  <c r="G27" i="8"/>
  <c r="G25" i="8"/>
  <c r="G23" i="8"/>
  <c r="G21" i="8"/>
  <c r="G19" i="8"/>
  <c r="G17" i="8"/>
  <c r="G15" i="8"/>
  <c r="G13" i="8"/>
  <c r="G11" i="8"/>
  <c r="G9" i="8"/>
  <c r="G7" i="8"/>
  <c r="G5" i="8"/>
  <c r="G248" i="8"/>
  <c r="G268" i="8" l="1"/>
  <c r="G239" i="8"/>
  <c r="F170" i="8"/>
  <c r="G170" i="8" s="1"/>
  <c r="G173" i="8" s="1"/>
  <c r="G58" i="8"/>
  <c r="G62" i="8"/>
  <c r="G68" i="8"/>
  <c r="G84" i="8"/>
  <c r="G86" i="8"/>
  <c r="G93" i="8"/>
  <c r="G95" i="8"/>
  <c r="G97" i="8"/>
  <c r="G99" i="8"/>
  <c r="G101" i="8"/>
  <c r="G103" i="8"/>
  <c r="G105" i="8"/>
  <c r="G107" i="8"/>
  <c r="G109" i="8"/>
  <c r="G111" i="8"/>
  <c r="G113" i="8"/>
  <c r="G115" i="8"/>
  <c r="G117" i="8"/>
  <c r="G119" i="8"/>
  <c r="G121" i="8"/>
  <c r="G123" i="8"/>
  <c r="G125" i="8"/>
  <c r="G127" i="8"/>
  <c r="G129" i="8"/>
  <c r="G131" i="8"/>
  <c r="G133" i="8"/>
  <c r="G135" i="8"/>
  <c r="G137" i="8"/>
  <c r="G139" i="8"/>
  <c r="G273" i="8"/>
  <c r="G271" i="8"/>
  <c r="G252" i="8"/>
  <c r="G224" i="8"/>
  <c r="G220" i="8"/>
  <c r="G218" i="8"/>
  <c r="G216" i="8"/>
  <c r="G214" i="8"/>
  <c r="G210" i="8"/>
  <c r="G208" i="8"/>
  <c r="G204" i="8"/>
  <c r="G202" i="8"/>
  <c r="G256" i="8"/>
  <c r="G200" i="8"/>
  <c r="G198" i="8"/>
  <c r="G196" i="8"/>
  <c r="G192" i="8"/>
  <c r="G190" i="8"/>
  <c r="G182" i="8"/>
  <c r="G178" i="8"/>
  <c r="G52" i="8"/>
  <c r="G278" i="8" l="1"/>
  <c r="G288" i="8" s="1"/>
  <c r="G166" i="8"/>
  <c r="G226" i="8"/>
  <c r="G212" i="8"/>
  <c r="G206" i="8"/>
  <c r="G88" i="8"/>
  <c r="B24" i="13" l="1"/>
  <c r="G241" i="8"/>
  <c r="B23" i="13" s="1"/>
  <c r="B25" i="13" l="1"/>
  <c r="B27" i="13" s="1"/>
</calcChain>
</file>

<file path=xl/sharedStrings.xml><?xml version="1.0" encoding="utf-8"?>
<sst xmlns="http://schemas.openxmlformats.org/spreadsheetml/2006/main" count="528" uniqueCount="333">
  <si>
    <t>Popis</t>
  </si>
  <si>
    <t>Kód</t>
  </si>
  <si>
    <t>Celkem Kč</t>
  </si>
  <si>
    <t>jednotka</t>
  </si>
  <si>
    <t>Počet</t>
  </si>
  <si>
    <t>cena/j</t>
  </si>
  <si>
    <t>Cena</t>
  </si>
  <si>
    <t>mh</t>
  </si>
  <si>
    <t>ks</t>
  </si>
  <si>
    <t>set</t>
  </si>
  <si>
    <t>H-001</t>
  </si>
  <si>
    <t>F-901</t>
  </si>
  <si>
    <t>P-913</t>
  </si>
  <si>
    <t>P-905</t>
  </si>
  <si>
    <t>P-906</t>
  </si>
  <si>
    <t>P-112</t>
  </si>
  <si>
    <t>T-901</t>
  </si>
  <si>
    <t>P-901</t>
  </si>
  <si>
    <t>P-902</t>
  </si>
  <si>
    <t>P-903</t>
  </si>
  <si>
    <t>P-904</t>
  </si>
  <si>
    <t>Doprava osobní</t>
  </si>
  <si>
    <t>Doprava nákladní</t>
  </si>
  <si>
    <t>Celkem</t>
  </si>
  <si>
    <t>P-1001</t>
  </si>
  <si>
    <t>Kč/j</t>
  </si>
  <si>
    <t>Kč</t>
  </si>
  <si>
    <t>Jednotka</t>
  </si>
  <si>
    <t>m</t>
  </si>
  <si>
    <t>Počet j</t>
  </si>
  <si>
    <t>Demontáž T-100</t>
  </si>
  <si>
    <t>T-100</t>
  </si>
  <si>
    <t>Demontáže elektro + přemístění kabelů</t>
  </si>
  <si>
    <t>Instalační a spojovací materiál</t>
  </si>
  <si>
    <t>Uvedení do provozu, zaškolení obsluhy</t>
  </si>
  <si>
    <t>Montáž+demontáž, trubní práce</t>
  </si>
  <si>
    <t>MAR+elektro+programování+ochrana rozvaděče</t>
  </si>
  <si>
    <t>Demontáž současného schodiště k záměsovým vodám, zábradlí</t>
  </si>
  <si>
    <t>Konstrukce ocelová+schody</t>
  </si>
  <si>
    <t>Interní stavební a elektro část</t>
  </si>
  <si>
    <t>m2</t>
  </si>
  <si>
    <t>T-050</t>
  </si>
  <si>
    <t>P-100</t>
  </si>
  <si>
    <t>P-040</t>
  </si>
  <si>
    <t>P-101</t>
  </si>
  <si>
    <t>Venkovní potrubí z jezírka do TČOV</t>
  </si>
  <si>
    <t>Podsyp, obsyp, zásyp</t>
  </si>
  <si>
    <t>Odklopení betonových bloků, výkop, zahrabání, úklid</t>
  </si>
  <si>
    <t>P-081</t>
  </si>
  <si>
    <t>P-091</t>
  </si>
  <si>
    <t>LIC-1</t>
  </si>
  <si>
    <t>FIC-2</t>
  </si>
  <si>
    <t>LIC-3</t>
  </si>
  <si>
    <t>LIC-5</t>
  </si>
  <si>
    <t>PIC-6</t>
  </si>
  <si>
    <t>QIC-7</t>
  </si>
  <si>
    <t>PIC-901</t>
  </si>
  <si>
    <t>CV-903</t>
  </si>
  <si>
    <t>CV-904</t>
  </si>
  <si>
    <t>LIC-905</t>
  </si>
  <si>
    <t>1-CV-103</t>
  </si>
  <si>
    <t>1-CV-876</t>
  </si>
  <si>
    <t>1-CV-975</t>
  </si>
  <si>
    <t>1-CV-402</t>
  </si>
  <si>
    <t>LIC-907</t>
  </si>
  <si>
    <t>1-CV-852</t>
  </si>
  <si>
    <t>1-CV-851</t>
  </si>
  <si>
    <t>1-CV-855</t>
  </si>
  <si>
    <t>1-CV-853</t>
  </si>
  <si>
    <t>Solenoid pro P-091</t>
  </si>
  <si>
    <t>Solenoid pro P-081</t>
  </si>
  <si>
    <t>Hydrostatická sonda T-100</t>
  </si>
  <si>
    <t>Ultrazvuková sonda do T-110</t>
  </si>
  <si>
    <t>1-CV-906</t>
  </si>
  <si>
    <t>QIC-902</t>
  </si>
  <si>
    <t>LC-8</t>
  </si>
  <si>
    <t>Plovákový spínač T-012</t>
  </si>
  <si>
    <t>LIC-9</t>
  </si>
  <si>
    <t>LIC-10</t>
  </si>
  <si>
    <t>H-901</t>
  </si>
  <si>
    <t>P-050n</t>
  </si>
  <si>
    <t>K-902</t>
  </si>
  <si>
    <t>Nádrž T-100 z PPR, hranatá, 10 m3</t>
  </si>
  <si>
    <t>Indukční průtokoměr DN50</t>
  </si>
  <si>
    <t>Prováděcí dokumentace, přesné plánování přepojení za provozu</t>
  </si>
  <si>
    <t>Řezání asfaltu, nový asfalt</t>
  </si>
  <si>
    <t>Likvidace odpadu</t>
  </si>
  <si>
    <t>spec</t>
  </si>
  <si>
    <t>Výtlak (m) 20,10
Průtok (l/s) 7,50
Jmenovité napětí (V) 400
Výkon (kW) 3,40
Max. hloubka ponoru (m) 10,00
Délka kabelu (m) 15,0</t>
  </si>
  <si>
    <t>Vzduchomembránové čerpadlo 400 l/min @ 3 bar</t>
  </si>
  <si>
    <t>Výtlak (m) 20,10
Průtok při zmíněném výtlaku (l/s) 7,50
Jmenovité napětí (V) 400
Výkon (kW) 3,40
Max. hloubka ponoru (m) 10,00
Délka kabelu (m) 15,0</t>
  </si>
  <si>
    <t>Max průtok 650 l/min; Max výtlak 8,3 bar; čerpání abrazivního média - suspenze z usazováku; koule a sedla santoprene; tělo PE či PP</t>
  </si>
  <si>
    <t>Rozměry zhruba 2,6x2,1 (podstava) x 2,1 (výška). Náhrada za starou nádrž, jeden vypouštěcí výstup (návrh DN80 + uzavírací klapka)</t>
  </si>
  <si>
    <t>Výtlak (m) 19
Průtok při zmíněném výtlaku (l/s) 8
Jmenovité napětí (V) 400
Výkon (kW) 3,50
Max. hloubka ponoru (m) 10,00
Délka kabelu (m) 15,0</t>
  </si>
  <si>
    <t>Kalové čerpadlo pro čerpání slivu z T-100</t>
  </si>
  <si>
    <t xml:space="preserve">Dávkovací čerpadlo koagulantu </t>
  </si>
  <si>
    <t>magnetické membránové, 20 l/h proti 3 bar, nastavitelný zdvih, ovládání přes pulzy, 230V DC, připojení na hadičku 12/9, ovládací displej, hladinová sonda, sací koš</t>
  </si>
  <si>
    <t xml:space="preserve">Motorové membránové, 200 l/h proti 3 bar, ovládání přes pulzy, připojení na procesní závit (např. 3/4" nebo 1/2"), 230V AC ovládací displej, hladinová sonda, sací koš, veškeré příslušenství </t>
  </si>
  <si>
    <t>ca 3800x2400 mm podstava x 300 mm výška, nutno doměřit dle skutečné velikosti flokulační stanice, vany můžou být i rozdělené</t>
  </si>
  <si>
    <t>Úkapová vana pod flokulační stanici a IBC</t>
  </si>
  <si>
    <t>Nový dopravník z nerezi pod původní kalolis, demontáž+montáž a doprava nového</t>
  </si>
  <si>
    <t>viz H-901 + demontáž původního</t>
  </si>
  <si>
    <t>Celkem hlavní technologická zařízení</t>
  </si>
  <si>
    <t xml:space="preserve"> </t>
  </si>
  <si>
    <t>Z T-010/T-011 na úpravu, 24VDC, 4-20 mA nebo RS485</t>
  </si>
  <si>
    <t>Do T-010, 24 VDC , 4-20 mA nebo RS485, 0-5 m</t>
  </si>
  <si>
    <t>24 VDC, 4-20 mA, nerez, 0-20 bar rozsah</t>
  </si>
  <si>
    <t xml:space="preserve">S procesním závitem a připojením do nádrže přes ventil, 4-20 mA, 24VDC </t>
  </si>
  <si>
    <t>0-400 NTU, 4-20 mA nebo RS485, 24VDC</t>
  </si>
  <si>
    <t>Do záchytné přetokové jímky, výměna za stavající, 400V AC</t>
  </si>
  <si>
    <t>Pro záměsovou vodu v T-201, 0-5 m, 24VDC, 4-20 mA</t>
  </si>
  <si>
    <t>Pro havarijní nádrž T-020, 0-5 m, 24VDC, 4-20 mA</t>
  </si>
  <si>
    <t>Tlakové čídlo směr kalolis F-001</t>
  </si>
  <si>
    <t>Tlakové čidlo směr kalolis F-901</t>
  </si>
  <si>
    <t>Turbidita kalolis F-901</t>
  </si>
  <si>
    <t>Turbidita kalolis F-001</t>
  </si>
  <si>
    <t>T-901, 0-5 m, 24VDC, 4-20 mA</t>
  </si>
  <si>
    <t>Ultrazvukový hladinový snímač</t>
  </si>
  <si>
    <t>Ultrazvukový hladinový snímač pro jezírko</t>
  </si>
  <si>
    <t>0-5 m, 24VDC, 4-20 mA, nacenit i s držákem</t>
  </si>
  <si>
    <t>Nová světla (výměna všech současných za LED), dodávka+montáž (práce ve výškách)</t>
  </si>
  <si>
    <t>ocelová konstrukce bude stát na nových patkách, otvor na kal zkopírovat ze současného kalolisu</t>
  </si>
  <si>
    <t>železo zůstává v majetku Rako3, není-li domluveno napřímo jinak</t>
  </si>
  <si>
    <t>během přepojení musí zůstat TČOV funkční, proto je nutné vypracovat detailní plán</t>
  </si>
  <si>
    <t>počítá se se školením 3 směn, plné zprovoznění ca 2 měsíce od poslední instalace</t>
  </si>
  <si>
    <t>doložit ekologickou likvidaci materiálu/stavební sutě vážními lístky</t>
  </si>
  <si>
    <t>např. popisky potrubí, úklid při montáži, po montáži, spolupráce s investorem, jednání apod.</t>
  </si>
  <si>
    <t>plně v režii dodavatele při zachování hygieny osvětlování</t>
  </si>
  <si>
    <t>viz D.2.21</t>
  </si>
  <si>
    <t>udělat tlakovou zkoušku před zásypem</t>
  </si>
  <si>
    <t>pro vedení potrubí od vstupu do TČOV k počátku betonových panelů</t>
  </si>
  <si>
    <t>až k jezírku</t>
  </si>
  <si>
    <t>závitové přechodky, kulové kohouty, nerezové kohouty na instrumentaci, navrtávky apod.</t>
  </si>
  <si>
    <t>Záložní plnící hadicové čerpadlo kalolisu F-001</t>
  </si>
  <si>
    <t>Hlavní plnící hadicové čerpadlo kalolisu F-901</t>
  </si>
  <si>
    <t>Hlavní plnící hadicové čerpadlo kalolisu F-001</t>
  </si>
  <si>
    <t>Záložní plnící hadicové čerpadlo kalolisu F-901</t>
  </si>
  <si>
    <t>24VDC, včetně hadiček a hydraulických fitinek</t>
  </si>
  <si>
    <t>dodavatel předloží vlastní detailní návrh řešení po poskytnutí veškerých podkladů, nemá význam dělat 100% detailní návrh, když není možno zmínit konkrétní výrobce zařízení</t>
  </si>
  <si>
    <t>RAKO TČOV</t>
  </si>
  <si>
    <t>č.</t>
  </si>
  <si>
    <t>označ</t>
  </si>
  <si>
    <t>popis</t>
  </si>
  <si>
    <t>počet</t>
  </si>
  <si>
    <t>Nastavení</t>
  </si>
  <si>
    <t>HMI 15"</t>
  </si>
  <si>
    <t>PLC</t>
  </si>
  <si>
    <t>Rozšiřující karty IO 96DI 64DO 16AI 8AO</t>
  </si>
  <si>
    <t>FM do 7,5kW</t>
  </si>
  <si>
    <t>Software, programování</t>
  </si>
  <si>
    <t>Kabeláž MaR</t>
  </si>
  <si>
    <t>Kabeláž elektro</t>
  </si>
  <si>
    <t>Montáž elektro a MaR</t>
  </si>
  <si>
    <t>Projekt, skutečný stav, uvedení do provozu, doprava, revize</t>
  </si>
  <si>
    <t>CELKEM</t>
  </si>
  <si>
    <t>Poznámky</t>
  </si>
  <si>
    <t>Přívodní kabel dodávka Investora</t>
  </si>
  <si>
    <t>Komunikační kabel dodávka investora</t>
  </si>
  <si>
    <t>Z důvodu scházejícího protokolu o prostředí je stanoven tento materiál:</t>
  </si>
  <si>
    <t>Kabely pro MaR typ JYTY, jYSTY</t>
  </si>
  <si>
    <t>Kabely pro elektro typ CYKY, NYCY</t>
  </si>
  <si>
    <t>Kabelové žlaby - drátěnné, žárově zinkované</t>
  </si>
  <si>
    <t>Protiplnění</t>
  </si>
  <si>
    <t>Vstupy, vjezdy</t>
  </si>
  <si>
    <t>Připravený přívodní kabel</t>
  </si>
  <si>
    <t>Možnost parkování a skladování materiálu</t>
  </si>
  <si>
    <t>Protokol o prostředí</t>
  </si>
  <si>
    <t>Automatická klapka/ventil filtrát kalolis F-901</t>
  </si>
  <si>
    <t>Automatická klapka/ventil havárie kalolis F-901</t>
  </si>
  <si>
    <t>Automatická klapka/ventil přepnutí T-020 x T-901</t>
  </si>
  <si>
    <t>Automatická klapka/ventil odlehčení větev 402</t>
  </si>
  <si>
    <t>Automatická klapka/ventil filtrát kalolis F-001</t>
  </si>
  <si>
    <t>Automatická klapka/ventil filtrát směr T-020</t>
  </si>
  <si>
    <t>Automatická klapka/ventil - přepnutí T-020 x T-901</t>
  </si>
  <si>
    <t>Automatická klapka/ventil před P-081</t>
  </si>
  <si>
    <t>Automatická klapka/ventil před P-091</t>
  </si>
  <si>
    <t>24VDC, DN100, pokud bude zvolen pneupohon, nacenit i se solenoidem/částí terminálu. Koncový snímač.</t>
  </si>
  <si>
    <t>24VDC, DN80, pokud bude zvolen pneupohon, nacenit i se solenoidem/částí terminálu. Koncový snímač.</t>
  </si>
  <si>
    <t>24VDC, DN50, pokud bude zvolen pneupohon, nacenit i se solenoidem/částí terminálu. Koncový snímač.</t>
  </si>
  <si>
    <t>1-CV-941</t>
  </si>
  <si>
    <t>1-CV-942</t>
  </si>
  <si>
    <t>1-CV-931</t>
  </si>
  <si>
    <t>1-CV-932</t>
  </si>
  <si>
    <t>Automatická klapka/ventil T-010 X T-901</t>
  </si>
  <si>
    <t>Automatická klapka/ventil T-010 X jezírko</t>
  </si>
  <si>
    <t>Automatická klapka/ventil T-901 X jezírko</t>
  </si>
  <si>
    <t>Automatická klapka/ventil T-901 X T-010</t>
  </si>
  <si>
    <t>Automatická flokulační stanice 1500 l + schody a kladka na sypání pytle s flokulantem</t>
  </si>
  <si>
    <t>Pásový dopravník pod kalolis + konstrukce na jeho servis/demontáž</t>
  </si>
  <si>
    <t>Jiné (zásuvky, krabice) + 2x signální sloupek 3 barvy</t>
  </si>
  <si>
    <t>Kalové čerpadlo litina/nerez 27 m3/h @ 2 bar včetně nerezového řetězu a skoby</t>
  </si>
  <si>
    <t>Možnost použití sociálních zařízení</t>
  </si>
  <si>
    <t>Připravený komunikační kabel (ethernet, optika..)</t>
  </si>
  <si>
    <t>Obsahuje návaznosti na další ŘS, avšak bez fyzického propojení</t>
  </si>
  <si>
    <t xml:space="preserve">Kabelové trasy žárový zinek, drátěnné, trubky PVC střední odolnost. </t>
  </si>
  <si>
    <t>složka D.2 - Ocelová konstrukce. Nutno přizpůsobit dodavateli kalolisu. D+M</t>
  </si>
  <si>
    <t>rozřezání autogenem či jinou vybranou technologií, ocel zůstává v majetku Rako3, není-li domluveno jinak. Nutno za plného provozu, tedy buď rychlá výměna anebo vymyslet provizorní řešení (přes IBC apod.)</t>
  </si>
  <si>
    <t>Potrubí HDPE d90 tam a zpět + pokládka + svaření</t>
  </si>
  <si>
    <t>i pro cesty na jednání, zaměření atd. Do ceny km započítat i čas strávený na cestě.</t>
  </si>
  <si>
    <t>s ruční pákou PN16; mechanické koncové spínače s optickým ukazatelem polohy; tělo: GG25, disk: AISI304, manžeta: EPDM</t>
  </si>
  <si>
    <t>třída PN16, pro nízké tlaky stačí PN10. Napojovací body určí investor. Podmínkou je rozebíratelnost, buď pomocí šroubení anebo přírub, každé 3 m rozebíratelný spoj</t>
  </si>
  <si>
    <t>Klapka mezipřírubová s ukazatelem polohy a nastavitelným koncovým snímačem DN80</t>
  </si>
  <si>
    <t>Klapka mezipřírubová s ukazatelem polohy a nastavitelným koncovým snímačem DN65</t>
  </si>
  <si>
    <t>Klapka mezipřírubová s ukazatelem polohy a nastavitelným koncovým snímačem DN50</t>
  </si>
  <si>
    <t>Klapka mezipřírubová s ukazatelem polohy a nastavitelným koncovým snímačem DN32</t>
  </si>
  <si>
    <t>s ruční pákou PN16; tělo: GG25, disk: AISI304, manžeta: EPDM</t>
  </si>
  <si>
    <t>Klapka mezipřírubová DN80</t>
  </si>
  <si>
    <t>Klapka mezipřírubová DN50</t>
  </si>
  <si>
    <t>Zpětná klapka mezipřírubová DN80</t>
  </si>
  <si>
    <t>Zpětná klapka mezipřírubová DN65</t>
  </si>
  <si>
    <t>pro agresivní média, klapka z nerezi, těsnění EPDM</t>
  </si>
  <si>
    <t>Další fitinky a armatury</t>
  </si>
  <si>
    <t>HDPE elektrotvarovky</t>
  </si>
  <si>
    <t>oblouky, kolena 45°, mufny, příruby, lemové kroužky, T-kusy, přechody…</t>
  </si>
  <si>
    <t>Potrubí HDPE</t>
  </si>
  <si>
    <t>Potrubí PVC-U</t>
  </si>
  <si>
    <t>PVC-U tvarovky</t>
  </si>
  <si>
    <t>Hadičky na chemii, na vzduch, PVC pomocné potrubí, PPR pomocné potrubí; pneumatické fitinky</t>
  </si>
  <si>
    <t>na dávkovací čerpadla, případně pneuventily, případně vzorkovací potrubí, případně přívod vody na oplach</t>
  </si>
  <si>
    <t>vzhledem k prostředí pouze nerez (objímky, závitové tyče…), trubní mosty z konzolí apod. Šrouby, podložky a matky k armaturám vzhledem k prostředí též nerezové, nosníkové svorky..</t>
  </si>
  <si>
    <t>Hlavní technologická zařízení (Stroje a zařízení)</t>
  </si>
  <si>
    <t>Potrubí+armatury (Stroje a zařízení)</t>
  </si>
  <si>
    <t>Instrumentace (Stroje a zařízení)</t>
  </si>
  <si>
    <t>Přípravné práce (Inženýrská činnost)</t>
  </si>
  <si>
    <t>Stavební část + Elektro (Stavby + Stroje a zařízení)</t>
  </si>
  <si>
    <t>Ostatní (Inženýrská činnost)</t>
  </si>
  <si>
    <t>Geodetické zaměření</t>
  </si>
  <si>
    <t>pro kabelové a trubní trasy k jezírku</t>
  </si>
  <si>
    <t>Elektro část (Inženýrská činnost + Stroje a zařízení)</t>
  </si>
  <si>
    <t>pro revizi elektro a MaR</t>
  </si>
  <si>
    <t>Revize elektro</t>
  </si>
  <si>
    <t>po dokončení stavby i se všemi úpravami</t>
  </si>
  <si>
    <t>Revize tlakových nádob</t>
  </si>
  <si>
    <t>K-902 a K-101</t>
  </si>
  <si>
    <t>Statika ocelových konstrukcí</t>
  </si>
  <si>
    <t>Pro novou OK</t>
  </si>
  <si>
    <t>Dokumentace skutečného provedení stavby, 3 paré výtisku</t>
  </si>
  <si>
    <t>dle platné vyhlášky č.499/2006 Sb, možno použít DPS jako základ. Část E dodat na USB (ušetří se tisíce zbytečně vytištěných stránek)</t>
  </si>
  <si>
    <t>Dokumentace (Inženýrská činnost)</t>
  </si>
  <si>
    <t>Dokončovací práce</t>
  </si>
  <si>
    <t>Demontáž starých kabelů, jejich kontrola. Výměna stávajících rozbitých žlabů - 150 m, učesání kabelů, jejich popisky. Demontáž/přesun rozvaděče na nádrži T-020</t>
  </si>
  <si>
    <t>Kabel analogový ethernetový, signální a silový, dodávka, pokládka+chráničky</t>
  </si>
  <si>
    <t>CAT5E UTP + JYTY-O 7x1 + CYKY-J 5x2,5,"prozvonit" kabely před zásypem pro kontrolu funkce</t>
  </si>
  <si>
    <t xml:space="preserve">Míchací nádrž 1400 l, skladovací nádrž 1550 l, na práškový polymer, se šnekovou násypkou, míchadlem, příkon 1 kW, plný automat s ovládací obrazovkou. Hrana násypky je ve výšce ca 2,5 m. Včetně mobilních schůdků. Půdorys ca 1800x1200 mm. </t>
  </si>
  <si>
    <t>Investor</t>
  </si>
  <si>
    <t>Uchazeč</t>
  </si>
  <si>
    <t>1-CV-90610</t>
  </si>
  <si>
    <t>1-CV-112</t>
  </si>
  <si>
    <t>1-CV-913</t>
  </si>
  <si>
    <t>1-CV-905</t>
  </si>
  <si>
    <t>Automatická klapka na sání P-112</t>
  </si>
  <si>
    <t>Automatická klapka na sání P-906</t>
  </si>
  <si>
    <t>Automatická klapka na sání P-905</t>
  </si>
  <si>
    <t>Automatická klapka na sání P-913</t>
  </si>
  <si>
    <t>24VDC, DN65, pokud bude zvolen pneupohon, nacenit i se solenoidem/částí terminálu. Koncový snímač.</t>
  </si>
  <si>
    <t>Manipulační technika</t>
  </si>
  <si>
    <t>složení materiálu, nádrží apod</t>
  </si>
  <si>
    <t>Ocelová konstrukce pod hadicová čerpadla</t>
  </si>
  <si>
    <t>Dveře 204x95 cm, plastová, plná, jednokřídlá, nasadit na současný rám</t>
  </si>
  <si>
    <t>Tlaková vyrovnávací nádrž 150 l PN25</t>
  </si>
  <si>
    <t>PN25, nerez, stojatá. Včetně pojišťovacího ventilu, manometru, ventilu a 2 vstupů na tlakové čidlo a vodivostní čidlo.</t>
  </si>
  <si>
    <t>1-LC-20</t>
  </si>
  <si>
    <t>1-LC-920</t>
  </si>
  <si>
    <t>Čidlo protržení membrány K-101</t>
  </si>
  <si>
    <t>Čidlo protržení membrány K-902</t>
  </si>
  <si>
    <t>vodivostní čidlo typu vidlička pro tlaky do 25 bar</t>
  </si>
  <si>
    <t>1-CV-25</t>
  </si>
  <si>
    <t>1-CV-925</t>
  </si>
  <si>
    <t>Automatická klapka na odtlakování P-112 a P-913</t>
  </si>
  <si>
    <t>Automatická klapka na odtlakování P-905 a P-906</t>
  </si>
  <si>
    <t>Nerezové potrubí DN65 na výtlaku hadicových čerpadel do kalolisu</t>
  </si>
  <si>
    <t xml:space="preserve">10 rozebíratelných spojů, T-kus a příruby směrem zpět do nádrže T-110, 2 návarky DN25 na proplach. Pracovní tlak max 16 bar. </t>
  </si>
  <si>
    <t>Betonový podklad pro OK, proražení otvoru pro kal včetně překladu, začištění</t>
  </si>
  <si>
    <t>nosnost 1000 kg, nerezový řetěz s hákem, včetně instalace na nejbližší nosník</t>
  </si>
  <si>
    <t>Pojezdová kočka na manipulaci s čerpadly v nádržích T-100 a T-901</t>
  </si>
  <si>
    <t>LASSELSBERGER, s.r.o.</t>
  </si>
  <si>
    <t>Adelova 2549/1</t>
  </si>
  <si>
    <t>Česká republika</t>
  </si>
  <si>
    <t>Název</t>
  </si>
  <si>
    <t>Ulice</t>
  </si>
  <si>
    <t>Město/obec</t>
  </si>
  <si>
    <t>Stát</t>
  </si>
  <si>
    <t>IČ</t>
  </si>
  <si>
    <t>DIČ</t>
  </si>
  <si>
    <t>Kontaktní osoba</t>
  </si>
  <si>
    <t>Telefon</t>
  </si>
  <si>
    <t>Email</t>
  </si>
  <si>
    <t>Ing. Petr Mikuta</t>
  </si>
  <si>
    <t>+420 730 196 145</t>
  </si>
  <si>
    <t>Petr.Mikuta@rako.cz</t>
  </si>
  <si>
    <t>CZ25238078</t>
  </si>
  <si>
    <t>Nabídková cena celkem bez DPH</t>
  </si>
  <si>
    <t>Nabídková cena celkem včetně DPH</t>
  </si>
  <si>
    <t>320 00 Plzeň-Jižní Predměstí</t>
  </si>
  <si>
    <t>Nájezd technologie (inženýrská činnost)</t>
  </si>
  <si>
    <t>Nátěr stávající ocelové konstrukce pod kalolisem</t>
  </si>
  <si>
    <t>očištění, antikorozní nátěr, D+M</t>
  </si>
  <si>
    <t>dle vlastního výběru, vyšší standard, včetně stavebních úprav a finálního začištění</t>
  </si>
  <si>
    <t>Kalolis, 60 desek, 1 m3, plnění z obou stran + bezpečnostní ochrana pracovní i nepracovní strany</t>
  </si>
  <si>
    <t>půdorys 1000x1000 mm, výška 1000 mm, včetně schodů a zábradlí</t>
  </si>
  <si>
    <t>Ocelová plošinka pro servis pásového dopravníku</t>
  </si>
  <si>
    <t>69x74x30 cm (šxdxv), nerez nebo ocel+ochranný nátěr</t>
  </si>
  <si>
    <t>Rekonstrukce původní technologie</t>
  </si>
  <si>
    <t>Generální servis původního kalolisu + připojení do nového ŘS</t>
  </si>
  <si>
    <t>speciálně sokly, komplet D+M</t>
  </si>
  <si>
    <t>výměna opotřebitelných komponent, kompletní servis</t>
  </si>
  <si>
    <t>Doprava osobní a nákladní, ubytování</t>
  </si>
  <si>
    <t>dovoz materiálu</t>
  </si>
  <si>
    <t>Ubytování pracovníků</t>
  </si>
  <si>
    <t>Dopravní délka 9 m, šířka 1100 mm, rychlost 0,6 m/s, bez sklonu, pohon s převodovkou, tažný a napínací válec D=168 mm, pás gumotextilní EP250, hradítka, násypka, vnitřní a vnější stěrač, konzole pro zavěšení, okapová vana, bez elektroinstalace, povrchová úprava nerez. D+M. Návrh nutno konzultovat s vybraným dodavatelem kalolisu.</t>
  </si>
  <si>
    <t>Nátěr odprachového potrubí</t>
  </si>
  <si>
    <t>viz technická zpráva s fotkami</t>
  </si>
  <si>
    <t>na odvod dešťové vody, včetně kolen. Zakončení potrubím, dešťové svody přivede investor</t>
  </si>
  <si>
    <t>Potrubí kanalizační KG DN150 SN8 do jezírka</t>
  </si>
  <si>
    <t>Ovládací skříň u jezírka na čerpadlo a sondy</t>
  </si>
  <si>
    <t xml:space="preserve">viz samostatný rozpočet a projekt elektro a MaR, PLC s 15" HMI, vzdálená správa, internet do místnosti zajistí investor, ochrana rozvaděče proti prachu a vlhkosti - sání vzduchu zvenčí, kryt například z polykarbonátu na rozvaděč. Oproti elektro projektu je vhodnější všechny měřicí prvky sjednotit do 24 VDC, čímž se skladba rozvaděče mírně změní. Elektro projekt nebyl od posledních změn aktualizován, nacenit jej ideálně dle tohoto výkazu výměr + nechat oproti projektu i rezervu na nezjištěné současné řídicí prvky staré technologie u usazováku a rozmíchávacích nádrží (nebyla totiž zjištěna žádná instrumentace - hladiny, indikátory hladiny kalu apod). Komunikace s platformou FlowBOX a stávajícím HMI a PLC. Projekt Elektro a Mar je oproti současným požadavkům již mírně podhodnocený, přibyly automatické ventily (MIN 10 ks), </t>
  </si>
  <si>
    <t>Čerpadlo flokulantu s příslušenstvím</t>
  </si>
  <si>
    <t>Vrata automatická sekční 3500x3500 vstupní D+M, včetně demontáže původních vrat</t>
  </si>
  <si>
    <t xml:space="preserve">Motor 7,5 kW; průtok až 32 000 l/h; Kapacita 6,7 l/ot; max výstupní tlak 16 bar; řízeno FM (samostatná dodávka v elektro části). Pneumatický vakuový asistent. Kompletně připravené k provozu včetně hadice + 1 náhradní (NR Endurance, není-li investorem specifikováno jinak). </t>
  </si>
  <si>
    <t>Rozvaděč 2000x1200+1000x400 včetně drátování a pojistných prvků, zdrojů, motorových spouštěčů. Včetně krytu z polykarbonátu.</t>
  </si>
  <si>
    <t>Navržené rozměry 3000x3000x1850 mm (délkaxšířkaxvýška); míchání vzduchem (v ceně i vzduchové elementy) musí se vejít pod ocelovou konstrukci, materiál PPR</t>
  </si>
  <si>
    <t>Akumulace pod novou ocelovou konstrukci ca 15 m3 s pneumatickým mícháním</t>
  </si>
  <si>
    <t>Demontáž a montáž dveří pro vstup do kalového prostoru včetně dodávky nových dveří</t>
  </si>
  <si>
    <t>veškerá montáž mimo elektro, trubní montáže, nových prvků, demontáž starého potrubí, starých tg. zařízení apod.</t>
  </si>
  <si>
    <t>konstrukce pro max filtr. tlak 16 bar, smáčené části nerez nebo PP, povrchová úprava kalolisu, 60 desek, elektrohydraulický agregát 4 kW, aut. rozřazení desek, okapová plata s elektropohonem 0,18 kW, vstup DN125, výstup 4x DN50, sběrný žlab DN100, čištění středového kanálu DN32, 2x ochrana pracovního prostoru (pracovní a nepracovní strana), elektrorozvaděč s panelem pro ovládání a možností napojení na nový ŘS, D+M</t>
  </si>
  <si>
    <t>Nabídková cena bez DPH</t>
  </si>
  <si>
    <t>Ostatní</t>
  </si>
  <si>
    <t xml:space="preserve">Doplnění chybějící dlažby </t>
  </si>
  <si>
    <t>Nabídková cena za ostatní bez DPH</t>
  </si>
  <si>
    <t xml:space="preserve">Pronájem mobilní ČOV </t>
  </si>
  <si>
    <t>Pronájem mobilní T-ČOV</t>
  </si>
  <si>
    <t>návoz, zprovoznění, provoz, případný servis, odvoz mobilní T-ČOV v případě nutnosti - viz. Příloha D.4.2. Harmonogram</t>
  </si>
  <si>
    <t>DPH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</si>
</sst>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č&quot;_-;\-* #,##0.00\ &quot;Kč&quot;_-;_-* &quot;-&quot;??\ &quot;Kč&quot;_-;_-@_-"/>
    <numFmt numFmtId="164" formatCode="#,##0.00\ &quot;Kč&quot;"/>
    <numFmt numFmtId="165" formatCode="_-* #,##0\ &quot;Kč&quot;_-;\-* #,##0\ &quot;Kč&quot;_-;_-* &quot;-&quot;??\ &quot;Kč&quot;_-;_-@_-"/>
  </numFmts>
  <fonts count="17" x14ac:knownFonts="1">
    <font>
      <sz val="11"/>
      <color theme="1"/>
      <name val="Calibri"/>
      <family val="2"/>
      <charset val="238"/>
      <scheme val="minor"/>
    </font>
    <font>
      <b/>
      <sz val="11"/>
      <color theme="1"/>
      <name val="Calibri"/>
      <family val="2"/>
      <charset val="238"/>
      <scheme val="minor"/>
    </font>
    <font>
      <sz val="11"/>
      <color theme="1"/>
      <name val="Calibri"/>
      <family val="2"/>
      <charset val="238"/>
      <scheme val="minor"/>
    </font>
    <font>
      <sz val="10"/>
      <name val="Arial"/>
      <family val="2"/>
      <charset val="238"/>
    </font>
    <font>
      <sz val="11"/>
      <color theme="1"/>
      <name val="Calibri"/>
      <family val="2"/>
      <scheme val="minor"/>
    </font>
    <font>
      <b/>
      <sz val="14"/>
      <color theme="1"/>
      <name val="Calibri"/>
      <family val="2"/>
      <charset val="238"/>
      <scheme val="minor"/>
    </font>
    <font>
      <sz val="9"/>
      <color theme="1"/>
      <name val="Calibri"/>
      <family val="2"/>
      <charset val="238"/>
      <scheme val="minor"/>
    </font>
    <font>
      <b/>
      <sz val="18"/>
      <color theme="1"/>
      <name val="Calibri"/>
      <family val="2"/>
      <charset val="238"/>
      <scheme val="minor"/>
    </font>
    <font>
      <sz val="18"/>
      <color theme="1"/>
      <name val="Calibri"/>
      <family val="2"/>
      <charset val="238"/>
      <scheme val="minor"/>
    </font>
    <font>
      <sz val="9"/>
      <color theme="1"/>
      <name val="Calibri"/>
      <family val="2"/>
      <scheme val="minor"/>
    </font>
    <font>
      <sz val="11"/>
      <color theme="1"/>
      <name val="Arial"/>
      <family val="2"/>
      <charset val="238"/>
    </font>
    <font>
      <sz val="11"/>
      <name val="Arial"/>
      <family val="2"/>
      <charset val="238"/>
    </font>
    <font>
      <b/>
      <sz val="11"/>
      <color theme="1"/>
      <name val="Arial"/>
      <family val="2"/>
      <charset val="238"/>
    </font>
    <font>
      <u/>
      <sz val="11"/>
      <color theme="10"/>
      <name val="Calibri"/>
      <family val="2"/>
      <charset val="238"/>
      <scheme val="minor"/>
    </font>
    <font>
      <sz val="12"/>
      <color theme="1"/>
      <name val="Calibri"/>
      <family val="2"/>
      <charset val="238"/>
      <scheme val="minor"/>
    </font>
    <font>
      <u/>
      <sz val="12"/>
      <color theme="10"/>
      <name val="Calibri"/>
      <family val="2"/>
      <charset val="238"/>
      <scheme val="minor"/>
    </font>
    <font>
      <b/>
      <sz val="12"/>
      <color theme="1"/>
      <name val="Calibri"/>
      <family val="2"/>
      <charset val="238"/>
      <scheme val="minor"/>
    </font>
  </fonts>
  <fills count="13">
    <fill>
      <patternFill patternType="none"/>
    </fill>
    <fill>
      <patternFill patternType="gray125"/>
    </fill>
    <fill>
      <patternFill patternType="solid">
        <fgColor theme="5" tint="0.39997558519241921"/>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C000"/>
        <bgColor indexed="64"/>
      </patternFill>
    </fill>
    <fill>
      <patternFill patternType="solid">
        <fgColor rgb="FF00B050"/>
        <bgColor indexed="64"/>
      </patternFill>
    </fill>
    <fill>
      <patternFill patternType="solid">
        <fgColor rgb="FF00B0F0"/>
        <bgColor indexed="64"/>
      </patternFill>
    </fill>
    <fill>
      <patternFill patternType="solid">
        <fgColor rgb="FFFF3300"/>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rgb="FF92D050"/>
        <bgColor indexed="64"/>
      </patternFill>
    </fill>
    <fill>
      <patternFill patternType="solid">
        <fgColor theme="0" tint="-0.14999847407452621"/>
        <bgColor indexed="64"/>
      </patternFill>
    </fill>
  </fills>
  <borders count="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2" fillId="0" borderId="0" applyFont="0" applyFill="0" applyBorder="0" applyAlignment="0" applyProtection="0"/>
    <xf numFmtId="0" fontId="3" fillId="0" borderId="0"/>
    <xf numFmtId="0" fontId="4" fillId="0" borderId="0"/>
    <xf numFmtId="0" fontId="13" fillId="0" borderId="0" applyNumberFormat="0" applyFill="0" applyBorder="0" applyAlignment="0" applyProtection="0"/>
    <xf numFmtId="9" fontId="2" fillId="0" borderId="0" applyFont="0" applyFill="0" applyBorder="0" applyAlignment="0" applyProtection="0"/>
  </cellStyleXfs>
  <cellXfs count="72">
    <xf numFmtId="0" fontId="0" fillId="0" borderId="0" xfId="0"/>
    <xf numFmtId="0" fontId="1" fillId="0" borderId="0" xfId="0" applyFont="1"/>
    <xf numFmtId="164" fontId="1" fillId="0" borderId="0" xfId="0" applyNumberFormat="1" applyFont="1"/>
    <xf numFmtId="0" fontId="4" fillId="0" borderId="0" xfId="3"/>
    <xf numFmtId="49" fontId="4" fillId="0" borderId="0" xfId="3" applyNumberFormat="1"/>
    <xf numFmtId="44" fontId="0" fillId="2" borderId="0" xfId="0" applyNumberFormat="1" applyFill="1" applyProtection="1">
      <protection locked="0"/>
    </xf>
    <xf numFmtId="49" fontId="1" fillId="0" borderId="0" xfId="0" applyNumberFormat="1" applyFont="1"/>
    <xf numFmtId="49" fontId="0" fillId="0" borderId="0" xfId="0" applyNumberFormat="1" applyAlignment="1">
      <alignment wrapText="1"/>
    </xf>
    <xf numFmtId="44" fontId="0" fillId="0" borderId="0" xfId="0" applyNumberFormat="1"/>
    <xf numFmtId="0" fontId="6" fillId="0" borderId="0" xfId="0" applyFont="1" applyAlignment="1">
      <alignment wrapText="1"/>
    </xf>
    <xf numFmtId="49" fontId="0" fillId="0" borderId="0" xfId="0" applyNumberFormat="1"/>
    <xf numFmtId="49" fontId="6" fillId="0" borderId="0" xfId="0" applyNumberFormat="1" applyFont="1"/>
    <xf numFmtId="49" fontId="6" fillId="0" borderId="0" xfId="0" applyNumberFormat="1" applyFont="1" applyAlignment="1">
      <alignment wrapText="1"/>
    </xf>
    <xf numFmtId="49" fontId="5" fillId="0" borderId="0" xfId="0" applyNumberFormat="1" applyFont="1"/>
    <xf numFmtId="44" fontId="5" fillId="0" borderId="0" xfId="0" applyNumberFormat="1" applyFont="1"/>
    <xf numFmtId="164" fontId="0" fillId="0" borderId="0" xfId="0" applyNumberFormat="1"/>
    <xf numFmtId="0" fontId="8" fillId="0" borderId="1" xfId="0" applyFont="1" applyBorder="1"/>
    <xf numFmtId="49" fontId="9" fillId="0" borderId="0" xfId="0" applyNumberFormat="1" applyFont="1"/>
    <xf numFmtId="49" fontId="1" fillId="0" borderId="0" xfId="3" applyNumberFormat="1" applyFont="1"/>
    <xf numFmtId="49" fontId="9" fillId="0" borderId="0" xfId="3" applyNumberFormat="1" applyFont="1"/>
    <xf numFmtId="0" fontId="1" fillId="0" borderId="0" xfId="3" applyFont="1"/>
    <xf numFmtId="0" fontId="9" fillId="0" borderId="0" xfId="3" applyFont="1"/>
    <xf numFmtId="44" fontId="0" fillId="0" borderId="0" xfId="1" applyFont="1" applyProtection="1"/>
    <xf numFmtId="44" fontId="1" fillId="0" borderId="0" xfId="1" applyFont="1" applyProtection="1"/>
    <xf numFmtId="0" fontId="6" fillId="0" borderId="0" xfId="0" applyFont="1"/>
    <xf numFmtId="164" fontId="1" fillId="0" borderId="0" xfId="1" applyNumberFormat="1" applyFont="1" applyFill="1" applyProtection="1"/>
    <xf numFmtId="0" fontId="0" fillId="4" borderId="1" xfId="0" applyFill="1" applyBorder="1"/>
    <xf numFmtId="0" fontId="7" fillId="4" borderId="2" xfId="0" applyFont="1" applyFill="1" applyBorder="1"/>
    <xf numFmtId="0" fontId="8" fillId="4" borderId="2" xfId="0" applyFont="1" applyFill="1" applyBorder="1"/>
    <xf numFmtId="164" fontId="7" fillId="4" borderId="3" xfId="0" applyNumberFormat="1" applyFont="1" applyFill="1" applyBorder="1"/>
    <xf numFmtId="0" fontId="0" fillId="0" borderId="0" xfId="0" applyAlignment="1">
      <alignment horizontal="center"/>
    </xf>
    <xf numFmtId="0" fontId="10" fillId="0" borderId="4" xfId="0" applyFont="1" applyBorder="1" applyAlignment="1">
      <alignment horizontal="center"/>
    </xf>
    <xf numFmtId="0" fontId="10" fillId="0" borderId="4" xfId="0" applyFont="1" applyBorder="1"/>
    <xf numFmtId="165" fontId="10" fillId="0" borderId="4" xfId="1" applyNumberFormat="1" applyFont="1" applyBorder="1"/>
    <xf numFmtId="0" fontId="11" fillId="0" borderId="5" xfId="0" applyFont="1" applyBorder="1" applyAlignment="1">
      <alignment horizontal="center"/>
    </xf>
    <xf numFmtId="0" fontId="11" fillId="6" borderId="4" xfId="0" applyFont="1" applyFill="1" applyBorder="1"/>
    <xf numFmtId="0" fontId="11" fillId="7" borderId="4" xfId="0" applyFont="1" applyFill="1" applyBorder="1" applyAlignment="1">
      <alignment wrapText="1"/>
    </xf>
    <xf numFmtId="0" fontId="11" fillId="7" borderId="4" xfId="0" applyFont="1" applyFill="1" applyBorder="1"/>
    <xf numFmtId="0" fontId="11" fillId="5" borderId="6" xfId="0" applyFont="1" applyFill="1" applyBorder="1"/>
    <xf numFmtId="0" fontId="11" fillId="6" borderId="4" xfId="0" applyFont="1" applyFill="1" applyBorder="1" applyAlignment="1">
      <alignment wrapText="1"/>
    </xf>
    <xf numFmtId="0" fontId="11" fillId="0" borderId="4" xfId="0" applyFont="1" applyBorder="1"/>
    <xf numFmtId="0" fontId="12" fillId="0" borderId="4" xfId="0" applyFont="1" applyBorder="1"/>
    <xf numFmtId="0" fontId="10" fillId="0" borderId="0" xfId="0" applyFont="1"/>
    <xf numFmtId="49" fontId="4" fillId="0" borderId="0" xfId="0" applyNumberFormat="1" applyFont="1"/>
    <xf numFmtId="165" fontId="10" fillId="3" borderId="4" xfId="1" applyNumberFormat="1" applyFont="1" applyFill="1" applyBorder="1" applyProtection="1">
      <protection locked="0"/>
    </xf>
    <xf numFmtId="0" fontId="14" fillId="0" borderId="0" xfId="0" applyFont="1"/>
    <xf numFmtId="0" fontId="14" fillId="0" borderId="4" xfId="0" applyFont="1" applyBorder="1" applyAlignment="1">
      <alignment horizontal="left"/>
    </xf>
    <xf numFmtId="49" fontId="14" fillId="0" borderId="4" xfId="0" applyNumberFormat="1" applyFont="1" applyBorder="1" applyAlignment="1">
      <alignment horizontal="left"/>
    </xf>
    <xf numFmtId="0" fontId="16" fillId="0" borderId="4" xfId="0" applyFont="1" applyBorder="1"/>
    <xf numFmtId="0" fontId="16" fillId="4" borderId="4" xfId="0" applyFont="1" applyFill="1" applyBorder="1"/>
    <xf numFmtId="0" fontId="14" fillId="4" borderId="4" xfId="0" applyFont="1" applyFill="1" applyBorder="1" applyAlignment="1">
      <alignment horizontal="left"/>
    </xf>
    <xf numFmtId="0" fontId="15" fillId="4" borderId="4" xfId="4" applyFont="1" applyFill="1" applyBorder="1" applyAlignment="1">
      <alignment horizontal="left"/>
    </xf>
    <xf numFmtId="0" fontId="16" fillId="9" borderId="4" xfId="0" applyFont="1" applyFill="1" applyBorder="1"/>
    <xf numFmtId="0" fontId="16" fillId="10" borderId="4" xfId="0" applyFont="1" applyFill="1" applyBorder="1"/>
    <xf numFmtId="44" fontId="16" fillId="10" borderId="4" xfId="1" applyFont="1" applyFill="1" applyBorder="1"/>
    <xf numFmtId="44" fontId="16" fillId="10" borderId="4" xfId="0" applyNumberFormat="1" applyFont="1" applyFill="1" applyBorder="1"/>
    <xf numFmtId="0" fontId="14" fillId="9" borderId="4" xfId="0" applyFont="1" applyFill="1" applyBorder="1" applyAlignment="1" applyProtection="1">
      <alignment horizontal="left"/>
      <protection locked="0"/>
    </xf>
    <xf numFmtId="0" fontId="14" fillId="0" borderId="4" xfId="0" applyFont="1" applyBorder="1" applyAlignment="1" applyProtection="1">
      <alignment horizontal="left"/>
      <protection locked="0"/>
    </xf>
    <xf numFmtId="49" fontId="14" fillId="0" borderId="4" xfId="0" applyNumberFormat="1" applyFont="1" applyBorder="1" applyAlignment="1" applyProtection="1">
      <alignment horizontal="left"/>
      <protection locked="0"/>
    </xf>
    <xf numFmtId="0" fontId="15" fillId="9" borderId="4" xfId="4" applyFont="1" applyFill="1" applyBorder="1" applyAlignment="1" applyProtection="1">
      <alignment horizontal="left"/>
      <protection locked="0"/>
    </xf>
    <xf numFmtId="44" fontId="0" fillId="11" borderId="0" xfId="1" applyFont="1" applyFill="1" applyProtection="1"/>
    <xf numFmtId="44" fontId="0" fillId="0" borderId="0" xfId="0" applyNumberFormat="1" applyProtection="1">
      <protection locked="0"/>
    </xf>
    <xf numFmtId="165" fontId="12" fillId="12" borderId="4" xfId="1" applyNumberFormat="1" applyFont="1" applyFill="1" applyBorder="1" applyProtection="1"/>
    <xf numFmtId="9" fontId="16" fillId="10" borderId="4" xfId="5" applyFont="1" applyFill="1" applyBorder="1"/>
    <xf numFmtId="0" fontId="5" fillId="0" borderId="4" xfId="0" applyFont="1" applyBorder="1" applyAlignment="1">
      <alignment horizontal="center"/>
    </xf>
    <xf numFmtId="0" fontId="7" fillId="0" borderId="1" xfId="0" applyFont="1" applyBorder="1" applyAlignment="1">
      <alignment horizontal="center"/>
    </xf>
    <xf numFmtId="0" fontId="7" fillId="0" borderId="2" xfId="0" applyFont="1" applyBorder="1" applyAlignment="1">
      <alignment horizontal="center"/>
    </xf>
    <xf numFmtId="0" fontId="7" fillId="0" borderId="3" xfId="0" applyFont="1" applyBorder="1" applyAlignment="1">
      <alignment horizontal="center"/>
    </xf>
    <xf numFmtId="0" fontId="7" fillId="8" borderId="1" xfId="0" applyFont="1" applyFill="1" applyBorder="1" applyAlignment="1">
      <alignment horizontal="center"/>
    </xf>
    <xf numFmtId="0" fontId="7" fillId="8" borderId="2" xfId="0" applyFont="1" applyFill="1" applyBorder="1" applyAlignment="1">
      <alignment horizontal="center"/>
    </xf>
    <xf numFmtId="0" fontId="7" fillId="8" borderId="3" xfId="0" applyFont="1" applyFill="1" applyBorder="1" applyAlignment="1">
      <alignment horizontal="center"/>
    </xf>
    <xf numFmtId="0" fontId="0" fillId="0" borderId="0" xfId="0" applyAlignment="1">
      <alignment horizontal="center"/>
    </xf>
  </cellXfs>
  <cellStyles count="6">
    <cellStyle name="Hypertextový odkaz" xfId="4" builtinId="8"/>
    <cellStyle name="Měna" xfId="1" builtinId="4"/>
    <cellStyle name="Normální" xfId="0" builtinId="0"/>
    <cellStyle name="Normální 2" xfId="3" xr:uid="{491B76BF-9B61-4230-AC36-8CF3EBE81CF3}"/>
    <cellStyle name="Normální 4" xfId="2" xr:uid="{A341A1BF-FD7E-4E47-B831-399040E63B26}"/>
    <cellStyle name="Procenta" xfId="5" builtinId="5"/>
  </cellStyles>
  <dxfs count="0"/>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2</xdr:row>
      <xdr:rowOff>0</xdr:rowOff>
    </xdr:from>
    <xdr:to>
      <xdr:col>8</xdr:col>
      <xdr:colOff>304800</xdr:colOff>
      <xdr:row>2</xdr:row>
      <xdr:rowOff>304800</xdr:rowOff>
    </xdr:to>
    <xdr:sp macro="" textlink="">
      <xdr:nvSpPr>
        <xdr:cNvPr id="4097" name="AutoShape 1">
          <a:extLst>
            <a:ext uri="{FF2B5EF4-FFF2-40B4-BE49-F238E27FC236}">
              <a16:creationId xmlns:a16="http://schemas.microsoft.com/office/drawing/2014/main" id="{B9C0ED62-069F-9507-B43A-C655CEAABC91}"/>
            </a:ext>
          </a:extLst>
        </xdr:cNvPr>
        <xdr:cNvSpPr>
          <a:spLocks noChangeAspect="1" noChangeArrowheads="1"/>
        </xdr:cNvSpPr>
      </xdr:nvSpPr>
      <xdr:spPr bwMode="auto">
        <a:xfrm>
          <a:off x="8214360" y="365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Petr.Mikuta@rako.c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2BEE6-DC4E-4711-8E80-8B1B4EB736D0}">
  <sheetPr>
    <pageSetUpPr fitToPage="1"/>
  </sheetPr>
  <dimension ref="A1:B27"/>
  <sheetViews>
    <sheetView showGridLines="0" tabSelected="1" workbookViewId="0">
      <selection activeCell="B36" sqref="B36"/>
    </sheetView>
  </sheetViews>
  <sheetFormatPr defaultRowHeight="15" x14ac:dyDescent="0.25"/>
  <cols>
    <col min="1" max="1" width="48" bestFit="1" customWidth="1"/>
    <col min="2" max="2" width="45.7109375" customWidth="1"/>
  </cols>
  <sheetData>
    <row r="1" spans="1:2" ht="18.75" x14ac:dyDescent="0.3">
      <c r="A1" s="64" t="s">
        <v>244</v>
      </c>
      <c r="B1" s="64"/>
    </row>
    <row r="2" spans="1:2" ht="15.75" x14ac:dyDescent="0.25">
      <c r="A2" s="49" t="s">
        <v>278</v>
      </c>
      <c r="B2" s="50" t="s">
        <v>275</v>
      </c>
    </row>
    <row r="3" spans="1:2" ht="15.75" x14ac:dyDescent="0.25">
      <c r="A3" s="48" t="s">
        <v>279</v>
      </c>
      <c r="B3" s="46" t="s">
        <v>276</v>
      </c>
    </row>
    <row r="4" spans="1:2" ht="15.75" x14ac:dyDescent="0.25">
      <c r="A4" s="49" t="s">
        <v>280</v>
      </c>
      <c r="B4" s="50" t="s">
        <v>293</v>
      </c>
    </row>
    <row r="5" spans="1:2" ht="15.75" x14ac:dyDescent="0.25">
      <c r="A5" s="48" t="s">
        <v>281</v>
      </c>
      <c r="B5" s="46" t="s">
        <v>277</v>
      </c>
    </row>
    <row r="6" spans="1:2" ht="15.75" x14ac:dyDescent="0.25">
      <c r="A6" s="49" t="s">
        <v>282</v>
      </c>
      <c r="B6" s="50">
        <v>25238078</v>
      </c>
    </row>
    <row r="7" spans="1:2" ht="15.75" x14ac:dyDescent="0.25">
      <c r="A7" s="48" t="s">
        <v>283</v>
      </c>
      <c r="B7" s="46" t="s">
        <v>290</v>
      </c>
    </row>
    <row r="8" spans="1:2" ht="15.75" x14ac:dyDescent="0.25">
      <c r="A8" s="49" t="s">
        <v>284</v>
      </c>
      <c r="B8" s="50" t="s">
        <v>287</v>
      </c>
    </row>
    <row r="9" spans="1:2" ht="15.75" x14ac:dyDescent="0.25">
      <c r="A9" s="48" t="s">
        <v>285</v>
      </c>
      <c r="B9" s="47" t="s">
        <v>288</v>
      </c>
    </row>
    <row r="10" spans="1:2" ht="15.75" x14ac:dyDescent="0.25">
      <c r="A10" s="49" t="s">
        <v>286</v>
      </c>
      <c r="B10" s="51" t="s">
        <v>289</v>
      </c>
    </row>
    <row r="11" spans="1:2" ht="15.75" x14ac:dyDescent="0.25">
      <c r="A11" s="45"/>
      <c r="B11" s="45"/>
    </row>
    <row r="12" spans="1:2" ht="18.75" x14ac:dyDescent="0.3">
      <c r="A12" s="64" t="s">
        <v>245</v>
      </c>
      <c r="B12" s="64"/>
    </row>
    <row r="13" spans="1:2" ht="15.75" x14ac:dyDescent="0.25">
      <c r="A13" s="52" t="s">
        <v>278</v>
      </c>
      <c r="B13" s="56"/>
    </row>
    <row r="14" spans="1:2" ht="15.75" x14ac:dyDescent="0.25">
      <c r="A14" s="48" t="s">
        <v>279</v>
      </c>
      <c r="B14" s="57"/>
    </row>
    <row r="15" spans="1:2" ht="15.75" x14ac:dyDescent="0.25">
      <c r="A15" s="52" t="s">
        <v>280</v>
      </c>
      <c r="B15" s="56"/>
    </row>
    <row r="16" spans="1:2" ht="15.75" x14ac:dyDescent="0.25">
      <c r="A16" s="48" t="s">
        <v>281</v>
      </c>
      <c r="B16" s="57"/>
    </row>
    <row r="17" spans="1:2" ht="15.75" x14ac:dyDescent="0.25">
      <c r="A17" s="52" t="s">
        <v>282</v>
      </c>
      <c r="B17" s="56"/>
    </row>
    <row r="18" spans="1:2" ht="15.75" x14ac:dyDescent="0.25">
      <c r="A18" s="48" t="s">
        <v>283</v>
      </c>
      <c r="B18" s="57"/>
    </row>
    <row r="19" spans="1:2" ht="15.75" x14ac:dyDescent="0.25">
      <c r="A19" s="52" t="s">
        <v>284</v>
      </c>
      <c r="B19" s="56"/>
    </row>
    <row r="20" spans="1:2" ht="15.75" x14ac:dyDescent="0.25">
      <c r="A20" s="48" t="s">
        <v>285</v>
      </c>
      <c r="B20" s="58"/>
    </row>
    <row r="21" spans="1:2" ht="15.75" x14ac:dyDescent="0.25">
      <c r="A21" s="52" t="s">
        <v>286</v>
      </c>
      <c r="B21" s="59"/>
    </row>
    <row r="22" spans="1:2" ht="15.75" x14ac:dyDescent="0.25">
      <c r="A22" s="45"/>
      <c r="B22" s="45"/>
    </row>
    <row r="23" spans="1:2" ht="15.75" x14ac:dyDescent="0.25">
      <c r="A23" s="53" t="s">
        <v>325</v>
      </c>
      <c r="B23" s="54">
        <f>'Cena prázdná bez elektro a MaR'!G241</f>
        <v>0</v>
      </c>
    </row>
    <row r="24" spans="1:2" ht="15.75" x14ac:dyDescent="0.25">
      <c r="A24" s="53" t="s">
        <v>328</v>
      </c>
      <c r="B24" s="54">
        <f>'Cena prázdná bez elektro a MaR'!G288</f>
        <v>0</v>
      </c>
    </row>
    <row r="25" spans="1:2" ht="15.75" x14ac:dyDescent="0.25">
      <c r="A25" s="53" t="s">
        <v>291</v>
      </c>
      <c r="B25" s="55">
        <f>B23+B24</f>
        <v>0</v>
      </c>
    </row>
    <row r="26" spans="1:2" ht="15.75" x14ac:dyDescent="0.25">
      <c r="A26" s="53" t="s">
        <v>332</v>
      </c>
      <c r="B26" s="63"/>
    </row>
    <row r="27" spans="1:2" ht="15.75" x14ac:dyDescent="0.25">
      <c r="A27" s="53" t="s">
        <v>292</v>
      </c>
      <c r="B27" s="55">
        <f>B25*(1+B26)</f>
        <v>0</v>
      </c>
    </row>
  </sheetData>
  <mergeCells count="2">
    <mergeCell ref="A1:B1"/>
    <mergeCell ref="A12:B12"/>
  </mergeCells>
  <hyperlinks>
    <hyperlink ref="B10" r:id="rId1" xr:uid="{C432AB13-B040-4C6F-8F65-0724F05DB543}"/>
  </hyperlinks>
  <pageMargins left="0.7" right="0.7" top="0.78740157499999996" bottom="0.78740157499999996" header="0.3" footer="0.3"/>
  <pageSetup paperSize="9" scale="93" orientation="portrait" r:id="rId2"/>
  <ignoredErrors>
    <ignoredError sqref="B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028A1-96FB-4BF0-829A-020A8190B3B1}">
  <sheetPr>
    <pageSetUpPr fitToPage="1"/>
  </sheetPr>
  <dimension ref="B1:G291"/>
  <sheetViews>
    <sheetView topLeftCell="A148" workbookViewId="0">
      <selection activeCell="B280" sqref="B280:G280"/>
    </sheetView>
  </sheetViews>
  <sheetFormatPr defaultRowHeight="15" x14ac:dyDescent="0.25"/>
  <cols>
    <col min="3" max="3" width="92.140625" bestFit="1" customWidth="1"/>
    <col min="4" max="4" width="15.28515625" bestFit="1" customWidth="1"/>
    <col min="6" max="6" width="15.140625" bestFit="1" customWidth="1"/>
    <col min="7" max="7" width="24.7109375" bestFit="1" customWidth="1"/>
  </cols>
  <sheetData>
    <row r="1" spans="2:7" ht="15.75" thickBot="1" x14ac:dyDescent="0.3"/>
    <row r="2" spans="2:7" ht="24" thickBot="1" x14ac:dyDescent="0.4">
      <c r="B2" s="65" t="s">
        <v>220</v>
      </c>
      <c r="C2" s="66"/>
      <c r="D2" s="66"/>
      <c r="E2" s="66"/>
      <c r="F2" s="66"/>
      <c r="G2" s="67"/>
    </row>
    <row r="4" spans="2:7" x14ac:dyDescent="0.25">
      <c r="B4" s="6" t="s">
        <v>1</v>
      </c>
      <c r="C4" s="6" t="s">
        <v>0</v>
      </c>
      <c r="D4" s="1" t="s">
        <v>27</v>
      </c>
      <c r="E4" s="1" t="s">
        <v>29</v>
      </c>
      <c r="F4" s="2" t="s">
        <v>25</v>
      </c>
      <c r="G4" s="1" t="s">
        <v>26</v>
      </c>
    </row>
    <row r="5" spans="2:7" x14ac:dyDescent="0.25">
      <c r="B5" s="6" t="s">
        <v>11</v>
      </c>
      <c r="C5" s="7" t="s">
        <v>298</v>
      </c>
      <c r="D5" t="s">
        <v>9</v>
      </c>
      <c r="E5">
        <v>1</v>
      </c>
      <c r="F5" s="5"/>
      <c r="G5" s="8">
        <f>E5*F5</f>
        <v>0</v>
      </c>
    </row>
    <row r="6" spans="2:7" ht="48.75" x14ac:dyDescent="0.25">
      <c r="B6" t="s">
        <v>87</v>
      </c>
      <c r="C6" s="9" t="s">
        <v>324</v>
      </c>
    </row>
    <row r="7" spans="2:7" x14ac:dyDescent="0.25">
      <c r="B7" s="6" t="s">
        <v>79</v>
      </c>
      <c r="C7" s="10" t="s">
        <v>188</v>
      </c>
      <c r="D7" t="s">
        <v>9</v>
      </c>
      <c r="E7">
        <v>1</v>
      </c>
      <c r="F7" s="5"/>
      <c r="G7" s="8">
        <f>E7*F7</f>
        <v>0</v>
      </c>
    </row>
    <row r="8" spans="2:7" ht="36.75" x14ac:dyDescent="0.25">
      <c r="C8" s="9" t="s">
        <v>309</v>
      </c>
    </row>
    <row r="9" spans="2:7" x14ac:dyDescent="0.25">
      <c r="B9" s="6" t="s">
        <v>10</v>
      </c>
      <c r="C9" s="10" t="s">
        <v>100</v>
      </c>
      <c r="D9" t="s">
        <v>9</v>
      </c>
      <c r="E9">
        <v>1</v>
      </c>
      <c r="F9" s="5"/>
      <c r="G9" s="8">
        <f>E9*F9</f>
        <v>0</v>
      </c>
    </row>
    <row r="10" spans="2:7" x14ac:dyDescent="0.25">
      <c r="B10" s="6"/>
      <c r="C10" s="11" t="s">
        <v>101</v>
      </c>
    </row>
    <row r="11" spans="2:7" x14ac:dyDescent="0.25">
      <c r="B11" s="6" t="s">
        <v>12</v>
      </c>
      <c r="C11" s="10" t="s">
        <v>135</v>
      </c>
      <c r="D11" t="s">
        <v>9</v>
      </c>
      <c r="E11">
        <v>1</v>
      </c>
      <c r="F11" s="5"/>
      <c r="G11" s="8">
        <f>E11*F11</f>
        <v>0</v>
      </c>
    </row>
    <row r="12" spans="2:7" ht="36.75" x14ac:dyDescent="0.25">
      <c r="C12" s="9" t="s">
        <v>318</v>
      </c>
    </row>
    <row r="13" spans="2:7" x14ac:dyDescent="0.25">
      <c r="B13" s="6" t="s">
        <v>13</v>
      </c>
      <c r="C13" s="10" t="s">
        <v>136</v>
      </c>
      <c r="D13" t="s">
        <v>9</v>
      </c>
      <c r="E13">
        <v>1</v>
      </c>
      <c r="F13" s="5"/>
      <c r="G13" s="8">
        <f>E13*F13</f>
        <v>0</v>
      </c>
    </row>
    <row r="14" spans="2:7" ht="36.75" x14ac:dyDescent="0.25">
      <c r="C14" s="9" t="s">
        <v>318</v>
      </c>
    </row>
    <row r="15" spans="2:7" x14ac:dyDescent="0.25">
      <c r="B15" s="6" t="s">
        <v>14</v>
      </c>
      <c r="C15" s="10" t="s">
        <v>134</v>
      </c>
      <c r="D15" t="s">
        <v>9</v>
      </c>
      <c r="E15">
        <v>1</v>
      </c>
      <c r="F15" s="5"/>
      <c r="G15" s="8">
        <f>E15*F15</f>
        <v>0</v>
      </c>
    </row>
    <row r="16" spans="2:7" ht="36.75" x14ac:dyDescent="0.25">
      <c r="C16" s="9" t="s">
        <v>318</v>
      </c>
    </row>
    <row r="17" spans="2:7" x14ac:dyDescent="0.25">
      <c r="B17" s="6" t="s">
        <v>15</v>
      </c>
      <c r="C17" s="10" t="s">
        <v>133</v>
      </c>
      <c r="D17" t="s">
        <v>9</v>
      </c>
      <c r="E17">
        <v>1</v>
      </c>
      <c r="F17" s="5"/>
      <c r="G17" s="8">
        <f>E17*F17</f>
        <v>0</v>
      </c>
    </row>
    <row r="18" spans="2:7" ht="36.75" x14ac:dyDescent="0.25">
      <c r="C18" s="9" t="s">
        <v>318</v>
      </c>
    </row>
    <row r="19" spans="2:7" x14ac:dyDescent="0.25">
      <c r="B19" s="6" t="s">
        <v>81</v>
      </c>
      <c r="C19" s="10" t="s">
        <v>259</v>
      </c>
      <c r="D19" t="s">
        <v>9</v>
      </c>
      <c r="E19">
        <v>1</v>
      </c>
      <c r="F19" s="5"/>
      <c r="G19" s="8">
        <f>E19*F19</f>
        <v>0</v>
      </c>
    </row>
    <row r="20" spans="2:7" ht="24.75" x14ac:dyDescent="0.25">
      <c r="C20" s="9" t="s">
        <v>260</v>
      </c>
    </row>
    <row r="21" spans="2:7" x14ac:dyDescent="0.25">
      <c r="B21" s="6" t="s">
        <v>16</v>
      </c>
      <c r="C21" s="10" t="s">
        <v>321</v>
      </c>
      <c r="D21" t="s">
        <v>9</v>
      </c>
      <c r="E21">
        <v>1</v>
      </c>
      <c r="F21" s="5"/>
      <c r="G21" s="8">
        <f>E21*F21</f>
        <v>0</v>
      </c>
    </row>
    <row r="22" spans="2:7" ht="28.9" customHeight="1" x14ac:dyDescent="0.25">
      <c r="C22" s="9" t="s">
        <v>320</v>
      </c>
    </row>
    <row r="23" spans="2:7" x14ac:dyDescent="0.25">
      <c r="B23" s="6" t="s">
        <v>17</v>
      </c>
      <c r="C23" s="10" t="s">
        <v>190</v>
      </c>
      <c r="D23" t="s">
        <v>9</v>
      </c>
      <c r="E23">
        <v>1</v>
      </c>
      <c r="F23" s="5"/>
      <c r="G23" s="8">
        <f>E23*F23</f>
        <v>0</v>
      </c>
    </row>
    <row r="24" spans="2:7" ht="72.75" x14ac:dyDescent="0.25">
      <c r="C24" s="9" t="s">
        <v>88</v>
      </c>
    </row>
    <row r="25" spans="2:7" x14ac:dyDescent="0.25">
      <c r="B25" s="6" t="s">
        <v>18</v>
      </c>
      <c r="C25" s="10" t="s">
        <v>190</v>
      </c>
      <c r="D25" t="s">
        <v>9</v>
      </c>
      <c r="E25">
        <v>1</v>
      </c>
      <c r="F25" s="5"/>
      <c r="G25" s="8">
        <f>E25*F25</f>
        <v>0</v>
      </c>
    </row>
    <row r="26" spans="2:7" ht="72.75" x14ac:dyDescent="0.25">
      <c r="C26" s="9" t="s">
        <v>88</v>
      </c>
    </row>
    <row r="27" spans="2:7" x14ac:dyDescent="0.25">
      <c r="B27" s="6" t="s">
        <v>19</v>
      </c>
      <c r="C27" s="10" t="s">
        <v>190</v>
      </c>
      <c r="D27" t="s">
        <v>9</v>
      </c>
      <c r="E27">
        <v>1</v>
      </c>
      <c r="F27" s="5"/>
      <c r="G27" s="8">
        <f>E27*F27</f>
        <v>0</v>
      </c>
    </row>
    <row r="28" spans="2:7" ht="72.75" x14ac:dyDescent="0.25">
      <c r="C28" s="9" t="s">
        <v>90</v>
      </c>
    </row>
    <row r="29" spans="2:7" x14ac:dyDescent="0.25">
      <c r="B29" s="6" t="s">
        <v>20</v>
      </c>
      <c r="C29" s="10" t="s">
        <v>190</v>
      </c>
      <c r="D29" t="s">
        <v>9</v>
      </c>
      <c r="E29">
        <v>1</v>
      </c>
      <c r="F29" s="5"/>
      <c r="G29" s="8">
        <f>E29*F29</f>
        <v>0</v>
      </c>
    </row>
    <row r="30" spans="2:7" ht="72.75" x14ac:dyDescent="0.25">
      <c r="C30" s="9" t="s">
        <v>90</v>
      </c>
    </row>
    <row r="31" spans="2:7" x14ac:dyDescent="0.25">
      <c r="B31" s="6" t="s">
        <v>24</v>
      </c>
      <c r="C31" s="10" t="s">
        <v>190</v>
      </c>
      <c r="D31" t="s">
        <v>9</v>
      </c>
      <c r="E31">
        <v>1</v>
      </c>
      <c r="F31" s="5"/>
      <c r="G31" s="8">
        <f>E31*F31</f>
        <v>0</v>
      </c>
    </row>
    <row r="32" spans="2:7" ht="72.75" x14ac:dyDescent="0.25">
      <c r="C32" s="9" t="s">
        <v>90</v>
      </c>
    </row>
    <row r="33" spans="2:7" x14ac:dyDescent="0.25">
      <c r="B33" s="6" t="s">
        <v>48</v>
      </c>
      <c r="C33" s="10" t="s">
        <v>89</v>
      </c>
      <c r="D33" t="s">
        <v>9</v>
      </c>
      <c r="E33">
        <v>1</v>
      </c>
      <c r="F33" s="5"/>
      <c r="G33" s="8">
        <f>E33*F33</f>
        <v>0</v>
      </c>
    </row>
    <row r="34" spans="2:7" ht="24.75" x14ac:dyDescent="0.25">
      <c r="B34" s="6"/>
      <c r="C34" s="9" t="s">
        <v>91</v>
      </c>
      <c r="F34" s="8"/>
    </row>
    <row r="35" spans="2:7" x14ac:dyDescent="0.25">
      <c r="B35" s="6" t="s">
        <v>49</v>
      </c>
      <c r="C35" s="10" t="s">
        <v>89</v>
      </c>
      <c r="D35" t="s">
        <v>9</v>
      </c>
      <c r="E35">
        <v>1</v>
      </c>
      <c r="F35" s="5"/>
      <c r="G35" s="8">
        <f>E35*F35</f>
        <v>0</v>
      </c>
    </row>
    <row r="36" spans="2:7" ht="24.75" x14ac:dyDescent="0.25">
      <c r="B36" s="6"/>
      <c r="C36" s="9" t="s">
        <v>91</v>
      </c>
      <c r="F36" s="8"/>
    </row>
    <row r="37" spans="2:7" x14ac:dyDescent="0.25">
      <c r="B37" s="6" t="s">
        <v>31</v>
      </c>
      <c r="C37" s="10" t="s">
        <v>82</v>
      </c>
      <c r="D37" t="s">
        <v>9</v>
      </c>
      <c r="E37">
        <v>1</v>
      </c>
      <c r="F37" s="5"/>
      <c r="G37" s="8">
        <f>E37*F37</f>
        <v>0</v>
      </c>
    </row>
    <row r="38" spans="2:7" ht="24.75" x14ac:dyDescent="0.25">
      <c r="B38" s="6"/>
      <c r="C38" s="12" t="s">
        <v>92</v>
      </c>
      <c r="F38" s="8"/>
    </row>
    <row r="39" spans="2:7" x14ac:dyDescent="0.25">
      <c r="B39" s="6" t="s">
        <v>42</v>
      </c>
      <c r="C39" s="10" t="s">
        <v>94</v>
      </c>
      <c r="D39" t="s">
        <v>9</v>
      </c>
      <c r="E39">
        <v>1</v>
      </c>
      <c r="F39" s="5"/>
      <c r="G39" s="8">
        <f>E39*F39</f>
        <v>0</v>
      </c>
    </row>
    <row r="40" spans="2:7" ht="72.75" x14ac:dyDescent="0.25">
      <c r="B40" s="6"/>
      <c r="C40" s="9" t="s">
        <v>93</v>
      </c>
      <c r="F40" s="8"/>
    </row>
    <row r="41" spans="2:7" x14ac:dyDescent="0.25">
      <c r="B41" s="6" t="s">
        <v>44</v>
      </c>
      <c r="C41" s="10" t="s">
        <v>94</v>
      </c>
      <c r="D41" t="s">
        <v>9</v>
      </c>
      <c r="E41">
        <v>1</v>
      </c>
      <c r="F41" s="5"/>
      <c r="G41" s="8">
        <f>E41*F41</f>
        <v>0</v>
      </c>
    </row>
    <row r="42" spans="2:7" ht="72.75" x14ac:dyDescent="0.25">
      <c r="B42" s="6"/>
      <c r="C42" s="9" t="s">
        <v>93</v>
      </c>
      <c r="F42" s="8"/>
    </row>
    <row r="43" spans="2:7" x14ac:dyDescent="0.25">
      <c r="C43" s="10" t="s">
        <v>99</v>
      </c>
      <c r="D43" t="s">
        <v>9</v>
      </c>
      <c r="E43">
        <v>1</v>
      </c>
      <c r="F43" s="5"/>
      <c r="G43" s="8">
        <f>E43*F43</f>
        <v>0</v>
      </c>
    </row>
    <row r="44" spans="2:7" ht="24.75" x14ac:dyDescent="0.25">
      <c r="C44" s="12" t="s">
        <v>98</v>
      </c>
      <c r="F44" s="8"/>
    </row>
    <row r="45" spans="2:7" x14ac:dyDescent="0.25">
      <c r="B45" s="6" t="s">
        <v>41</v>
      </c>
      <c r="C45" s="10" t="s">
        <v>187</v>
      </c>
      <c r="D45" t="s">
        <v>9</v>
      </c>
      <c r="E45">
        <v>1</v>
      </c>
      <c r="F45" s="5"/>
      <c r="G45" s="8">
        <f>E45*F45</f>
        <v>0</v>
      </c>
    </row>
    <row r="46" spans="2:7" ht="35.450000000000003" customHeight="1" x14ac:dyDescent="0.25">
      <c r="B46" s="6"/>
      <c r="C46" s="12" t="s">
        <v>243</v>
      </c>
      <c r="F46" s="8"/>
    </row>
    <row r="47" spans="2:7" x14ac:dyDescent="0.25">
      <c r="B47" s="6" t="s">
        <v>43</v>
      </c>
      <c r="C47" s="10" t="s">
        <v>95</v>
      </c>
      <c r="D47" t="s">
        <v>9</v>
      </c>
      <c r="E47">
        <v>1</v>
      </c>
      <c r="F47" s="5"/>
      <c r="G47" s="8">
        <f>E47*F47</f>
        <v>0</v>
      </c>
    </row>
    <row r="48" spans="2:7" ht="24.75" x14ac:dyDescent="0.25">
      <c r="B48" s="6"/>
      <c r="C48" s="12" t="s">
        <v>96</v>
      </c>
      <c r="F48" s="8"/>
    </row>
    <row r="49" spans="2:7" x14ac:dyDescent="0.25">
      <c r="B49" s="6" t="s">
        <v>80</v>
      </c>
      <c r="C49" s="10" t="s">
        <v>316</v>
      </c>
      <c r="D49" t="s">
        <v>9</v>
      </c>
      <c r="E49">
        <v>1</v>
      </c>
      <c r="F49" s="5"/>
      <c r="G49" s="8">
        <f>E49*F49</f>
        <v>0</v>
      </c>
    </row>
    <row r="50" spans="2:7" ht="24.75" x14ac:dyDescent="0.25">
      <c r="B50" s="6"/>
      <c r="C50" s="12" t="s">
        <v>97</v>
      </c>
    </row>
    <row r="51" spans="2:7" x14ac:dyDescent="0.25">
      <c r="B51" s="6"/>
      <c r="C51" s="10"/>
    </row>
    <row r="52" spans="2:7" ht="18.75" x14ac:dyDescent="0.3">
      <c r="C52" s="13" t="s">
        <v>102</v>
      </c>
      <c r="G52" s="14">
        <f>SUM(G5:G51)</f>
        <v>0</v>
      </c>
    </row>
    <row r="53" spans="2:7" x14ac:dyDescent="0.25">
      <c r="C53" t="s">
        <v>103</v>
      </c>
    </row>
    <row r="55" spans="2:7" ht="15.75" thickBot="1" x14ac:dyDescent="0.3"/>
    <row r="56" spans="2:7" ht="24" thickBot="1" x14ac:dyDescent="0.4">
      <c r="B56" s="65" t="s">
        <v>221</v>
      </c>
      <c r="C56" s="66"/>
      <c r="D56" s="66"/>
      <c r="E56" s="66"/>
      <c r="F56" s="66"/>
      <c r="G56" s="67"/>
    </row>
    <row r="57" spans="2:7" x14ac:dyDescent="0.25">
      <c r="B57" s="6" t="s">
        <v>1</v>
      </c>
      <c r="C57" s="1" t="s">
        <v>0</v>
      </c>
      <c r="D57" s="1" t="s">
        <v>27</v>
      </c>
      <c r="E57" s="1" t="s">
        <v>29</v>
      </c>
      <c r="F57" s="2" t="s">
        <v>25</v>
      </c>
      <c r="G57" s="2" t="s">
        <v>26</v>
      </c>
    </row>
    <row r="58" spans="2:7" x14ac:dyDescent="0.25">
      <c r="C58" t="s">
        <v>214</v>
      </c>
      <c r="D58" t="s">
        <v>28</v>
      </c>
      <c r="E58">
        <v>150</v>
      </c>
      <c r="F58" s="5"/>
      <c r="G58" s="15">
        <f>F58*E58</f>
        <v>0</v>
      </c>
    </row>
    <row r="59" spans="2:7" ht="24.75" x14ac:dyDescent="0.25">
      <c r="C59" s="9" t="s">
        <v>200</v>
      </c>
      <c r="G59" s="15"/>
    </row>
    <row r="60" spans="2:7" x14ac:dyDescent="0.25">
      <c r="C60" t="s">
        <v>212</v>
      </c>
      <c r="D60" t="s">
        <v>9</v>
      </c>
      <c r="E60">
        <v>1</v>
      </c>
      <c r="F60" s="5"/>
      <c r="G60" s="15">
        <f>F60*E60</f>
        <v>0</v>
      </c>
    </row>
    <row r="61" spans="2:7" x14ac:dyDescent="0.25">
      <c r="C61" s="9" t="s">
        <v>213</v>
      </c>
      <c r="G61" s="15"/>
    </row>
    <row r="62" spans="2:7" x14ac:dyDescent="0.25">
      <c r="C62" t="s">
        <v>215</v>
      </c>
      <c r="D62" t="s">
        <v>28</v>
      </c>
      <c r="E62">
        <v>150</v>
      </c>
      <c r="F62" s="5"/>
      <c r="G62" s="15">
        <f>F62*E62</f>
        <v>0</v>
      </c>
    </row>
    <row r="63" spans="2:7" ht="24.75" x14ac:dyDescent="0.25">
      <c r="C63" s="9" t="s">
        <v>200</v>
      </c>
      <c r="G63" s="15"/>
    </row>
    <row r="64" spans="2:7" x14ac:dyDescent="0.25">
      <c r="C64" t="s">
        <v>216</v>
      </c>
      <c r="D64" t="s">
        <v>9</v>
      </c>
      <c r="E64">
        <v>1</v>
      </c>
      <c r="F64" s="5"/>
      <c r="G64" s="15">
        <f>F64*E64</f>
        <v>0</v>
      </c>
    </row>
    <row r="65" spans="3:7" x14ac:dyDescent="0.25">
      <c r="C65" s="9" t="s">
        <v>213</v>
      </c>
      <c r="G65" s="15"/>
    </row>
    <row r="66" spans="3:7" x14ac:dyDescent="0.25">
      <c r="C66" t="s">
        <v>270</v>
      </c>
      <c r="D66" t="s">
        <v>28</v>
      </c>
      <c r="E66">
        <v>30</v>
      </c>
      <c r="F66" s="5"/>
      <c r="G66" s="15">
        <f>F66*E66</f>
        <v>0</v>
      </c>
    </row>
    <row r="67" spans="3:7" ht="24.75" x14ac:dyDescent="0.25">
      <c r="C67" s="9" t="s">
        <v>271</v>
      </c>
      <c r="G67" s="15"/>
    </row>
    <row r="68" spans="3:7" x14ac:dyDescent="0.25">
      <c r="C68" t="s">
        <v>201</v>
      </c>
      <c r="D68" t="s">
        <v>8</v>
      </c>
      <c r="E68">
        <v>7</v>
      </c>
      <c r="F68" s="5"/>
      <c r="G68" s="15">
        <f>F68*E68</f>
        <v>0</v>
      </c>
    </row>
    <row r="69" spans="3:7" x14ac:dyDescent="0.25">
      <c r="C69" s="24" t="s">
        <v>199</v>
      </c>
      <c r="G69" s="15"/>
    </row>
    <row r="70" spans="3:7" x14ac:dyDescent="0.25">
      <c r="C70" t="s">
        <v>202</v>
      </c>
      <c r="D70" t="s">
        <v>8</v>
      </c>
      <c r="E70">
        <v>4</v>
      </c>
      <c r="F70" s="5"/>
      <c r="G70" s="15">
        <f>F70*E70</f>
        <v>0</v>
      </c>
    </row>
    <row r="71" spans="3:7" x14ac:dyDescent="0.25">
      <c r="C71" s="24" t="s">
        <v>199</v>
      </c>
      <c r="G71" s="15"/>
    </row>
    <row r="72" spans="3:7" x14ac:dyDescent="0.25">
      <c r="C72" t="s">
        <v>203</v>
      </c>
      <c r="D72" t="s">
        <v>8</v>
      </c>
      <c r="E72">
        <v>2</v>
      </c>
      <c r="F72" s="5"/>
      <c r="G72" s="15">
        <f>F72*E72</f>
        <v>0</v>
      </c>
    </row>
    <row r="73" spans="3:7" x14ac:dyDescent="0.25">
      <c r="C73" s="24" t="s">
        <v>199</v>
      </c>
      <c r="G73" s="15"/>
    </row>
    <row r="74" spans="3:7" x14ac:dyDescent="0.25">
      <c r="C74" t="s">
        <v>204</v>
      </c>
      <c r="D74" t="s">
        <v>8</v>
      </c>
      <c r="E74">
        <v>2</v>
      </c>
      <c r="F74" s="5"/>
      <c r="G74" s="15">
        <f>F74*E74</f>
        <v>0</v>
      </c>
    </row>
    <row r="75" spans="3:7" x14ac:dyDescent="0.25">
      <c r="C75" s="24" t="s">
        <v>199</v>
      </c>
      <c r="G75" s="15"/>
    </row>
    <row r="76" spans="3:7" x14ac:dyDescent="0.25">
      <c r="C76" t="s">
        <v>206</v>
      </c>
      <c r="D76" t="s">
        <v>8</v>
      </c>
      <c r="E76">
        <v>2</v>
      </c>
      <c r="F76" s="5"/>
      <c r="G76" s="15">
        <f>F76*E76</f>
        <v>0</v>
      </c>
    </row>
    <row r="77" spans="3:7" x14ac:dyDescent="0.25">
      <c r="C77" s="24" t="s">
        <v>205</v>
      </c>
      <c r="G77" s="15"/>
    </row>
    <row r="78" spans="3:7" x14ac:dyDescent="0.25">
      <c r="C78" t="s">
        <v>207</v>
      </c>
      <c r="D78" t="s">
        <v>8</v>
      </c>
      <c r="E78">
        <v>4</v>
      </c>
      <c r="F78" s="5"/>
      <c r="G78" s="15">
        <f>F78*E78</f>
        <v>0</v>
      </c>
    </row>
    <row r="79" spans="3:7" x14ac:dyDescent="0.25">
      <c r="C79" s="24" t="s">
        <v>205</v>
      </c>
      <c r="G79" s="15"/>
    </row>
    <row r="80" spans="3:7" x14ac:dyDescent="0.25">
      <c r="C80" t="s">
        <v>208</v>
      </c>
      <c r="D80" t="s">
        <v>8</v>
      </c>
      <c r="E80">
        <v>7</v>
      </c>
      <c r="F80" s="5"/>
      <c r="G80" s="15">
        <f>F80*E80</f>
        <v>0</v>
      </c>
    </row>
    <row r="81" spans="2:7" x14ac:dyDescent="0.25">
      <c r="C81" s="24" t="s">
        <v>210</v>
      </c>
      <c r="G81" s="15"/>
    </row>
    <row r="82" spans="2:7" x14ac:dyDescent="0.25">
      <c r="C82" t="s">
        <v>209</v>
      </c>
      <c r="D82" t="s">
        <v>8</v>
      </c>
      <c r="E82">
        <v>2</v>
      </c>
      <c r="F82" s="5"/>
      <c r="G82" s="15">
        <f>F82*E82</f>
        <v>0</v>
      </c>
    </row>
    <row r="83" spans="2:7" x14ac:dyDescent="0.25">
      <c r="C83" s="24" t="s">
        <v>210</v>
      </c>
      <c r="G83" s="15"/>
    </row>
    <row r="84" spans="2:7" x14ac:dyDescent="0.25">
      <c r="C84" t="s">
        <v>211</v>
      </c>
      <c r="D84" t="s">
        <v>9</v>
      </c>
      <c r="E84">
        <v>1</v>
      </c>
      <c r="F84" s="5"/>
      <c r="G84" s="15">
        <f>F84*E84</f>
        <v>0</v>
      </c>
    </row>
    <row r="85" spans="2:7" x14ac:dyDescent="0.25">
      <c r="C85" s="24" t="s">
        <v>132</v>
      </c>
      <c r="G85" s="15"/>
    </row>
    <row r="86" spans="2:7" x14ac:dyDescent="0.25">
      <c r="C86" t="s">
        <v>217</v>
      </c>
      <c r="D86" t="s">
        <v>9</v>
      </c>
      <c r="E86">
        <v>1</v>
      </c>
      <c r="F86" s="5"/>
      <c r="G86" s="15">
        <f>F86*E86</f>
        <v>0</v>
      </c>
    </row>
    <row r="87" spans="2:7" x14ac:dyDescent="0.25">
      <c r="C87" s="24" t="s">
        <v>218</v>
      </c>
      <c r="G87" s="15"/>
    </row>
    <row r="88" spans="2:7" x14ac:dyDescent="0.25">
      <c r="F88" s="2" t="s">
        <v>23</v>
      </c>
      <c r="G88" s="2">
        <f>SUM(G58:G86)</f>
        <v>0</v>
      </c>
    </row>
    <row r="89" spans="2:7" x14ac:dyDescent="0.25">
      <c r="F89" s="15"/>
      <c r="G89" s="15"/>
    </row>
    <row r="90" spans="2:7" ht="15.75" thickBot="1" x14ac:dyDescent="0.3">
      <c r="F90" s="15"/>
      <c r="G90" s="15"/>
    </row>
    <row r="91" spans="2:7" ht="24" thickBot="1" x14ac:dyDescent="0.4">
      <c r="B91" s="16"/>
      <c r="C91" s="66" t="s">
        <v>222</v>
      </c>
      <c r="D91" s="66"/>
      <c r="E91" s="66"/>
      <c r="F91" s="66"/>
      <c r="G91" s="67"/>
    </row>
    <row r="92" spans="2:7" x14ac:dyDescent="0.25">
      <c r="C92" s="1" t="s">
        <v>0</v>
      </c>
      <c r="D92" s="1" t="s">
        <v>27</v>
      </c>
      <c r="E92" s="1" t="s">
        <v>29</v>
      </c>
      <c r="F92" s="2" t="s">
        <v>25</v>
      </c>
      <c r="G92" s="2" t="s">
        <v>26</v>
      </c>
    </row>
    <row r="93" spans="2:7" x14ac:dyDescent="0.25">
      <c r="B93" s="1" t="s">
        <v>50</v>
      </c>
      <c r="C93" s="10" t="s">
        <v>117</v>
      </c>
      <c r="D93" t="s">
        <v>8</v>
      </c>
      <c r="E93">
        <v>1</v>
      </c>
      <c r="F93" s="5"/>
      <c r="G93" s="15">
        <f t="shared" ref="G93:G139" si="0">F93*E93</f>
        <v>0</v>
      </c>
    </row>
    <row r="94" spans="2:7" x14ac:dyDescent="0.25">
      <c r="B94" s="1"/>
      <c r="C94" s="17" t="s">
        <v>105</v>
      </c>
      <c r="G94" s="15"/>
    </row>
    <row r="95" spans="2:7" x14ac:dyDescent="0.25">
      <c r="B95" s="6" t="s">
        <v>51</v>
      </c>
      <c r="C95" s="10" t="s">
        <v>83</v>
      </c>
      <c r="D95" t="s">
        <v>8</v>
      </c>
      <c r="E95">
        <v>1</v>
      </c>
      <c r="F95" s="5"/>
      <c r="G95" s="15">
        <f t="shared" si="0"/>
        <v>0</v>
      </c>
    </row>
    <row r="96" spans="2:7" x14ac:dyDescent="0.25">
      <c r="B96" s="6"/>
      <c r="C96" s="17" t="s">
        <v>104</v>
      </c>
      <c r="G96" s="15"/>
    </row>
    <row r="97" spans="2:7" x14ac:dyDescent="0.25">
      <c r="B97" s="18" t="s">
        <v>52</v>
      </c>
      <c r="C97" s="4" t="s">
        <v>71</v>
      </c>
      <c r="D97" t="s">
        <v>8</v>
      </c>
      <c r="E97">
        <v>1</v>
      </c>
      <c r="F97" s="5"/>
      <c r="G97" s="15">
        <f t="shared" si="0"/>
        <v>0</v>
      </c>
    </row>
    <row r="98" spans="2:7" x14ac:dyDescent="0.25">
      <c r="B98" s="18"/>
      <c r="C98" s="19" t="s">
        <v>107</v>
      </c>
      <c r="G98" s="15"/>
    </row>
    <row r="99" spans="2:7" x14ac:dyDescent="0.25">
      <c r="B99" s="20" t="s">
        <v>53</v>
      </c>
      <c r="C99" s="3" t="s">
        <v>72</v>
      </c>
      <c r="D99" t="s">
        <v>8</v>
      </c>
      <c r="E99">
        <v>1</v>
      </c>
      <c r="F99" s="5"/>
      <c r="G99" s="15">
        <f t="shared" si="0"/>
        <v>0</v>
      </c>
    </row>
    <row r="100" spans="2:7" x14ac:dyDescent="0.25">
      <c r="B100" s="20"/>
      <c r="C100" s="17" t="s">
        <v>105</v>
      </c>
      <c r="G100" s="15"/>
    </row>
    <row r="101" spans="2:7" x14ac:dyDescent="0.25">
      <c r="B101" s="20" t="s">
        <v>54</v>
      </c>
      <c r="C101" s="3" t="s">
        <v>112</v>
      </c>
      <c r="D101" t="s">
        <v>8</v>
      </c>
      <c r="E101">
        <v>1</v>
      </c>
      <c r="F101" s="5"/>
      <c r="G101" s="15">
        <f t="shared" si="0"/>
        <v>0</v>
      </c>
    </row>
    <row r="102" spans="2:7" x14ac:dyDescent="0.25">
      <c r="B102" s="20"/>
      <c r="C102" s="21" t="s">
        <v>106</v>
      </c>
      <c r="G102" s="15"/>
    </row>
    <row r="103" spans="2:7" x14ac:dyDescent="0.25">
      <c r="B103" s="20" t="s">
        <v>56</v>
      </c>
      <c r="C103" s="3" t="s">
        <v>113</v>
      </c>
      <c r="D103" t="s">
        <v>8</v>
      </c>
      <c r="E103">
        <v>1</v>
      </c>
      <c r="F103" s="5"/>
      <c r="G103" s="15">
        <f t="shared" si="0"/>
        <v>0</v>
      </c>
    </row>
    <row r="104" spans="2:7" x14ac:dyDescent="0.25">
      <c r="B104" s="20"/>
      <c r="C104" s="21" t="s">
        <v>106</v>
      </c>
      <c r="G104" s="15"/>
    </row>
    <row r="105" spans="2:7" x14ac:dyDescent="0.25">
      <c r="B105" s="20" t="s">
        <v>74</v>
      </c>
      <c r="C105" s="3" t="s">
        <v>114</v>
      </c>
      <c r="D105" t="s">
        <v>8</v>
      </c>
      <c r="E105">
        <v>1</v>
      </c>
      <c r="F105" s="5"/>
      <c r="G105" s="15">
        <f t="shared" si="0"/>
        <v>0</v>
      </c>
    </row>
    <row r="106" spans="2:7" x14ac:dyDescent="0.25">
      <c r="B106" s="20"/>
      <c r="C106" s="21" t="s">
        <v>108</v>
      </c>
      <c r="G106" s="15"/>
    </row>
    <row r="107" spans="2:7" x14ac:dyDescent="0.25">
      <c r="B107" s="20" t="s">
        <v>55</v>
      </c>
      <c r="C107" s="3" t="s">
        <v>115</v>
      </c>
      <c r="D107" t="s">
        <v>8</v>
      </c>
      <c r="E107">
        <v>1</v>
      </c>
      <c r="F107" s="5"/>
      <c r="G107" s="15">
        <f t="shared" si="0"/>
        <v>0</v>
      </c>
    </row>
    <row r="108" spans="2:7" x14ac:dyDescent="0.25">
      <c r="B108" s="20"/>
      <c r="C108" s="21" t="s">
        <v>108</v>
      </c>
      <c r="G108" s="15"/>
    </row>
    <row r="109" spans="2:7" x14ac:dyDescent="0.25">
      <c r="B109" s="20" t="s">
        <v>75</v>
      </c>
      <c r="C109" s="3" t="s">
        <v>76</v>
      </c>
      <c r="D109" t="s">
        <v>8</v>
      </c>
      <c r="E109">
        <v>1</v>
      </c>
      <c r="F109" s="5"/>
      <c r="G109" s="15">
        <f t="shared" si="0"/>
        <v>0</v>
      </c>
    </row>
    <row r="110" spans="2:7" x14ac:dyDescent="0.25">
      <c r="B110" s="20"/>
      <c r="C110" s="21" t="s">
        <v>109</v>
      </c>
      <c r="G110" s="15"/>
    </row>
    <row r="111" spans="2:7" x14ac:dyDescent="0.25">
      <c r="B111" s="20" t="s">
        <v>77</v>
      </c>
      <c r="C111" s="43" t="s">
        <v>117</v>
      </c>
      <c r="D111" t="s">
        <v>8</v>
      </c>
      <c r="E111">
        <v>1</v>
      </c>
      <c r="F111" s="5"/>
      <c r="G111" s="15">
        <f t="shared" si="0"/>
        <v>0</v>
      </c>
    </row>
    <row r="112" spans="2:7" x14ac:dyDescent="0.25">
      <c r="B112" s="20"/>
      <c r="C112" s="21" t="s">
        <v>110</v>
      </c>
      <c r="G112" s="15"/>
    </row>
    <row r="113" spans="2:7" x14ac:dyDescent="0.25">
      <c r="B113" s="20" t="s">
        <v>78</v>
      </c>
      <c r="C113" s="10" t="s">
        <v>117</v>
      </c>
      <c r="D113" t="s">
        <v>8</v>
      </c>
      <c r="E113">
        <v>1</v>
      </c>
      <c r="F113" s="5"/>
      <c r="G113" s="15">
        <f t="shared" si="0"/>
        <v>0</v>
      </c>
    </row>
    <row r="114" spans="2:7" x14ac:dyDescent="0.25">
      <c r="B114" s="20"/>
      <c r="C114" s="21" t="s">
        <v>111</v>
      </c>
      <c r="G114" s="15"/>
    </row>
    <row r="115" spans="2:7" x14ac:dyDescent="0.25">
      <c r="B115" s="20" t="s">
        <v>57</v>
      </c>
      <c r="C115" s="3" t="s">
        <v>167</v>
      </c>
      <c r="D115" t="s">
        <v>8</v>
      </c>
      <c r="E115">
        <v>1</v>
      </c>
      <c r="F115" s="5"/>
      <c r="G115" s="15">
        <f t="shared" si="0"/>
        <v>0</v>
      </c>
    </row>
    <row r="116" spans="2:7" x14ac:dyDescent="0.25">
      <c r="B116" s="20"/>
      <c r="C116" s="21" t="s">
        <v>176</v>
      </c>
      <c r="G116" s="15"/>
    </row>
    <row r="117" spans="2:7" x14ac:dyDescent="0.25">
      <c r="B117" s="20" t="s">
        <v>58</v>
      </c>
      <c r="C117" s="3" t="s">
        <v>168</v>
      </c>
      <c r="D117" t="s">
        <v>8</v>
      </c>
      <c r="E117">
        <v>1</v>
      </c>
      <c r="F117" s="5"/>
      <c r="G117" s="15">
        <f t="shared" si="0"/>
        <v>0</v>
      </c>
    </row>
    <row r="118" spans="2:7" x14ac:dyDescent="0.25">
      <c r="B118" s="20"/>
      <c r="C118" s="21" t="s">
        <v>176</v>
      </c>
      <c r="G118" s="15"/>
    </row>
    <row r="119" spans="2:7" x14ac:dyDescent="0.25">
      <c r="B119" s="20" t="s">
        <v>59</v>
      </c>
      <c r="C119" s="10" t="s">
        <v>117</v>
      </c>
      <c r="D119" t="s">
        <v>8</v>
      </c>
      <c r="E119">
        <v>1</v>
      </c>
      <c r="F119" s="5"/>
      <c r="G119" s="15">
        <f t="shared" si="0"/>
        <v>0</v>
      </c>
    </row>
    <row r="120" spans="2:7" x14ac:dyDescent="0.25">
      <c r="B120" s="20"/>
      <c r="C120" s="21" t="s">
        <v>116</v>
      </c>
      <c r="G120" s="15"/>
    </row>
    <row r="121" spans="2:7" x14ac:dyDescent="0.25">
      <c r="B121" s="20" t="s">
        <v>246</v>
      </c>
      <c r="C121" s="3" t="s">
        <v>169</v>
      </c>
      <c r="D121" t="s">
        <v>8</v>
      </c>
      <c r="E121">
        <v>1</v>
      </c>
      <c r="F121" s="5"/>
      <c r="G121" s="15">
        <f t="shared" si="0"/>
        <v>0</v>
      </c>
    </row>
    <row r="122" spans="2:7" x14ac:dyDescent="0.25">
      <c r="B122" s="20"/>
      <c r="C122" s="21" t="s">
        <v>176</v>
      </c>
      <c r="G122" s="15"/>
    </row>
    <row r="123" spans="2:7" x14ac:dyDescent="0.25">
      <c r="B123" s="20" t="s">
        <v>63</v>
      </c>
      <c r="C123" s="3" t="s">
        <v>170</v>
      </c>
      <c r="D123" t="s">
        <v>8</v>
      </c>
      <c r="E123">
        <v>1</v>
      </c>
      <c r="F123" s="5"/>
      <c r="G123" s="15">
        <f t="shared" si="0"/>
        <v>0</v>
      </c>
    </row>
    <row r="124" spans="2:7" x14ac:dyDescent="0.25">
      <c r="B124" s="20"/>
      <c r="C124" s="21" t="s">
        <v>177</v>
      </c>
      <c r="G124" s="15"/>
    </row>
    <row r="125" spans="2:7" x14ac:dyDescent="0.25">
      <c r="B125" s="20" t="s">
        <v>60</v>
      </c>
      <c r="C125" s="3" t="s">
        <v>172</v>
      </c>
      <c r="D125" t="s">
        <v>8</v>
      </c>
      <c r="E125">
        <v>1</v>
      </c>
      <c r="F125" s="5"/>
      <c r="G125" s="15">
        <f t="shared" si="0"/>
        <v>0</v>
      </c>
    </row>
    <row r="126" spans="2:7" x14ac:dyDescent="0.25">
      <c r="B126" s="20"/>
      <c r="C126" s="21" t="s">
        <v>178</v>
      </c>
      <c r="G126" s="15"/>
    </row>
    <row r="127" spans="2:7" x14ac:dyDescent="0.25">
      <c r="B127" s="20" t="s">
        <v>61</v>
      </c>
      <c r="C127" s="3" t="s">
        <v>171</v>
      </c>
      <c r="D127" t="s">
        <v>8</v>
      </c>
      <c r="E127">
        <v>1</v>
      </c>
      <c r="F127" s="5"/>
      <c r="G127" s="15">
        <f t="shared" si="0"/>
        <v>0</v>
      </c>
    </row>
    <row r="128" spans="2:7" x14ac:dyDescent="0.25">
      <c r="B128" s="20"/>
      <c r="C128" s="21" t="s">
        <v>176</v>
      </c>
      <c r="G128" s="15"/>
    </row>
    <row r="129" spans="2:7" x14ac:dyDescent="0.25">
      <c r="B129" s="20" t="s">
        <v>62</v>
      </c>
      <c r="C129" s="3" t="s">
        <v>173</v>
      </c>
      <c r="D129" t="s">
        <v>8</v>
      </c>
      <c r="E129">
        <v>1</v>
      </c>
      <c r="F129" s="5"/>
      <c r="G129" s="15">
        <f t="shared" si="0"/>
        <v>0</v>
      </c>
    </row>
    <row r="130" spans="2:7" x14ac:dyDescent="0.25">
      <c r="B130" s="20"/>
      <c r="C130" s="21" t="s">
        <v>176</v>
      </c>
      <c r="G130" s="15"/>
    </row>
    <row r="131" spans="2:7" x14ac:dyDescent="0.25">
      <c r="B131" s="20" t="s">
        <v>64</v>
      </c>
      <c r="C131" s="10" t="s">
        <v>118</v>
      </c>
      <c r="D131" t="s">
        <v>8</v>
      </c>
      <c r="E131">
        <v>1</v>
      </c>
      <c r="F131" s="5"/>
      <c r="G131" s="15">
        <f t="shared" si="0"/>
        <v>0</v>
      </c>
    </row>
    <row r="132" spans="2:7" x14ac:dyDescent="0.25">
      <c r="B132" s="20"/>
      <c r="C132" s="21" t="s">
        <v>119</v>
      </c>
      <c r="G132" s="15"/>
    </row>
    <row r="133" spans="2:7" x14ac:dyDescent="0.25">
      <c r="B133" s="20" t="s">
        <v>65</v>
      </c>
      <c r="C133" s="3" t="s">
        <v>174</v>
      </c>
      <c r="D133" t="s">
        <v>8</v>
      </c>
      <c r="E133">
        <v>1</v>
      </c>
      <c r="F133" s="5"/>
      <c r="G133" s="15">
        <f t="shared" si="0"/>
        <v>0</v>
      </c>
    </row>
    <row r="134" spans="2:7" x14ac:dyDescent="0.25">
      <c r="B134" s="20"/>
      <c r="C134" s="21" t="s">
        <v>178</v>
      </c>
      <c r="G134" s="15"/>
    </row>
    <row r="135" spans="2:7" x14ac:dyDescent="0.25">
      <c r="B135" s="20" t="s">
        <v>66</v>
      </c>
      <c r="C135" s="3" t="s">
        <v>175</v>
      </c>
      <c r="D135" t="s">
        <v>8</v>
      </c>
      <c r="E135">
        <v>1</v>
      </c>
      <c r="F135" s="5"/>
      <c r="G135" s="15">
        <f t="shared" si="0"/>
        <v>0</v>
      </c>
    </row>
    <row r="136" spans="2:7" x14ac:dyDescent="0.25">
      <c r="B136" s="20"/>
      <c r="C136" s="21" t="s">
        <v>178</v>
      </c>
      <c r="G136" s="15"/>
    </row>
    <row r="137" spans="2:7" x14ac:dyDescent="0.25">
      <c r="B137" s="20" t="s">
        <v>67</v>
      </c>
      <c r="C137" s="3" t="s">
        <v>70</v>
      </c>
      <c r="D137" t="s">
        <v>8</v>
      </c>
      <c r="E137">
        <v>1</v>
      </c>
      <c r="F137" s="5"/>
      <c r="G137" s="15">
        <f t="shared" si="0"/>
        <v>0</v>
      </c>
    </row>
    <row r="138" spans="2:7" x14ac:dyDescent="0.25">
      <c r="B138" s="20"/>
      <c r="C138" s="21" t="s">
        <v>137</v>
      </c>
      <c r="G138" s="15"/>
    </row>
    <row r="139" spans="2:7" x14ac:dyDescent="0.25">
      <c r="B139" s="20" t="s">
        <v>68</v>
      </c>
      <c r="C139" s="3" t="s">
        <v>69</v>
      </c>
      <c r="D139" t="s">
        <v>8</v>
      </c>
      <c r="E139">
        <v>1</v>
      </c>
      <c r="F139" s="5"/>
      <c r="G139" s="15">
        <f t="shared" si="0"/>
        <v>0</v>
      </c>
    </row>
    <row r="140" spans="2:7" x14ac:dyDescent="0.25">
      <c r="B140" s="20"/>
      <c r="C140" s="21" t="s">
        <v>137</v>
      </c>
      <c r="G140" s="15"/>
    </row>
    <row r="141" spans="2:7" x14ac:dyDescent="0.25">
      <c r="B141" s="20" t="s">
        <v>181</v>
      </c>
      <c r="C141" s="3" t="s">
        <v>183</v>
      </c>
      <c r="D141" t="s">
        <v>8</v>
      </c>
      <c r="E141">
        <v>1</v>
      </c>
      <c r="F141" s="5"/>
      <c r="G141" s="15">
        <f t="shared" ref="G141" si="1">F141*E141</f>
        <v>0</v>
      </c>
    </row>
    <row r="142" spans="2:7" x14ac:dyDescent="0.25">
      <c r="B142" s="20"/>
      <c r="C142" s="21" t="s">
        <v>177</v>
      </c>
      <c r="G142" s="15"/>
    </row>
    <row r="143" spans="2:7" x14ac:dyDescent="0.25">
      <c r="B143" s="20" t="s">
        <v>182</v>
      </c>
      <c r="C143" s="3" t="s">
        <v>185</v>
      </c>
      <c r="D143" t="s">
        <v>8</v>
      </c>
      <c r="E143">
        <v>1</v>
      </c>
      <c r="F143" s="5"/>
      <c r="G143" s="15">
        <f t="shared" ref="G143" si="2">F143*E143</f>
        <v>0</v>
      </c>
    </row>
    <row r="144" spans="2:7" x14ac:dyDescent="0.25">
      <c r="B144" s="20"/>
      <c r="C144" s="21" t="s">
        <v>177</v>
      </c>
      <c r="G144" s="15"/>
    </row>
    <row r="145" spans="2:7" x14ac:dyDescent="0.25">
      <c r="B145" s="20" t="s">
        <v>179</v>
      </c>
      <c r="C145" s="3" t="s">
        <v>186</v>
      </c>
      <c r="D145" t="s">
        <v>8</v>
      </c>
      <c r="E145">
        <v>1</v>
      </c>
      <c r="F145" s="5"/>
      <c r="G145" s="15">
        <f t="shared" ref="G145" si="3">F145*E145</f>
        <v>0</v>
      </c>
    </row>
    <row r="146" spans="2:7" x14ac:dyDescent="0.25">
      <c r="B146" s="20"/>
      <c r="C146" s="21" t="s">
        <v>177</v>
      </c>
      <c r="G146" s="15"/>
    </row>
    <row r="147" spans="2:7" x14ac:dyDescent="0.25">
      <c r="B147" s="20" t="s">
        <v>180</v>
      </c>
      <c r="C147" s="3" t="s">
        <v>184</v>
      </c>
      <c r="D147" t="s">
        <v>8</v>
      </c>
      <c r="E147">
        <v>1</v>
      </c>
      <c r="F147" s="5"/>
      <c r="G147" s="15">
        <f t="shared" ref="G147" si="4">F147*E147</f>
        <v>0</v>
      </c>
    </row>
    <row r="148" spans="2:7" x14ac:dyDescent="0.25">
      <c r="B148" s="20"/>
      <c r="C148" s="21" t="s">
        <v>177</v>
      </c>
      <c r="G148" s="15"/>
    </row>
    <row r="149" spans="2:7" x14ac:dyDescent="0.25">
      <c r="B149" s="20" t="s">
        <v>247</v>
      </c>
      <c r="C149" s="3" t="s">
        <v>250</v>
      </c>
      <c r="D149" t="s">
        <v>8</v>
      </c>
      <c r="E149">
        <v>1</v>
      </c>
      <c r="F149" s="5"/>
      <c r="G149" s="15">
        <f t="shared" ref="G149" si="5">F149*E149</f>
        <v>0</v>
      </c>
    </row>
    <row r="150" spans="2:7" x14ac:dyDescent="0.25">
      <c r="B150" s="20"/>
      <c r="C150" s="21" t="s">
        <v>254</v>
      </c>
      <c r="G150" s="15"/>
    </row>
    <row r="151" spans="2:7" x14ac:dyDescent="0.25">
      <c r="B151" s="20" t="s">
        <v>248</v>
      </c>
      <c r="C151" s="3" t="s">
        <v>253</v>
      </c>
      <c r="D151" t="s">
        <v>8</v>
      </c>
      <c r="E151">
        <v>1</v>
      </c>
      <c r="F151" s="5"/>
      <c r="G151" s="15">
        <f t="shared" ref="G151" si="6">F151*E151</f>
        <v>0</v>
      </c>
    </row>
    <row r="152" spans="2:7" x14ac:dyDescent="0.25">
      <c r="B152" s="20"/>
      <c r="C152" s="21" t="s">
        <v>254</v>
      </c>
      <c r="G152" s="15"/>
    </row>
    <row r="153" spans="2:7" x14ac:dyDescent="0.25">
      <c r="B153" s="20" t="s">
        <v>249</v>
      </c>
      <c r="C153" s="3" t="s">
        <v>252</v>
      </c>
      <c r="D153" t="s">
        <v>8</v>
      </c>
      <c r="E153">
        <v>1</v>
      </c>
      <c r="F153" s="5"/>
      <c r="G153" s="15">
        <f t="shared" ref="G153" si="7">F153*E153</f>
        <v>0</v>
      </c>
    </row>
    <row r="154" spans="2:7" x14ac:dyDescent="0.25">
      <c r="B154" s="20"/>
      <c r="C154" s="21" t="s">
        <v>254</v>
      </c>
      <c r="G154" s="15"/>
    </row>
    <row r="155" spans="2:7" x14ac:dyDescent="0.25">
      <c r="B155" s="20" t="s">
        <v>73</v>
      </c>
      <c r="C155" s="3" t="s">
        <v>251</v>
      </c>
      <c r="D155" t="s">
        <v>8</v>
      </c>
      <c r="E155">
        <v>1</v>
      </c>
      <c r="F155" s="5"/>
      <c r="G155" s="15">
        <f t="shared" ref="G155" si="8">F155*E155</f>
        <v>0</v>
      </c>
    </row>
    <row r="156" spans="2:7" x14ac:dyDescent="0.25">
      <c r="B156" s="20"/>
      <c r="C156" s="21" t="s">
        <v>254</v>
      </c>
      <c r="G156" s="15"/>
    </row>
    <row r="157" spans="2:7" x14ac:dyDescent="0.25">
      <c r="B157" s="20" t="s">
        <v>261</v>
      </c>
      <c r="C157" s="3" t="s">
        <v>263</v>
      </c>
      <c r="D157" t="s">
        <v>8</v>
      </c>
      <c r="E157">
        <v>1</v>
      </c>
      <c r="F157" s="5"/>
      <c r="G157" s="15">
        <f t="shared" ref="G157" si="9">F157*E157</f>
        <v>0</v>
      </c>
    </row>
    <row r="158" spans="2:7" x14ac:dyDescent="0.25">
      <c r="B158" s="20"/>
      <c r="C158" s="21" t="s">
        <v>265</v>
      </c>
      <c r="G158" s="15"/>
    </row>
    <row r="159" spans="2:7" x14ac:dyDescent="0.25">
      <c r="B159" s="20" t="s">
        <v>262</v>
      </c>
      <c r="C159" s="3" t="s">
        <v>264</v>
      </c>
      <c r="D159" t="s">
        <v>8</v>
      </c>
      <c r="E159">
        <v>1</v>
      </c>
      <c r="F159" s="5"/>
      <c r="G159" s="15">
        <f t="shared" ref="G159" si="10">F159*E159</f>
        <v>0</v>
      </c>
    </row>
    <row r="160" spans="2:7" x14ac:dyDescent="0.25">
      <c r="B160" s="20"/>
      <c r="C160" s="21" t="s">
        <v>265</v>
      </c>
      <c r="G160" s="15"/>
    </row>
    <row r="161" spans="2:7" x14ac:dyDescent="0.25">
      <c r="B161" s="20" t="s">
        <v>266</v>
      </c>
      <c r="C161" s="3" t="s">
        <v>268</v>
      </c>
      <c r="D161" t="s">
        <v>8</v>
      </c>
      <c r="E161">
        <v>1</v>
      </c>
      <c r="F161" s="5"/>
      <c r="G161" s="15">
        <f t="shared" ref="G161" si="11">F161*E161</f>
        <v>0</v>
      </c>
    </row>
    <row r="162" spans="2:7" x14ac:dyDescent="0.25">
      <c r="B162" s="20"/>
      <c r="C162" s="21" t="s">
        <v>254</v>
      </c>
      <c r="G162" s="15"/>
    </row>
    <row r="163" spans="2:7" x14ac:dyDescent="0.25">
      <c r="B163" s="20" t="s">
        <v>267</v>
      </c>
      <c r="C163" s="3" t="s">
        <v>269</v>
      </c>
      <c r="D163" t="s">
        <v>8</v>
      </c>
      <c r="E163">
        <v>1</v>
      </c>
      <c r="F163" s="5"/>
      <c r="G163" s="15">
        <f t="shared" ref="G163" si="12">F163*E163</f>
        <v>0</v>
      </c>
    </row>
    <row r="164" spans="2:7" x14ac:dyDescent="0.25">
      <c r="B164" s="20"/>
      <c r="C164" s="21" t="s">
        <v>254</v>
      </c>
      <c r="G164" s="15"/>
    </row>
    <row r="165" spans="2:7" x14ac:dyDescent="0.25">
      <c r="B165" s="20"/>
      <c r="C165" s="21"/>
      <c r="G165" s="15"/>
    </row>
    <row r="166" spans="2:7" x14ac:dyDescent="0.25">
      <c r="F166" s="1" t="s">
        <v>2</v>
      </c>
      <c r="G166" s="2">
        <f>SUM(G93:G164)</f>
        <v>0</v>
      </c>
    </row>
    <row r="167" spans="2:7" ht="15.75" thickBot="1" x14ac:dyDescent="0.3">
      <c r="F167" s="61"/>
      <c r="G167" s="23"/>
    </row>
    <row r="168" spans="2:7" ht="24" thickBot="1" x14ac:dyDescent="0.4">
      <c r="B168" s="65" t="s">
        <v>228</v>
      </c>
      <c r="C168" s="66"/>
      <c r="D168" s="66"/>
      <c r="E168" s="66"/>
      <c r="F168" s="66"/>
      <c r="G168" s="67"/>
    </row>
    <row r="169" spans="2:7" x14ac:dyDescent="0.25">
      <c r="C169" s="1" t="s">
        <v>0</v>
      </c>
      <c r="D169" s="1" t="s">
        <v>3</v>
      </c>
      <c r="E169" s="1" t="s">
        <v>4</v>
      </c>
      <c r="F169" s="1" t="s">
        <v>5</v>
      </c>
      <c r="G169" s="1" t="s">
        <v>6</v>
      </c>
    </row>
    <row r="170" spans="2:7" x14ac:dyDescent="0.25">
      <c r="C170" t="s">
        <v>36</v>
      </c>
      <c r="D170" t="s">
        <v>9</v>
      </c>
      <c r="E170">
        <v>1</v>
      </c>
      <c r="F170" s="60">
        <f>'Cena Elektro a MaR'!F19</f>
        <v>0</v>
      </c>
      <c r="G170" s="22">
        <f>F170*E170</f>
        <v>0</v>
      </c>
    </row>
    <row r="171" spans="2:7" ht="96.75" x14ac:dyDescent="0.25">
      <c r="C171" s="9" t="s">
        <v>315</v>
      </c>
      <c r="F171" s="22"/>
      <c r="G171" s="22"/>
    </row>
    <row r="173" spans="2:7" x14ac:dyDescent="0.25">
      <c r="F173" s="1" t="s">
        <v>2</v>
      </c>
      <c r="G173" s="23">
        <f>G170</f>
        <v>0</v>
      </c>
    </row>
    <row r="174" spans="2:7" x14ac:dyDescent="0.25">
      <c r="F174" s="1"/>
      <c r="G174" s="23"/>
    </row>
    <row r="175" spans="2:7" ht="15.75" thickBot="1" x14ac:dyDescent="0.3"/>
    <row r="176" spans="2:7" ht="24" thickBot="1" x14ac:dyDescent="0.4">
      <c r="B176" s="65" t="s">
        <v>224</v>
      </c>
      <c r="C176" s="66"/>
      <c r="D176" s="66"/>
      <c r="E176" s="66"/>
      <c r="F176" s="66"/>
      <c r="G176" s="67"/>
    </row>
    <row r="177" spans="3:7" x14ac:dyDescent="0.25">
      <c r="C177" s="1" t="s">
        <v>0</v>
      </c>
      <c r="D177" s="1" t="s">
        <v>3</v>
      </c>
      <c r="E177" s="1" t="s">
        <v>4</v>
      </c>
      <c r="F177" s="1" t="s">
        <v>5</v>
      </c>
      <c r="G177" s="1" t="s">
        <v>6</v>
      </c>
    </row>
    <row r="178" spans="3:7" x14ac:dyDescent="0.25">
      <c r="C178" t="s">
        <v>35</v>
      </c>
      <c r="D178" t="s">
        <v>7</v>
      </c>
      <c r="E178">
        <v>2000</v>
      </c>
      <c r="F178" s="5"/>
      <c r="G178" s="22">
        <f t="shared" ref="G178" si="13">F178*E178</f>
        <v>0</v>
      </c>
    </row>
    <row r="179" spans="3:7" x14ac:dyDescent="0.25">
      <c r="C179" s="24" t="s">
        <v>323</v>
      </c>
      <c r="F179" s="22"/>
      <c r="G179" s="22"/>
    </row>
    <row r="180" spans="3:7" x14ac:dyDescent="0.25">
      <c r="C180" t="s">
        <v>255</v>
      </c>
      <c r="D180" t="s">
        <v>9</v>
      </c>
      <c r="E180">
        <v>1</v>
      </c>
      <c r="F180" s="5"/>
      <c r="G180" s="22">
        <f>F180*E180</f>
        <v>0</v>
      </c>
    </row>
    <row r="181" spans="3:7" x14ac:dyDescent="0.25">
      <c r="C181" s="24" t="s">
        <v>256</v>
      </c>
      <c r="F181" s="22"/>
      <c r="G181" s="22"/>
    </row>
    <row r="182" spans="3:7" x14ac:dyDescent="0.25">
      <c r="C182" t="s">
        <v>38</v>
      </c>
      <c r="D182" t="s">
        <v>8</v>
      </c>
      <c r="E182">
        <v>1</v>
      </c>
      <c r="F182" s="5"/>
      <c r="G182" s="22">
        <f>F182*E182</f>
        <v>0</v>
      </c>
    </row>
    <row r="183" spans="3:7" x14ac:dyDescent="0.25">
      <c r="C183" s="24" t="s">
        <v>195</v>
      </c>
      <c r="F183" s="22"/>
      <c r="G183" s="22"/>
    </row>
    <row r="184" spans="3:7" x14ac:dyDescent="0.25">
      <c r="C184" t="s">
        <v>300</v>
      </c>
      <c r="D184" t="s">
        <v>8</v>
      </c>
      <c r="E184">
        <v>2</v>
      </c>
      <c r="F184" s="5"/>
      <c r="G184" s="22">
        <f>F184*E184</f>
        <v>0</v>
      </c>
    </row>
    <row r="185" spans="3:7" x14ac:dyDescent="0.25">
      <c r="C185" s="24" t="s">
        <v>299</v>
      </c>
      <c r="F185" s="22"/>
      <c r="G185" s="22"/>
    </row>
    <row r="186" spans="3:7" x14ac:dyDescent="0.25">
      <c r="C186" t="s">
        <v>274</v>
      </c>
      <c r="D186" t="s">
        <v>8</v>
      </c>
      <c r="E186">
        <v>2</v>
      </c>
      <c r="F186" s="5"/>
      <c r="G186" s="22">
        <f>F186*E186</f>
        <v>0</v>
      </c>
    </row>
    <row r="187" spans="3:7" x14ac:dyDescent="0.25">
      <c r="C187" s="24" t="s">
        <v>273</v>
      </c>
      <c r="F187" s="22"/>
      <c r="G187" s="22"/>
    </row>
    <row r="188" spans="3:7" x14ac:dyDescent="0.25">
      <c r="C188" t="s">
        <v>257</v>
      </c>
      <c r="D188" t="s">
        <v>8</v>
      </c>
      <c r="E188">
        <v>4</v>
      </c>
      <c r="F188" s="5"/>
      <c r="G188" s="22">
        <f>F188*E188</f>
        <v>0</v>
      </c>
    </row>
    <row r="189" spans="3:7" x14ac:dyDescent="0.25">
      <c r="C189" s="24" t="s">
        <v>301</v>
      </c>
      <c r="F189" s="22"/>
      <c r="G189" s="22"/>
    </row>
    <row r="190" spans="3:7" x14ac:dyDescent="0.25">
      <c r="C190" t="s">
        <v>33</v>
      </c>
      <c r="D190" t="s">
        <v>9</v>
      </c>
      <c r="E190">
        <v>1</v>
      </c>
      <c r="F190" s="5"/>
      <c r="G190" s="22">
        <f>F190*E190</f>
        <v>0</v>
      </c>
    </row>
    <row r="191" spans="3:7" ht="24.75" x14ac:dyDescent="0.25">
      <c r="C191" s="9" t="s">
        <v>219</v>
      </c>
      <c r="F191" s="22"/>
      <c r="G191" s="22"/>
    </row>
    <row r="192" spans="3:7" x14ac:dyDescent="0.25">
      <c r="C192" t="s">
        <v>272</v>
      </c>
      <c r="D192" t="s">
        <v>9</v>
      </c>
      <c r="E192">
        <v>1</v>
      </c>
      <c r="F192" s="5"/>
      <c r="G192" s="22">
        <f>F192*E192</f>
        <v>0</v>
      </c>
    </row>
    <row r="193" spans="3:7" x14ac:dyDescent="0.25">
      <c r="C193" s="24" t="s">
        <v>121</v>
      </c>
      <c r="F193" s="22"/>
      <c r="G193" s="22"/>
    </row>
    <row r="194" spans="3:7" x14ac:dyDescent="0.25">
      <c r="C194" t="s">
        <v>322</v>
      </c>
      <c r="D194" t="s">
        <v>9</v>
      </c>
      <c r="E194">
        <v>1</v>
      </c>
      <c r="F194" s="5"/>
      <c r="G194" s="22">
        <f>F194*E194</f>
        <v>0</v>
      </c>
    </row>
    <row r="195" spans="3:7" x14ac:dyDescent="0.25">
      <c r="C195" s="24" t="s">
        <v>258</v>
      </c>
      <c r="F195" s="22"/>
      <c r="G195" s="22"/>
    </row>
    <row r="196" spans="3:7" x14ac:dyDescent="0.25">
      <c r="C196" t="s">
        <v>37</v>
      </c>
      <c r="D196" t="s">
        <v>9</v>
      </c>
      <c r="E196">
        <v>1</v>
      </c>
      <c r="F196" s="5"/>
      <c r="G196" s="22">
        <f t="shared" ref="G196:G204" si="14">F196*E196</f>
        <v>0</v>
      </c>
    </row>
    <row r="197" spans="3:7" x14ac:dyDescent="0.25">
      <c r="C197" s="24" t="s">
        <v>122</v>
      </c>
      <c r="F197" s="22"/>
      <c r="G197" s="22"/>
    </row>
    <row r="198" spans="3:7" x14ac:dyDescent="0.25">
      <c r="C198" t="s">
        <v>30</v>
      </c>
      <c r="D198" t="s">
        <v>9</v>
      </c>
      <c r="E198">
        <v>1</v>
      </c>
      <c r="F198" s="5"/>
      <c r="G198" s="22">
        <f t="shared" si="14"/>
        <v>0</v>
      </c>
    </row>
    <row r="199" spans="3:7" ht="24.75" x14ac:dyDescent="0.25">
      <c r="C199" s="9" t="s">
        <v>196</v>
      </c>
      <c r="F199" s="22"/>
      <c r="G199" s="22"/>
    </row>
    <row r="200" spans="3:7" x14ac:dyDescent="0.25">
      <c r="C200" t="s">
        <v>32</v>
      </c>
      <c r="D200" t="s">
        <v>9</v>
      </c>
      <c r="E200">
        <v>1</v>
      </c>
      <c r="F200" s="5"/>
      <c r="G200" s="22">
        <f t="shared" si="14"/>
        <v>0</v>
      </c>
    </row>
    <row r="201" spans="3:7" x14ac:dyDescent="0.25">
      <c r="C201" s="24" t="s">
        <v>123</v>
      </c>
      <c r="F201" s="22"/>
      <c r="G201" s="22"/>
    </row>
    <row r="202" spans="3:7" x14ac:dyDescent="0.25">
      <c r="C202" t="s">
        <v>239</v>
      </c>
      <c r="D202" t="s">
        <v>9</v>
      </c>
      <c r="E202">
        <v>1</v>
      </c>
      <c r="F202" s="5"/>
      <c r="G202" s="22">
        <f t="shared" si="14"/>
        <v>0</v>
      </c>
    </row>
    <row r="203" spans="3:7" x14ac:dyDescent="0.25">
      <c r="C203" s="24" t="s">
        <v>126</v>
      </c>
      <c r="F203" s="22"/>
      <c r="G203" s="22"/>
    </row>
    <row r="204" spans="3:7" x14ac:dyDescent="0.25">
      <c r="C204" t="s">
        <v>86</v>
      </c>
      <c r="D204" t="s">
        <v>9</v>
      </c>
      <c r="E204">
        <v>1</v>
      </c>
      <c r="F204" s="5"/>
      <c r="G204" s="22">
        <f t="shared" si="14"/>
        <v>0</v>
      </c>
    </row>
    <row r="205" spans="3:7" x14ac:dyDescent="0.25">
      <c r="C205" s="24" t="s">
        <v>125</v>
      </c>
      <c r="F205" s="22"/>
      <c r="G205" s="22"/>
    </row>
    <row r="206" spans="3:7" x14ac:dyDescent="0.25">
      <c r="F206" s="1" t="s">
        <v>2</v>
      </c>
      <c r="G206" s="23">
        <f>SUM(G178:G204)</f>
        <v>0</v>
      </c>
    </row>
    <row r="207" spans="3:7" x14ac:dyDescent="0.25">
      <c r="C207" s="1" t="s">
        <v>39</v>
      </c>
    </row>
    <row r="208" spans="3:7" x14ac:dyDescent="0.25">
      <c r="C208" t="s">
        <v>120</v>
      </c>
      <c r="D208" t="s">
        <v>9</v>
      </c>
      <c r="E208">
        <v>1</v>
      </c>
      <c r="F208" s="5"/>
      <c r="G208" s="22">
        <f t="shared" ref="G208:G210" si="15">F208*E208</f>
        <v>0</v>
      </c>
    </row>
    <row r="209" spans="3:7" x14ac:dyDescent="0.25">
      <c r="C209" s="24" t="s">
        <v>127</v>
      </c>
      <c r="G209" s="22"/>
    </row>
    <row r="210" spans="3:7" x14ac:dyDescent="0.25">
      <c r="C210" t="s">
        <v>317</v>
      </c>
      <c r="D210" t="s">
        <v>9</v>
      </c>
      <c r="E210">
        <v>1</v>
      </c>
      <c r="F210" s="5"/>
      <c r="G210" s="22">
        <f t="shared" si="15"/>
        <v>0</v>
      </c>
    </row>
    <row r="211" spans="3:7" x14ac:dyDescent="0.25">
      <c r="C211" s="9" t="s">
        <v>297</v>
      </c>
      <c r="G211" s="22"/>
    </row>
    <row r="212" spans="3:7" x14ac:dyDescent="0.25">
      <c r="F212" s="1" t="s">
        <v>2</v>
      </c>
      <c r="G212" s="23">
        <f>SUM(G208:G210)</f>
        <v>0</v>
      </c>
    </row>
    <row r="213" spans="3:7" x14ac:dyDescent="0.25">
      <c r="C213" s="1" t="s">
        <v>45</v>
      </c>
    </row>
    <row r="214" spans="3:7" x14ac:dyDescent="0.25">
      <c r="C214" t="s">
        <v>85</v>
      </c>
      <c r="D214" t="s">
        <v>40</v>
      </c>
      <c r="E214">
        <v>60</v>
      </c>
      <c r="F214" s="5"/>
      <c r="G214" s="22">
        <f t="shared" ref="G214:G220" si="16">F214*E214</f>
        <v>0</v>
      </c>
    </row>
    <row r="215" spans="3:7" x14ac:dyDescent="0.25">
      <c r="C215" s="24" t="s">
        <v>130</v>
      </c>
      <c r="G215" s="22"/>
    </row>
    <row r="216" spans="3:7" x14ac:dyDescent="0.25">
      <c r="C216" t="s">
        <v>47</v>
      </c>
      <c r="D216" t="s">
        <v>28</v>
      </c>
      <c r="E216">
        <v>50</v>
      </c>
      <c r="F216" s="5"/>
      <c r="G216" s="22">
        <f t="shared" si="16"/>
        <v>0</v>
      </c>
    </row>
    <row r="217" spans="3:7" x14ac:dyDescent="0.25">
      <c r="C217" s="24" t="s">
        <v>131</v>
      </c>
      <c r="G217" s="22"/>
    </row>
    <row r="218" spans="3:7" x14ac:dyDescent="0.25">
      <c r="C218" t="s">
        <v>46</v>
      </c>
      <c r="D218" t="s">
        <v>28</v>
      </c>
      <c r="E218">
        <v>70</v>
      </c>
      <c r="F218" s="5"/>
      <c r="G218" s="22">
        <f t="shared" si="16"/>
        <v>0</v>
      </c>
    </row>
    <row r="219" spans="3:7" x14ac:dyDescent="0.25">
      <c r="C219" s="24" t="s">
        <v>128</v>
      </c>
      <c r="G219" s="22"/>
    </row>
    <row r="220" spans="3:7" x14ac:dyDescent="0.25">
      <c r="C220" t="s">
        <v>197</v>
      </c>
      <c r="D220" t="s">
        <v>28</v>
      </c>
      <c r="E220">
        <v>160</v>
      </c>
      <c r="F220" s="5"/>
      <c r="G220" s="22">
        <f t="shared" si="16"/>
        <v>0</v>
      </c>
    </row>
    <row r="221" spans="3:7" x14ac:dyDescent="0.25">
      <c r="C221" s="24" t="s">
        <v>129</v>
      </c>
      <c r="G221" s="22"/>
    </row>
    <row r="222" spans="3:7" x14ac:dyDescent="0.25">
      <c r="C222" t="s">
        <v>313</v>
      </c>
      <c r="D222" t="s">
        <v>28</v>
      </c>
      <c r="E222">
        <v>85</v>
      </c>
      <c r="F222" s="5"/>
      <c r="G222" s="22">
        <f t="shared" ref="G222" si="17">F222*E222</f>
        <v>0</v>
      </c>
    </row>
    <row r="223" spans="3:7" x14ac:dyDescent="0.25">
      <c r="C223" s="24" t="s">
        <v>312</v>
      </c>
      <c r="G223" s="22"/>
    </row>
    <row r="224" spans="3:7" x14ac:dyDescent="0.25">
      <c r="C224" t="s">
        <v>241</v>
      </c>
      <c r="D224" t="s">
        <v>28</v>
      </c>
      <c r="E224">
        <v>120</v>
      </c>
      <c r="F224" s="5"/>
      <c r="G224" s="8">
        <f>F224*E224</f>
        <v>0</v>
      </c>
    </row>
    <row r="225" spans="2:7" x14ac:dyDescent="0.25">
      <c r="C225" s="24" t="s">
        <v>242</v>
      </c>
      <c r="G225" s="8"/>
    </row>
    <row r="226" spans="2:7" x14ac:dyDescent="0.25">
      <c r="F226" s="1" t="s">
        <v>2</v>
      </c>
      <c r="G226" s="23">
        <f>SUM(G214:G224)</f>
        <v>0</v>
      </c>
    </row>
    <row r="227" spans="2:7" ht="15.75" thickBot="1" x14ac:dyDescent="0.3">
      <c r="C227" s="1"/>
      <c r="D227" s="1"/>
      <c r="E227" s="1"/>
      <c r="F227" s="1"/>
      <c r="G227" s="25"/>
    </row>
    <row r="228" spans="2:7" ht="24" thickBot="1" x14ac:dyDescent="0.4">
      <c r="B228" s="65" t="s">
        <v>225</v>
      </c>
      <c r="C228" s="66"/>
      <c r="D228" s="66"/>
      <c r="E228" s="66"/>
      <c r="F228" s="66"/>
      <c r="G228" s="67"/>
    </row>
    <row r="229" spans="2:7" x14ac:dyDescent="0.25">
      <c r="C229" t="s">
        <v>226</v>
      </c>
      <c r="D229" t="s">
        <v>9</v>
      </c>
      <c r="E229">
        <v>1</v>
      </c>
      <c r="F229" s="5"/>
      <c r="G229" s="22">
        <f>F229*E229</f>
        <v>0</v>
      </c>
    </row>
    <row r="230" spans="2:7" x14ac:dyDescent="0.25">
      <c r="C230" s="24" t="s">
        <v>227</v>
      </c>
    </row>
    <row r="231" spans="2:7" x14ac:dyDescent="0.25">
      <c r="C231" t="s">
        <v>166</v>
      </c>
      <c r="D231" t="s">
        <v>9</v>
      </c>
      <c r="E231">
        <v>1</v>
      </c>
      <c r="F231" s="5"/>
      <c r="G231" s="22">
        <f>F231*E231</f>
        <v>0</v>
      </c>
    </row>
    <row r="232" spans="2:7" x14ac:dyDescent="0.25">
      <c r="C232" s="24" t="s">
        <v>229</v>
      </c>
    </row>
    <row r="233" spans="2:7" x14ac:dyDescent="0.25">
      <c r="C233" t="s">
        <v>230</v>
      </c>
      <c r="D233" t="s">
        <v>9</v>
      </c>
      <c r="E233">
        <v>1</v>
      </c>
      <c r="F233" s="5"/>
      <c r="G233" s="22">
        <f>F233*E233</f>
        <v>0</v>
      </c>
    </row>
    <row r="234" spans="2:7" x14ac:dyDescent="0.25">
      <c r="C234" s="24" t="s">
        <v>231</v>
      </c>
    </row>
    <row r="235" spans="2:7" x14ac:dyDescent="0.25">
      <c r="C235" t="s">
        <v>232</v>
      </c>
      <c r="D235" t="s">
        <v>9</v>
      </c>
      <c r="E235">
        <v>1</v>
      </c>
      <c r="F235" s="5"/>
      <c r="G235" s="22">
        <f>F235*E235</f>
        <v>0</v>
      </c>
    </row>
    <row r="236" spans="2:7" x14ac:dyDescent="0.25">
      <c r="C236" s="24" t="s">
        <v>233</v>
      </c>
    </row>
    <row r="237" spans="2:7" x14ac:dyDescent="0.25">
      <c r="C237" t="s">
        <v>234</v>
      </c>
      <c r="D237" t="s">
        <v>9</v>
      </c>
      <c r="E237">
        <v>1</v>
      </c>
      <c r="F237" s="5"/>
      <c r="G237" s="22">
        <f>F237*E237</f>
        <v>0</v>
      </c>
    </row>
    <row r="238" spans="2:7" x14ac:dyDescent="0.25">
      <c r="C238" s="24" t="s">
        <v>235</v>
      </c>
    </row>
    <row r="239" spans="2:7" x14ac:dyDescent="0.25">
      <c r="F239" s="1" t="s">
        <v>2</v>
      </c>
      <c r="G239" s="23">
        <f>SUM(G229:G238)</f>
        <v>0</v>
      </c>
    </row>
    <row r="240" spans="2:7" ht="15.75" thickBot="1" x14ac:dyDescent="0.3"/>
    <row r="241" spans="2:7" ht="24" thickBot="1" x14ac:dyDescent="0.4">
      <c r="B241" s="26"/>
      <c r="C241" s="27" t="s">
        <v>325</v>
      </c>
      <c r="D241" s="28"/>
      <c r="E241" s="28"/>
      <c r="F241" s="28"/>
      <c r="G241" s="29">
        <f>G52+G88+G166+G173+G206+G212+G226+G239</f>
        <v>0</v>
      </c>
    </row>
    <row r="243" spans="2:7" ht="15.75" thickBot="1" x14ac:dyDescent="0.3"/>
    <row r="244" spans="2:7" ht="24" thickBot="1" x14ac:dyDescent="0.4">
      <c r="B244" s="68" t="s">
        <v>326</v>
      </c>
      <c r="C244" s="69"/>
      <c r="D244" s="69"/>
      <c r="E244" s="69"/>
      <c r="F244" s="69"/>
      <c r="G244" s="70"/>
    </row>
    <row r="245" spans="2:7" ht="15.75" thickBot="1" x14ac:dyDescent="0.3"/>
    <row r="246" spans="2:7" ht="24" thickBot="1" x14ac:dyDescent="0.4">
      <c r="B246" s="65" t="s">
        <v>223</v>
      </c>
      <c r="C246" s="66"/>
      <c r="D246" s="66"/>
      <c r="E246" s="66"/>
      <c r="F246" s="66"/>
      <c r="G246" s="67"/>
    </row>
    <row r="247" spans="2:7" x14ac:dyDescent="0.25">
      <c r="C247" s="1" t="s">
        <v>0</v>
      </c>
      <c r="D247" s="1" t="s">
        <v>3</v>
      </c>
      <c r="E247" s="1" t="s">
        <v>4</v>
      </c>
      <c r="F247" s="1" t="s">
        <v>5</v>
      </c>
      <c r="G247" s="1" t="s">
        <v>6</v>
      </c>
    </row>
    <row r="248" spans="2:7" x14ac:dyDescent="0.25">
      <c r="C248" t="s">
        <v>84</v>
      </c>
      <c r="D248" t="s">
        <v>9</v>
      </c>
      <c r="E248">
        <v>1</v>
      </c>
      <c r="F248" s="5"/>
      <c r="G248" s="22">
        <f>F248*E248</f>
        <v>0</v>
      </c>
    </row>
    <row r="249" spans="2:7" ht="24.75" x14ac:dyDescent="0.25">
      <c r="C249" s="9" t="s">
        <v>138</v>
      </c>
      <c r="F249" s="22"/>
      <c r="G249" s="22"/>
    </row>
    <row r="250" spans="2:7" ht="15.75" thickBot="1" x14ac:dyDescent="0.3"/>
    <row r="251" spans="2:7" ht="24" thickBot="1" x14ac:dyDescent="0.4">
      <c r="B251" s="65" t="s">
        <v>238</v>
      </c>
      <c r="C251" s="66"/>
      <c r="D251" s="66"/>
      <c r="E251" s="66"/>
      <c r="F251" s="66"/>
      <c r="G251" s="67"/>
    </row>
    <row r="252" spans="2:7" x14ac:dyDescent="0.25">
      <c r="C252" t="s">
        <v>236</v>
      </c>
      <c r="E252">
        <v>1</v>
      </c>
      <c r="F252" s="5"/>
      <c r="G252" s="22">
        <f>F252*E252</f>
        <v>0</v>
      </c>
    </row>
    <row r="253" spans="2:7" x14ac:dyDescent="0.25">
      <c r="C253" s="24" t="s">
        <v>237</v>
      </c>
      <c r="E253" s="22"/>
      <c r="F253" s="22"/>
      <c r="G253" s="22"/>
    </row>
    <row r="254" spans="2:7" ht="15.75" thickBot="1" x14ac:dyDescent="0.3"/>
    <row r="255" spans="2:7" ht="24" thickBot="1" x14ac:dyDescent="0.4">
      <c r="B255" s="65" t="s">
        <v>294</v>
      </c>
      <c r="C255" s="66"/>
      <c r="D255" s="66"/>
      <c r="E255" s="66"/>
      <c r="F255" s="66"/>
      <c r="G255" s="67"/>
    </row>
    <row r="256" spans="2:7" x14ac:dyDescent="0.25">
      <c r="C256" t="s">
        <v>34</v>
      </c>
      <c r="D256" t="s">
        <v>9</v>
      </c>
      <c r="E256">
        <v>1</v>
      </c>
      <c r="F256" s="5"/>
      <c r="G256" s="22">
        <f>F256*E256</f>
        <v>0</v>
      </c>
    </row>
    <row r="257" spans="2:7" x14ac:dyDescent="0.25">
      <c r="C257" s="24" t="s">
        <v>124</v>
      </c>
      <c r="F257" s="22"/>
      <c r="G257" s="22"/>
    </row>
    <row r="258" spans="2:7" ht="15.75" thickBot="1" x14ac:dyDescent="0.3"/>
    <row r="259" spans="2:7" ht="24" thickBot="1" x14ac:dyDescent="0.4">
      <c r="B259" s="65" t="s">
        <v>302</v>
      </c>
      <c r="C259" s="66"/>
      <c r="D259" s="66"/>
      <c r="E259" s="66"/>
      <c r="F259" s="66"/>
      <c r="G259" s="67"/>
    </row>
    <row r="260" spans="2:7" x14ac:dyDescent="0.25">
      <c r="C260" t="s">
        <v>303</v>
      </c>
      <c r="D260" t="s">
        <v>9</v>
      </c>
      <c r="E260">
        <v>1</v>
      </c>
      <c r="F260" s="5"/>
      <c r="G260" s="22">
        <f>F260*E260</f>
        <v>0</v>
      </c>
    </row>
    <row r="261" spans="2:7" x14ac:dyDescent="0.25">
      <c r="C261" s="24" t="s">
        <v>305</v>
      </c>
      <c r="F261" s="22"/>
      <c r="G261" s="22"/>
    </row>
    <row r="262" spans="2:7" x14ac:dyDescent="0.25">
      <c r="C262" t="s">
        <v>295</v>
      </c>
      <c r="D262" t="s">
        <v>9</v>
      </c>
      <c r="E262">
        <v>1</v>
      </c>
      <c r="F262" s="5"/>
      <c r="G262" s="22">
        <f>F262*E262</f>
        <v>0</v>
      </c>
    </row>
    <row r="263" spans="2:7" x14ac:dyDescent="0.25">
      <c r="C263" s="24" t="s">
        <v>296</v>
      </c>
      <c r="F263" s="22"/>
      <c r="G263" s="22"/>
    </row>
    <row r="264" spans="2:7" x14ac:dyDescent="0.25">
      <c r="C264" t="s">
        <v>327</v>
      </c>
      <c r="D264" t="s">
        <v>40</v>
      </c>
      <c r="E264">
        <v>20</v>
      </c>
      <c r="F264" s="5"/>
      <c r="G264" s="22">
        <f>F264*E264</f>
        <v>0</v>
      </c>
    </row>
    <row r="265" spans="2:7" x14ac:dyDescent="0.25">
      <c r="C265" s="24" t="s">
        <v>304</v>
      </c>
      <c r="F265" s="22"/>
      <c r="G265" s="22"/>
    </row>
    <row r="266" spans="2:7" x14ac:dyDescent="0.25">
      <c r="C266" t="s">
        <v>310</v>
      </c>
      <c r="D266" t="s">
        <v>9</v>
      </c>
      <c r="E266">
        <v>1</v>
      </c>
      <c r="F266" s="5"/>
      <c r="G266" s="22">
        <f>F266*E266</f>
        <v>0</v>
      </c>
    </row>
    <row r="267" spans="2:7" x14ac:dyDescent="0.25">
      <c r="C267" s="24" t="s">
        <v>311</v>
      </c>
      <c r="F267" s="22"/>
      <c r="G267" s="22"/>
    </row>
    <row r="268" spans="2:7" x14ac:dyDescent="0.25">
      <c r="F268" s="1" t="s">
        <v>2</v>
      </c>
      <c r="G268" s="23">
        <f>SUM(G260:G266)</f>
        <v>0</v>
      </c>
    </row>
    <row r="269" spans="2:7" ht="15.75" thickBot="1" x14ac:dyDescent="0.3"/>
    <row r="270" spans="2:7" ht="24" thickBot="1" x14ac:dyDescent="0.4">
      <c r="B270" s="65" t="s">
        <v>306</v>
      </c>
      <c r="C270" s="66"/>
      <c r="D270" s="66"/>
      <c r="E270" s="66"/>
      <c r="F270" s="66"/>
      <c r="G270" s="67"/>
    </row>
    <row r="271" spans="2:7" x14ac:dyDescent="0.25">
      <c r="C271" t="s">
        <v>21</v>
      </c>
      <c r="D271" t="s">
        <v>9</v>
      </c>
      <c r="E271">
        <v>1</v>
      </c>
      <c r="F271" s="5"/>
      <c r="G271" s="22">
        <f>F271*E271</f>
        <v>0</v>
      </c>
    </row>
    <row r="272" spans="2:7" x14ac:dyDescent="0.25">
      <c r="C272" s="24" t="s">
        <v>198</v>
      </c>
      <c r="F272" s="22"/>
      <c r="G272" s="22"/>
    </row>
    <row r="273" spans="2:7" x14ac:dyDescent="0.25">
      <c r="C273" t="s">
        <v>22</v>
      </c>
      <c r="D273" t="s">
        <v>9</v>
      </c>
      <c r="E273">
        <v>1</v>
      </c>
      <c r="F273" s="5"/>
      <c r="G273" s="22">
        <f>F273*E273</f>
        <v>0</v>
      </c>
    </row>
    <row r="274" spans="2:7" x14ac:dyDescent="0.25">
      <c r="C274" s="24" t="s">
        <v>307</v>
      </c>
    </row>
    <row r="275" spans="2:7" x14ac:dyDescent="0.25">
      <c r="C275" t="s">
        <v>308</v>
      </c>
      <c r="D275" t="s">
        <v>9</v>
      </c>
      <c r="E275">
        <v>1</v>
      </c>
      <c r="F275" s="5"/>
      <c r="G275" s="22">
        <f>F275*E275</f>
        <v>0</v>
      </c>
    </row>
    <row r="278" spans="2:7" x14ac:dyDescent="0.25">
      <c r="F278" s="1" t="s">
        <v>2</v>
      </c>
      <c r="G278" s="23">
        <f>SUM(G271:G275)</f>
        <v>0</v>
      </c>
    </row>
    <row r="279" spans="2:7" ht="15.75" thickBot="1" x14ac:dyDescent="0.3">
      <c r="F279" s="1"/>
      <c r="G279" s="23"/>
    </row>
    <row r="280" spans="2:7" ht="24" thickBot="1" x14ac:dyDescent="0.4">
      <c r="B280" s="65" t="s">
        <v>329</v>
      </c>
      <c r="C280" s="66"/>
      <c r="D280" s="66"/>
      <c r="E280" s="66"/>
      <c r="F280" s="66"/>
      <c r="G280" s="67"/>
    </row>
    <row r="281" spans="2:7" x14ac:dyDescent="0.25">
      <c r="C281" t="s">
        <v>330</v>
      </c>
      <c r="D281" t="s">
        <v>9</v>
      </c>
      <c r="E281">
        <v>1</v>
      </c>
      <c r="F281" s="5"/>
      <c r="G281" s="22">
        <f>F281*E281</f>
        <v>0</v>
      </c>
    </row>
    <row r="282" spans="2:7" x14ac:dyDescent="0.25">
      <c r="C282" s="24" t="s">
        <v>331</v>
      </c>
      <c r="F282" s="22"/>
      <c r="G282" s="22"/>
    </row>
    <row r="285" spans="2:7" x14ac:dyDescent="0.25">
      <c r="F285" s="1" t="s">
        <v>2</v>
      </c>
      <c r="G285" s="23">
        <f>SUM(G281:G282)</f>
        <v>0</v>
      </c>
    </row>
    <row r="286" spans="2:7" x14ac:dyDescent="0.25">
      <c r="F286" s="1"/>
      <c r="G286" s="23"/>
    </row>
    <row r="287" spans="2:7" ht="15.75" thickBot="1" x14ac:dyDescent="0.3">
      <c r="F287" s="1"/>
      <c r="G287" s="23"/>
    </row>
    <row r="288" spans="2:7" ht="24" thickBot="1" x14ac:dyDescent="0.4">
      <c r="B288" s="26"/>
      <c r="C288" s="27" t="s">
        <v>328</v>
      </c>
      <c r="D288" s="28"/>
      <c r="E288" s="28"/>
      <c r="F288" s="28"/>
      <c r="G288" s="29">
        <f>G248+G252+G256+G268+G278+G285</f>
        <v>0</v>
      </c>
    </row>
    <row r="290" spans="3:3" ht="15.75" x14ac:dyDescent="0.25">
      <c r="C290" s="45"/>
    </row>
    <row r="291" spans="3:3" ht="15.75" x14ac:dyDescent="0.25">
      <c r="C291" s="45"/>
    </row>
  </sheetData>
  <sheetProtection algorithmName="SHA-512" hashValue="WrLE71vDLcS3mhGiqFAKF5NIfnTs+Pec/KNSPkMOy5BRDrG0Too8n9Pn56L8jf6WIARtxYEy7qEWdVdiEZ/uRQ==" saltValue="Necfp176S809Q1kA9FhTgw==" spinCount="100000" sheet="1" objects="1" scenarios="1"/>
  <mergeCells count="13">
    <mergeCell ref="B2:G2"/>
    <mergeCell ref="C91:G91"/>
    <mergeCell ref="B56:G56"/>
    <mergeCell ref="B228:G228"/>
    <mergeCell ref="B246:G246"/>
    <mergeCell ref="B176:G176"/>
    <mergeCell ref="B280:G280"/>
    <mergeCell ref="B270:G270"/>
    <mergeCell ref="B168:G168"/>
    <mergeCell ref="B259:G259"/>
    <mergeCell ref="B244:G244"/>
    <mergeCell ref="B255:G255"/>
    <mergeCell ref="B251:G251"/>
  </mergeCells>
  <pageMargins left="0.7" right="0.7" top="0.78740157499999996" bottom="0.78740157499999996" header="0.3" footer="0.3"/>
  <pageSetup paperSize="9" scale="7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9D527-C6E9-4B34-8E48-A9F9B1A1DDF9}">
  <sheetPr>
    <pageSetUpPr fitToPage="1"/>
  </sheetPr>
  <dimension ref="A1:F38"/>
  <sheetViews>
    <sheetView zoomScale="115" zoomScaleNormal="115" workbookViewId="0">
      <selection activeCell="F19" sqref="F19"/>
    </sheetView>
  </sheetViews>
  <sheetFormatPr defaultRowHeight="15" x14ac:dyDescent="0.25"/>
  <cols>
    <col min="1" max="1" width="5.42578125" customWidth="1"/>
    <col min="2" max="2" width="5.7109375" bestFit="1" customWidth="1"/>
    <col min="3" max="3" width="55.140625" customWidth="1"/>
    <col min="4" max="4" width="6" bestFit="1" customWidth="1"/>
    <col min="5" max="5" width="13.140625" bestFit="1" customWidth="1"/>
    <col min="6" max="6" width="16.5703125" customWidth="1"/>
  </cols>
  <sheetData>
    <row r="1" spans="1:6" x14ac:dyDescent="0.25">
      <c r="A1" s="71" t="s">
        <v>139</v>
      </c>
      <c r="B1" s="71"/>
      <c r="C1" s="71"/>
      <c r="D1" s="71"/>
      <c r="E1" s="71"/>
      <c r="F1" s="71"/>
    </row>
    <row r="2" spans="1:6" x14ac:dyDescent="0.25">
      <c r="A2" s="30" t="s">
        <v>140</v>
      </c>
      <c r="B2" t="s">
        <v>141</v>
      </c>
      <c r="C2" t="s">
        <v>142</v>
      </c>
      <c r="D2" s="30" t="s">
        <v>143</v>
      </c>
      <c r="E2" s="30" t="s">
        <v>25</v>
      </c>
      <c r="F2" t="s">
        <v>26</v>
      </c>
    </row>
    <row r="3" spans="1:6" ht="43.5" x14ac:dyDescent="0.25">
      <c r="A3" s="31">
        <v>5</v>
      </c>
      <c r="B3" s="32"/>
      <c r="C3" s="39" t="s">
        <v>240</v>
      </c>
      <c r="D3" s="34">
        <v>1</v>
      </c>
      <c r="E3" s="44"/>
      <c r="F3" s="33">
        <f>E3*D3</f>
        <v>0</v>
      </c>
    </row>
    <row r="4" spans="1:6" x14ac:dyDescent="0.25">
      <c r="A4" s="31">
        <v>6</v>
      </c>
      <c r="B4" s="32"/>
      <c r="C4" s="35" t="s">
        <v>144</v>
      </c>
      <c r="D4" s="34">
        <v>1</v>
      </c>
      <c r="E4" s="44"/>
      <c r="F4" s="33">
        <f>E4*D4</f>
        <v>0</v>
      </c>
    </row>
    <row r="5" spans="1:6" x14ac:dyDescent="0.25">
      <c r="A5" s="31">
        <v>9</v>
      </c>
      <c r="B5" s="32"/>
      <c r="C5" s="36" t="s">
        <v>145</v>
      </c>
      <c r="D5" s="31">
        <v>1</v>
      </c>
      <c r="E5" s="44"/>
      <c r="F5" s="33">
        <f t="shared" ref="F5:F17" si="0">E5*D5</f>
        <v>0</v>
      </c>
    </row>
    <row r="6" spans="1:6" x14ac:dyDescent="0.25">
      <c r="A6" s="31"/>
      <c r="B6" s="32"/>
      <c r="C6" s="36" t="s">
        <v>146</v>
      </c>
      <c r="D6" s="31">
        <v>1</v>
      </c>
      <c r="E6" s="44"/>
      <c r="F6" s="33">
        <f t="shared" si="0"/>
        <v>0</v>
      </c>
    </row>
    <row r="7" spans="1:6" x14ac:dyDescent="0.25">
      <c r="A7" s="31"/>
      <c r="B7" s="32"/>
      <c r="C7" s="37" t="s">
        <v>147</v>
      </c>
      <c r="D7" s="31">
        <v>1</v>
      </c>
      <c r="E7" s="44"/>
      <c r="F7" s="33">
        <f t="shared" si="0"/>
        <v>0</v>
      </c>
    </row>
    <row r="8" spans="1:6" x14ac:dyDescent="0.25">
      <c r="A8" s="31">
        <v>9</v>
      </c>
      <c r="B8" s="32"/>
      <c r="C8" s="38" t="s">
        <v>148</v>
      </c>
      <c r="D8" s="31">
        <v>7</v>
      </c>
      <c r="E8" s="44"/>
      <c r="F8" s="33">
        <f t="shared" si="0"/>
        <v>0</v>
      </c>
    </row>
    <row r="9" spans="1:6" x14ac:dyDescent="0.25">
      <c r="A9" s="31">
        <v>11</v>
      </c>
      <c r="B9" s="32"/>
      <c r="C9" s="35" t="s">
        <v>149</v>
      </c>
      <c r="D9" s="31">
        <v>1</v>
      </c>
      <c r="E9" s="44"/>
      <c r="F9" s="33">
        <f t="shared" si="0"/>
        <v>0</v>
      </c>
    </row>
    <row r="10" spans="1:6" ht="43.5" x14ac:dyDescent="0.25">
      <c r="A10" s="31">
        <v>12</v>
      </c>
      <c r="B10" s="32"/>
      <c r="C10" s="39" t="s">
        <v>319</v>
      </c>
      <c r="D10" s="31">
        <v>1</v>
      </c>
      <c r="E10" s="44"/>
      <c r="F10" s="33">
        <f t="shared" si="0"/>
        <v>0</v>
      </c>
    </row>
    <row r="11" spans="1:6" x14ac:dyDescent="0.25">
      <c r="A11" s="31"/>
      <c r="B11" s="32"/>
      <c r="C11" s="39" t="s">
        <v>314</v>
      </c>
      <c r="D11" s="31">
        <v>2</v>
      </c>
      <c r="E11" s="44"/>
      <c r="F11" s="33">
        <f t="shared" ref="F11" si="1">E11*D11</f>
        <v>0</v>
      </c>
    </row>
    <row r="12" spans="1:6" x14ac:dyDescent="0.25">
      <c r="A12" s="31">
        <v>13</v>
      </c>
      <c r="B12" s="32"/>
      <c r="C12" s="35" t="s">
        <v>150</v>
      </c>
      <c r="D12" s="31">
        <v>1</v>
      </c>
      <c r="E12" s="44"/>
      <c r="F12" s="33">
        <f t="shared" si="0"/>
        <v>0</v>
      </c>
    </row>
    <row r="13" spans="1:6" x14ac:dyDescent="0.25">
      <c r="A13" s="31">
        <v>14</v>
      </c>
      <c r="B13" s="32"/>
      <c r="C13" s="35" t="s">
        <v>151</v>
      </c>
      <c r="D13" s="31">
        <v>1</v>
      </c>
      <c r="E13" s="44"/>
      <c r="F13" s="33">
        <f t="shared" si="0"/>
        <v>0</v>
      </c>
    </row>
    <row r="14" spans="1:6" ht="29.25" x14ac:dyDescent="0.25">
      <c r="A14" s="31">
        <v>15</v>
      </c>
      <c r="B14" s="32"/>
      <c r="C14" s="39" t="s">
        <v>194</v>
      </c>
      <c r="D14" s="31">
        <v>1</v>
      </c>
      <c r="E14" s="44"/>
      <c r="F14" s="33">
        <f t="shared" si="0"/>
        <v>0</v>
      </c>
    </row>
    <row r="15" spans="1:6" x14ac:dyDescent="0.25">
      <c r="A15" s="31">
        <v>16</v>
      </c>
      <c r="B15" s="32"/>
      <c r="C15" s="39" t="s">
        <v>189</v>
      </c>
      <c r="D15" s="31">
        <v>1</v>
      </c>
      <c r="E15" s="44"/>
      <c r="F15" s="33">
        <f t="shared" si="0"/>
        <v>0</v>
      </c>
    </row>
    <row r="16" spans="1:6" x14ac:dyDescent="0.25">
      <c r="A16" s="31">
        <v>17</v>
      </c>
      <c r="B16" s="32"/>
      <c r="C16" s="35" t="s">
        <v>152</v>
      </c>
      <c r="D16" s="31">
        <v>1</v>
      </c>
      <c r="E16" s="44"/>
      <c r="F16" s="33">
        <f t="shared" si="0"/>
        <v>0</v>
      </c>
    </row>
    <row r="17" spans="1:6" x14ac:dyDescent="0.25">
      <c r="A17" s="31">
        <v>18</v>
      </c>
      <c r="B17" s="32"/>
      <c r="C17" s="35" t="s">
        <v>153</v>
      </c>
      <c r="D17" s="31">
        <v>1</v>
      </c>
      <c r="E17" s="44"/>
      <c r="F17" s="33">
        <f t="shared" si="0"/>
        <v>0</v>
      </c>
    </row>
    <row r="18" spans="1:6" x14ac:dyDescent="0.25">
      <c r="A18" s="31"/>
      <c r="B18" s="32"/>
      <c r="C18" s="40"/>
      <c r="D18" s="31"/>
      <c r="E18" s="31"/>
      <c r="F18" s="33"/>
    </row>
    <row r="19" spans="1:6" x14ac:dyDescent="0.25">
      <c r="A19" s="31"/>
      <c r="B19" s="32"/>
      <c r="C19" s="41" t="s">
        <v>154</v>
      </c>
      <c r="D19" s="31"/>
      <c r="E19" s="31"/>
      <c r="F19" s="62">
        <f>SUM(F3:F18)</f>
        <v>0</v>
      </c>
    </row>
    <row r="20" spans="1:6" x14ac:dyDescent="0.25">
      <c r="A20" s="30"/>
      <c r="C20" s="42"/>
      <c r="D20" s="30"/>
      <c r="E20" s="30"/>
    </row>
    <row r="21" spans="1:6" x14ac:dyDescent="0.25">
      <c r="A21" s="30"/>
      <c r="D21" s="30"/>
      <c r="E21" s="30"/>
    </row>
    <row r="22" spans="1:6" x14ac:dyDescent="0.25">
      <c r="A22" s="30"/>
      <c r="C22" s="1" t="s">
        <v>155</v>
      </c>
      <c r="D22" s="30"/>
      <c r="E22" s="30"/>
    </row>
    <row r="23" spans="1:6" x14ac:dyDescent="0.25">
      <c r="A23" s="30"/>
      <c r="C23" t="s">
        <v>156</v>
      </c>
      <c r="D23" s="30"/>
      <c r="E23" s="30"/>
    </row>
    <row r="24" spans="1:6" x14ac:dyDescent="0.25">
      <c r="A24" s="30"/>
      <c r="C24" t="s">
        <v>157</v>
      </c>
      <c r="D24" s="30"/>
      <c r="E24" s="30"/>
    </row>
    <row r="25" spans="1:6" x14ac:dyDescent="0.25">
      <c r="A25" s="30"/>
      <c r="C25" t="s">
        <v>193</v>
      </c>
      <c r="D25" s="30"/>
      <c r="E25" s="30"/>
    </row>
    <row r="26" spans="1:6" x14ac:dyDescent="0.25">
      <c r="A26" s="30"/>
      <c r="D26" s="30"/>
      <c r="E26" s="30"/>
    </row>
    <row r="27" spans="1:6" x14ac:dyDescent="0.25">
      <c r="A27" s="30"/>
      <c r="C27" t="s">
        <v>158</v>
      </c>
      <c r="D27" s="30"/>
      <c r="E27" s="30"/>
    </row>
    <row r="28" spans="1:6" x14ac:dyDescent="0.25">
      <c r="A28" s="30"/>
      <c r="C28" t="s">
        <v>159</v>
      </c>
      <c r="D28" s="30"/>
      <c r="E28" s="30"/>
    </row>
    <row r="29" spans="1:6" x14ac:dyDescent="0.25">
      <c r="A29" s="30"/>
      <c r="C29" t="s">
        <v>160</v>
      </c>
      <c r="D29" s="30"/>
      <c r="E29" s="30"/>
    </row>
    <row r="30" spans="1:6" x14ac:dyDescent="0.25">
      <c r="A30" s="30"/>
      <c r="C30" t="s">
        <v>161</v>
      </c>
      <c r="D30" s="30"/>
      <c r="E30" s="30"/>
    </row>
    <row r="31" spans="1:6" x14ac:dyDescent="0.25">
      <c r="A31" s="30"/>
      <c r="D31" s="30"/>
      <c r="E31" s="30"/>
    </row>
    <row r="32" spans="1:6" x14ac:dyDescent="0.25">
      <c r="A32" s="30"/>
      <c r="C32" t="s">
        <v>162</v>
      </c>
      <c r="D32" s="30"/>
      <c r="E32" s="30"/>
    </row>
    <row r="33" spans="1:5" x14ac:dyDescent="0.25">
      <c r="A33" s="30"/>
      <c r="C33" t="s">
        <v>191</v>
      </c>
      <c r="D33" s="30"/>
      <c r="E33" s="30"/>
    </row>
    <row r="34" spans="1:5" x14ac:dyDescent="0.25">
      <c r="C34" t="s">
        <v>192</v>
      </c>
    </row>
    <row r="35" spans="1:5" x14ac:dyDescent="0.25">
      <c r="A35" s="30"/>
      <c r="C35" t="s">
        <v>163</v>
      </c>
      <c r="D35" s="30"/>
      <c r="E35" s="30"/>
    </row>
    <row r="36" spans="1:5" x14ac:dyDescent="0.25">
      <c r="A36" s="30"/>
      <c r="C36" t="s">
        <v>164</v>
      </c>
      <c r="D36" s="30"/>
      <c r="E36" s="30"/>
    </row>
    <row r="37" spans="1:5" x14ac:dyDescent="0.25">
      <c r="A37" s="30"/>
      <c r="C37" t="s">
        <v>165</v>
      </c>
      <c r="D37" s="30"/>
      <c r="E37" s="30"/>
    </row>
    <row r="38" spans="1:5" x14ac:dyDescent="0.25">
      <c r="A38" s="30"/>
      <c r="C38" s="1" t="s">
        <v>166</v>
      </c>
      <c r="D38" s="30"/>
      <c r="E38" s="30"/>
    </row>
  </sheetData>
  <sheetProtection algorithmName="SHA-512" hashValue="+YN0Ki/NH8vGBQCHF0HMP8yM5S3W8tNphD2uA/H32YltmPQ4S9MJAXWIIUDrnm3vzqk/9oQGVtEV32SRorEZyw==" saltValue="DqzQu+Sfwq/uzGLfNiPqzQ==" spinCount="100000" sheet="1" objects="1" scenarios="1"/>
  <mergeCells count="1">
    <mergeCell ref="A1:F1"/>
  </mergeCells>
  <pageMargins left="0.7" right="0.7" top="0.78740157499999996" bottom="0.78740157499999996" header="0.3" footer="0.3"/>
  <pageSetup paperSize="9" scale="7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Krycí list</vt:lpstr>
      <vt:lpstr>Cena prázdná bez elektro a MaR</vt:lpstr>
      <vt:lpstr>Cena Elektro a MaR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 Šmidrkal</dc:creator>
  <cp:lastModifiedBy>Iveta Minx Prášková</cp:lastModifiedBy>
  <cp:lastPrinted>2024-08-13T06:55:00Z</cp:lastPrinted>
  <dcterms:created xsi:type="dcterms:W3CDTF">2022-01-19T12:58:06Z</dcterms:created>
  <dcterms:modified xsi:type="dcterms:W3CDTF">2024-08-13T06:55:03Z</dcterms:modified>
</cp:coreProperties>
</file>