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MOJE\Práce\Veřejné zakázky\Rozvoj a údržba datových sálů\opakované zadání 1.8.2025 - změna v tabulce\"/>
    </mc:Choice>
  </mc:AlternateContent>
  <xr:revisionPtr revIDLastSave="0" documentId="8_{DC156629-480C-43D6-A3F9-0BFE4FE0E22A}" xr6:coauthVersionLast="47" xr6:coauthVersionMax="47" xr10:uidLastSave="{00000000-0000-0000-0000-000000000000}"/>
  <bookViews>
    <workbookView xWindow="31560" yWindow="1920" windowWidth="21600" windowHeight="11280" activeTab="1" xr2:uid="{00000000-000D-0000-FFFF-FFFF00000000}"/>
  </bookViews>
  <sheets>
    <sheet name="Dodávka" sheetId="1" r:id="rId1"/>
    <sheet name="detail výkaz výměr GHZ"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F66" i="2" l="1"/>
  <c r="F65" i="2"/>
  <c r="F64" i="2"/>
  <c r="F63" i="2"/>
  <c r="F62" i="2"/>
  <c r="F61" i="2"/>
  <c r="F60" i="2"/>
  <c r="F59" i="2"/>
  <c r="F58" i="2"/>
  <c r="F57" i="2"/>
  <c r="F56" i="2"/>
  <c r="J65" i="1"/>
  <c r="C25" i="2"/>
  <c r="F55" i="2" l="1"/>
  <c r="H9" i="1" s="1"/>
  <c r="F54" i="2"/>
  <c r="F53" i="2"/>
  <c r="F52" i="2"/>
  <c r="F51" i="2"/>
  <c r="F50" i="2"/>
  <c r="F49" i="2"/>
  <c r="F48" i="2"/>
  <c r="F47" i="2"/>
  <c r="F46" i="2"/>
  <c r="F45" i="2"/>
  <c r="F44" i="2"/>
  <c r="F42" i="2"/>
  <c r="F41" i="2"/>
  <c r="F40" i="2"/>
  <c r="F39" i="2"/>
  <c r="F38" i="2"/>
  <c r="F37" i="2"/>
  <c r="F36" i="2"/>
  <c r="F35" i="2"/>
  <c r="F34" i="2"/>
  <c r="F33" i="2"/>
  <c r="F32" i="2"/>
  <c r="F31" i="2"/>
  <c r="F30" i="2"/>
  <c r="F29" i="2"/>
  <c r="F27" i="2"/>
  <c r="F26" i="2"/>
  <c r="F25" i="2"/>
  <c r="F24" i="2"/>
  <c r="F23" i="2"/>
  <c r="F22" i="2"/>
  <c r="F21" i="2"/>
  <c r="F20" i="2"/>
  <c r="F19" i="2"/>
  <c r="F18" i="2"/>
  <c r="F17" i="2"/>
  <c r="F16" i="2"/>
  <c r="F15" i="2"/>
  <c r="F14" i="2"/>
  <c r="F13" i="2"/>
  <c r="F12" i="2"/>
  <c r="F11" i="2"/>
  <c r="F10" i="2"/>
  <c r="F9" i="2"/>
  <c r="F8" i="2"/>
  <c r="F7" i="2"/>
  <c r="I54" i="1"/>
  <c r="F43" i="2" l="1"/>
  <c r="F28" i="2"/>
  <c r="F6" i="2"/>
  <c r="H30" i="1" l="1"/>
  <c r="J41" i="1" s="1"/>
  <c r="F67" i="2"/>
  <c r="H8" i="1"/>
  <c r="H7" i="1"/>
  <c r="H6" i="1" l="1"/>
  <c r="H14" i="1" s="1"/>
  <c r="J61" i="1" l="1"/>
  <c r="I68" i="1" s="1"/>
  <c r="I71" i="1" s="1"/>
</calcChain>
</file>

<file path=xl/sharedStrings.xml><?xml version="1.0" encoding="utf-8"?>
<sst xmlns="http://schemas.openxmlformats.org/spreadsheetml/2006/main" count="260" uniqueCount="188">
  <si>
    <t xml:space="preserve">Příloha č. 2 Smlouvy - Cenová nabídka </t>
  </si>
  <si>
    <t xml:space="preserve">Tabulka A1 - Cena dodaných technologických celků dodaného Díla </t>
  </si>
  <si>
    <t>Název položky</t>
  </si>
  <si>
    <t>Cena za technologický celek v Kč (bez DPH)</t>
  </si>
  <si>
    <t xml:space="preserve">STROJNÍ ČÁST GHZ </t>
  </si>
  <si>
    <t xml:space="preserve">ELEKTRICKÁ ČÁST GHZ </t>
  </si>
  <si>
    <t>MONTÁŽ A ZPROVOZNĚNÍ GHZ</t>
  </si>
  <si>
    <t xml:space="preserve">ZÁLOŽNÍ ZDROJE UPS sál "A" </t>
  </si>
  <si>
    <t xml:space="preserve">ZÁLOŽNÍ ZDROJE UPS sál "B" </t>
  </si>
  <si>
    <t>MONTÁŽ A ZPROVOZNĚNÍ ZÁLOŽNÍHO ZDROJE UPS "A" a "B"</t>
  </si>
  <si>
    <t xml:space="preserve">STAVEBNÍ PRÁCE GHZ </t>
  </si>
  <si>
    <t>Cena Díla celkem v Kč (bez DPH)</t>
  </si>
  <si>
    <t>ČÁST B) Technická podpora</t>
  </si>
  <si>
    <t>Tabulka B1 Požadovaný rozsah a parametry technické podpory</t>
  </si>
  <si>
    <t xml:space="preserve">Požadovaný rozsah a parametry technické podpory: </t>
  </si>
  <si>
    <t>• Zajištění podpory a zásahu v pracovních dnech 8-17 hod
• Zajištění monitoringu, servisní linky a servisní pohotovosti 24x7x365, proaktivní monitoring stavu systémů, analýza a řešení zjištěných problémů
• Online Helpdesk - řešení provozních problémů a ohlášených incidentů
• Proaktivní údržba, aktualizace a optimalizace systémů
• Řešení standardních technologických požadavků (např. nastavení oprávnění, konfigurační změny, optimalizační úkony)
• Zřízení bezpečného úložiště pro sdílení materiálů týkajících se plnění smlouvy
• Telefonická asistence poskytovatele 24 hodin denně 7 dní v každém týdnu
• Konzultace k řešení problémů a správnému a efektivnímu využívání vybavení.
• Konzultační a metodická spolupráce při rozvoji, navrhování potřebných opatření a změn
• Zpětná reakce poskytovatele do 2 hodin od vyžádání služby v rámci telefonické asistence
• Stanovení rozsahu oprav a časové náročnosti vedoucí k odstranění závady nebo zásahu do 24 hodin
• Povinnost odstranit závady v případě havárie systému do 72 hodin od převzetí požadavku nebo zjištění závady
• Pokud rozsah závady bude takový, že nebude možno provést nápravu obvyklými prostředky, musí poskytovatel navrhnout do 24 hodin náhradní řešení, jehož realizaci objednatel bezodkladně zváží s ohledem na možné poškození jeho zájmů
• Zajištění záručního a pozáručního servisu technologií (náklady na dodávky náhradních dílů (ND) a servis realizovaný třetí stranou v případě pozáručního servisu nejsou součástí měsíční fixní částky za službu).
• Proškolení obsluhy technologií 1 x v roce (v rámci preventivní prohlídky) zaměstnanců OZP
• Vedení provozních deníků technologií
Cena technické podpory v sobě zahrnuje všechny náklady na poskytování technické podpory včetně nákladů: 
- spojených s telefonickou technickou podporou
- spojených s garancí doby nástupu servisního technika
- spojených s proškolením obsluhy zaměstnanců OZP
- spojených s preventivními prohlídkami zařízení
- spojených s dodávkou spotřebních náhradních dílů (filtry vzduchu a prachové filtry, odpadní a kondenzační nádoby, těsnění, izolace)
• Asistence při eskalaci problémů na supportní centra společností výrobců v rámci platného subscription objednatele, pokud je problém neřešitelný na úrovni poskytovatele.</t>
  </si>
  <si>
    <t>Tabulka B2 - Cena technické podpory dodaných  technologických celků za 1 měsíc</t>
  </si>
  <si>
    <t>STROJNÍ ČÁST GHZ</t>
  </si>
  <si>
    <t>ELEKTRICKÁ ČÁST GHZ</t>
  </si>
  <si>
    <t>ODVĚTRÁNÍ GHZ</t>
  </si>
  <si>
    <t>ZÁLOŽNÍ ZDROJE UPS sál "A"</t>
  </si>
  <si>
    <t>ZÁLOŽNÍ ZDROJE UPS sál "B"</t>
  </si>
  <si>
    <t>Cena technické podpory celkem v Kč (bez DPH)</t>
  </si>
  <si>
    <t>Tabulka B3 - Seznam dodaného technického vybavení datových sálů a povinných kontrol na zařízení, které jsou součástí technické podpory</t>
  </si>
  <si>
    <t>Název</t>
  </si>
  <si>
    <t>umístění</t>
  </si>
  <si>
    <t>TYP</t>
  </si>
  <si>
    <t>Specifikace vyžadované kontroly</t>
  </si>
  <si>
    <t>počet zařízení</t>
  </si>
  <si>
    <t>počet povinných kontrol/rok u jednoho zařízení</t>
  </si>
  <si>
    <t>GHZ</t>
  </si>
  <si>
    <t>Sál"A"</t>
  </si>
  <si>
    <t>&lt; doplní dodavatel &gt;</t>
  </si>
  <si>
    <t xml:space="preserve">Pravidelná kontrola provozuschopnosti roční, </t>
  </si>
  <si>
    <t>Sál"B"</t>
  </si>
  <si>
    <t>Pravidelná kontrola provozuschopnosti pololetní</t>
  </si>
  <si>
    <t>Záložní zdroj UPS</t>
  </si>
  <si>
    <t xml:space="preserve">Pravidelná servisní prohlídka </t>
  </si>
  <si>
    <t>elektrické instalace</t>
  </si>
  <si>
    <r>
      <t xml:space="preserve">Celková základní cena za technickou podporu vztažená pro účely hodnocení nabídek na </t>
    </r>
    <r>
      <rPr>
        <sz val="10"/>
        <color rgb="FF000000"/>
        <rFont val="Arial"/>
        <family val="2"/>
        <charset val="238"/>
      </rPr>
      <t xml:space="preserve">60 měsíců v Kč bez DPH </t>
    </r>
  </si>
  <si>
    <t>ČÁST C) ROZVOJOVÉ PROJEKTY DLE ČL. VI. SMLOUVY</t>
  </si>
  <si>
    <t xml:space="preserve">Projekty na podporu a rozvoj technologií, včetně: 
• Instalace a konfigurace nových technologií
• povýšení technologií na nové verze
• Vývoj nového monitorovacího systému, programování nových funkcionalit, programátorské úpravy stávajícího monitorovacího systémů
• Změnové a Rozvojové požadavky na nové technologie
Sazebník ceny prací účtovaných dle skutečně odvedené práce poskytovatele, odsouhlasené Objednatelem. Objednatel předpokládá čerpání 500 hod  za dobu trvání smlouvy na rozvojové projekty, tento rozsah však není garantován a poskytovateli při nevyčerpání uvedeného rozsahu prací Objednatelem nenáleží žádná kompenzace.
</t>
  </si>
  <si>
    <t>Tabulka C1) CENA ROZVOJOVÝCH PROJEKTŮ</t>
  </si>
  <si>
    <t>Popis</t>
  </si>
  <si>
    <t>Cena v Kč bez DPH</t>
  </si>
  <si>
    <t xml:space="preserve">Hodinová sazba poskytovatele za rozvojové/změnové požadavky </t>
  </si>
  <si>
    <t>Cena za 500 hodin rozvojových/změnových požadavků  za dobu trvání smlouvy (předpoklad na 60 měsíců pro účely hodnocení nabídek)*</t>
  </si>
  <si>
    <t>ČÁST D) DALŠÍ SLUŽBY DLE ČL. VII. SMLOUVY</t>
  </si>
  <si>
    <r>
      <t>S</t>
    </r>
    <r>
      <rPr>
        <b/>
        <sz val="11"/>
        <color theme="1"/>
        <rFont val="Calibri"/>
        <family val="2"/>
        <charset val="238"/>
        <scheme val="minor"/>
      </rPr>
      <t>ervisní zásah v sobotu, neděli či státní svátek (So 0:00 až Ne 24:00)</t>
    </r>
  </si>
  <si>
    <t>Cena v Kč bez DPH za jednu hodinu servisního zásahu</t>
  </si>
  <si>
    <t>Cena v Kč bez DPH za 300 hodin pro účely hodnocení nabídek*</t>
  </si>
  <si>
    <t xml:space="preserve">Cena za servisní zásah v rámci pohotovosti na technologiích začleněných do technické podpory ze strany systémového specialisty poskytovatele. Požadovaná doba zahájení servisního zásahu je 1 hodina od nahlášení požadavku či zjištění nutnosti servisního zásahu ze strany poskytovatele. </t>
  </si>
  <si>
    <r>
      <rPr>
        <b/>
        <sz val="10"/>
        <color rgb="FF000000"/>
        <rFont val="Arial"/>
        <family val="2"/>
        <charset val="238"/>
      </rPr>
      <t>Servisní zásah</t>
    </r>
    <r>
      <rPr>
        <b/>
        <sz val="11"/>
        <color rgb="FF000000"/>
        <rFont val="Calibri"/>
        <family val="2"/>
        <charset val="238"/>
        <scheme val="minor"/>
      </rPr>
      <t xml:space="preserve"> v pracovní dny od 17:00 do 8:00 (mimo standardní servisní dobu)</t>
    </r>
  </si>
  <si>
    <t xml:space="preserve">Cena v Kč bez DPH za jednu hodinu servisního zásahu </t>
  </si>
  <si>
    <t>Cena v Kč bez DPH za 100 hodin pro účely hodnocení nabídek*</t>
  </si>
  <si>
    <t xml:space="preserve">Cena za servisní zásah při pohotovosti v pracovních dnech od 17:00 do 8:00 druhého dne na technologiích začleněných do technické podpory ze strany systémového specialisty poskytovatele. Požadovaná doba zahájení servisního zásahu je 1 hodina od nahlášení požadavku či zjištění nutnosti servisního zásahu ze strany poskytovatele. </t>
  </si>
  <si>
    <t>Cena v Kč bez DPH za část D pro účely hodnocení nabídek</t>
  </si>
  <si>
    <t xml:space="preserve">* Předpokládaný rozsah byl stanoven pouze pro účely hodnocení nabídek a není závazný. Skutečné čerpání bude prováděno na základě skutečných potřeb Objednatele v průběhu plnění této Smlouvy. </t>
  </si>
  <si>
    <t>Celková nabídková cena v Kč bez DPH za celý předmět plnění (součet celkových cen v částech A, B,  C a D)</t>
  </si>
  <si>
    <t>Stabilní hasicí zařízení plynové (GHZ)</t>
  </si>
  <si>
    <t>Č. p.</t>
  </si>
  <si>
    <t>Popis položky</t>
  </si>
  <si>
    <t>Mn.</t>
  </si>
  <si>
    <t>Měr. Jed.</t>
  </si>
  <si>
    <t>Jed. cena v Kč</t>
  </si>
  <si>
    <t>Celková cena v Kč</t>
  </si>
  <si>
    <t xml:space="preserve">Poznámka </t>
  </si>
  <si>
    <t>1.1</t>
  </si>
  <si>
    <t>Ocelová tlaková nádoba bezešvá 140 l, 42 bar, materiál uhlíková ocel, Ø 360 mm, vertikální instalace včetně ventilu a manometru v rozsah 0-100 bar s propojovacím kabelem</t>
  </si>
  <si>
    <t>ks</t>
  </si>
  <si>
    <t>1.2</t>
  </si>
  <si>
    <t>Vypouštěcí flexi hadice 1 1/2" 42 bar</t>
  </si>
  <si>
    <t>1.3</t>
  </si>
  <si>
    <t>Hasivo FK-5-1-12 při koncentraci 5,6% dle normy ČSN EN 15004-2</t>
  </si>
  <si>
    <t>kg</t>
  </si>
  <si>
    <t>1.4</t>
  </si>
  <si>
    <t>Uchycení láhve ke zdi pomocí montážní obruče</t>
  </si>
  <si>
    <t>1.5</t>
  </si>
  <si>
    <t>Tryska s připojením na potrubí DN 25, materiál mosaz</t>
  </si>
  <si>
    <t>1.6</t>
  </si>
  <si>
    <t>Tryska s připojením na potrubí DN 15, materiál mosaz</t>
  </si>
  <si>
    <t>1.7</t>
  </si>
  <si>
    <t>Pozinkované ocelové rozvodné potrubí DN 25, 60 bar, vnější průměr 33,7 mm, tloušťka stěny 3,2 mm</t>
  </si>
  <si>
    <t>1.8</t>
  </si>
  <si>
    <t>Pozinkované ocelové rozvodné potrubí DN 15, 60 bar, vnější průměr 21,3 mm, tloušťka stěny 2,6 mm</t>
  </si>
  <si>
    <t>1.9</t>
  </si>
  <si>
    <t>Koleno DN 25</t>
  </si>
  <si>
    <t>1.10</t>
  </si>
  <si>
    <t>Koleno DN 15</t>
  </si>
  <si>
    <t>1.11</t>
  </si>
  <si>
    <t>T-kus DN 25</t>
  </si>
  <si>
    <t>1.12</t>
  </si>
  <si>
    <t>T-kus DN 15</t>
  </si>
  <si>
    <t>1.13</t>
  </si>
  <si>
    <t>Zátka DN 25</t>
  </si>
  <si>
    <t>1.14</t>
  </si>
  <si>
    <t>Zátka DN 15</t>
  </si>
  <si>
    <t>1.15</t>
  </si>
  <si>
    <t>Vsuvka DN 25</t>
  </si>
  <si>
    <t>1.16</t>
  </si>
  <si>
    <t>Vsuvka DN 15</t>
  </si>
  <si>
    <t>1.17</t>
  </si>
  <si>
    <t>Redukce DN 40 - DN 25</t>
  </si>
  <si>
    <t>1.18</t>
  </si>
  <si>
    <t>Redukce DN 25 - DN 15</t>
  </si>
  <si>
    <t>1.19</t>
  </si>
  <si>
    <t>Uchycení potrubí - Konzole lištová délka 300 mm, včetně kotev se šroubů</t>
  </si>
  <si>
    <t>1.20</t>
  </si>
  <si>
    <t>Uchycení potrubí - Objímka DN 25 pro upevnění potrubí</t>
  </si>
  <si>
    <t>1.21</t>
  </si>
  <si>
    <t>Uchycení potrubí - Objímka DN 15 pro upevnění potrubí</t>
  </si>
  <si>
    <t>2.1</t>
  </si>
  <si>
    <t>Ústředna GHZ, certifikovaná pro použití s hasicími systémy</t>
  </si>
  <si>
    <t>2.2</t>
  </si>
  <si>
    <t>Akumulátor 12V, 7Ah</t>
  </si>
  <si>
    <t>2.3</t>
  </si>
  <si>
    <t xml:space="preserve">Krabice rozhraní GHZ/EPS </t>
  </si>
  <si>
    <t>2.4</t>
  </si>
  <si>
    <t>Opticko kouřový hlásič</t>
  </si>
  <si>
    <t>2.5</t>
  </si>
  <si>
    <t>Patice opticko kouřového hlásiče</t>
  </si>
  <si>
    <t>2.6</t>
  </si>
  <si>
    <t>Podpatice opticko kouřového hlásiče</t>
  </si>
  <si>
    <t>2.7</t>
  </si>
  <si>
    <t>Spouštěcí tlačítko GHZ (žluté)</t>
  </si>
  <si>
    <t>2.8</t>
  </si>
  <si>
    <t>Blokovací tlačítko GHZ (modré)</t>
  </si>
  <si>
    <t>2.9</t>
  </si>
  <si>
    <t xml:space="preserve">Siréna IP54, barva červená, hlasitost v 1m 100dB, ø93 mm, výška75 mm </t>
  </si>
  <si>
    <t>2.10</t>
  </si>
  <si>
    <t xml:space="preserve">Siréna s majákem IP54, barva červená, frekvence 60/minutu, hlasitost v 1m 100dB, ø93 mm, výška 121 mm </t>
  </si>
  <si>
    <t>2.11</t>
  </si>
  <si>
    <t>Varovný signalizační panel</t>
  </si>
  <si>
    <t>2.12</t>
  </si>
  <si>
    <t>Uzemnění systému GHZ včetně materiálu</t>
  </si>
  <si>
    <t>kpl</t>
  </si>
  <si>
    <t>2.13</t>
  </si>
  <si>
    <t>Kabel B2ca s1, d0 typ 1x2x0,8</t>
  </si>
  <si>
    <t>m</t>
  </si>
  <si>
    <t>2.14</t>
  </si>
  <si>
    <t>Montážní a závěsný materiál</t>
  </si>
  <si>
    <t>Montáž a zprovoznění GHZ</t>
  </si>
  <si>
    <t>3.1</t>
  </si>
  <si>
    <t>Montáž strojní části GHZ</t>
  </si>
  <si>
    <t>3.2</t>
  </si>
  <si>
    <t>Montáž elektrické části GHZ</t>
  </si>
  <si>
    <t>3.3</t>
  </si>
  <si>
    <t>Tlaková zkouška potrubních tras</t>
  </si>
  <si>
    <t>3.4</t>
  </si>
  <si>
    <t>Zprovoznění, programování, individuální vyzkoušení</t>
  </si>
  <si>
    <t>3.5</t>
  </si>
  <si>
    <t>Výchozí kontrola provozuschopnosti a zkouška činnosti</t>
  </si>
  <si>
    <t>3.6</t>
  </si>
  <si>
    <t>Koordinační kontrola provozuschopnosti a zkouška činnosti</t>
  </si>
  <si>
    <t>3.7</t>
  </si>
  <si>
    <t>Zaškolení obsluhy a provozu</t>
  </si>
  <si>
    <t>3.8</t>
  </si>
  <si>
    <t>Přesun materiálů, ostatní náklady</t>
  </si>
  <si>
    <t>3.9</t>
  </si>
  <si>
    <t>Zkouška integrity místnosti (Door fan test)</t>
  </si>
  <si>
    <t>3.10</t>
  </si>
  <si>
    <t>Výrobní dokumentace díla</t>
  </si>
  <si>
    <t>3.11</t>
  </si>
  <si>
    <t>Dokumentace skutečného provedení stavby včetně předávacích dokumentů k PBZ</t>
  </si>
  <si>
    <t>ODVĚTRÁVÁNÍ GHZ</t>
  </si>
  <si>
    <t>4.1</t>
  </si>
  <si>
    <t>Nástěnný axiální ventilátor</t>
  </si>
  <si>
    <t>4.2</t>
  </si>
  <si>
    <t>Regulátor otáček</t>
  </si>
  <si>
    <t>4.3</t>
  </si>
  <si>
    <t>REV regulátor otáček (signálová spoušť)</t>
  </si>
  <si>
    <t>4.4</t>
  </si>
  <si>
    <t>Protidešťová žaluzie</t>
  </si>
  <si>
    <t>4.5</t>
  </si>
  <si>
    <t>Potrubí</t>
  </si>
  <si>
    <t>4.6</t>
  </si>
  <si>
    <t>Jistič 10A 1f</t>
  </si>
  <si>
    <t>4.7</t>
  </si>
  <si>
    <t xml:space="preserve">Komunikační kabel </t>
  </si>
  <si>
    <t>4.8</t>
  </si>
  <si>
    <t>Napájecí kabel</t>
  </si>
  <si>
    <t>4.9</t>
  </si>
  <si>
    <t xml:space="preserve">Jádrové vrtání </t>
  </si>
  <si>
    <t>4.10</t>
  </si>
  <si>
    <t>Montážní materiál a příslušenství</t>
  </si>
  <si>
    <t>4.11</t>
  </si>
  <si>
    <t>Montáž a uvedení do provozu</t>
  </si>
  <si>
    <t>CENA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</si>
</sst>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Kč&quot;;\-#,##0.00\ &quot;Kč&quot;"/>
    <numFmt numFmtId="164" formatCode="#,##0.\-"/>
    <numFmt numFmtId="165" formatCode="#,##0.00\ &quot;Kč&quot;"/>
  </numFmts>
  <fonts count="28"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sz val="10"/>
      <color theme="1"/>
      <name val="Symbol"/>
      <family val="1"/>
      <charset val="2"/>
    </font>
    <font>
      <sz val="10"/>
      <color theme="1"/>
      <name val="Arial"/>
      <family val="2"/>
      <charset val="238"/>
    </font>
    <font>
      <b/>
      <sz val="10"/>
      <color rgb="FF000000"/>
      <name val="Arial"/>
      <family val="2"/>
      <charset val="238"/>
    </font>
    <font>
      <u/>
      <sz val="11"/>
      <color theme="10"/>
      <name val="Calibri"/>
      <family val="2"/>
      <charset val="238"/>
      <scheme val="minor"/>
    </font>
    <font>
      <sz val="9"/>
      <color rgb="FF000000"/>
      <name val="Arial"/>
      <family val="2"/>
      <charset val="238"/>
    </font>
    <font>
      <sz val="10"/>
      <color theme="1"/>
      <name val="Calibri"/>
      <family val="2"/>
      <charset val="238"/>
      <scheme val="minor"/>
    </font>
    <font>
      <sz val="10"/>
      <color rgb="FF000000"/>
      <name val="Arial"/>
      <family val="2"/>
      <charset val="238"/>
    </font>
    <font>
      <sz val="9"/>
      <color theme="1"/>
      <name val="Verdana"/>
      <family val="2"/>
      <charset val="238"/>
    </font>
    <font>
      <sz val="10"/>
      <name val="Arial"/>
      <family val="2"/>
      <charset val="238"/>
    </font>
    <font>
      <sz val="11"/>
      <color rgb="FFFF0000"/>
      <name val="Calibri"/>
      <family val="2"/>
      <charset val="238"/>
      <scheme val="minor"/>
    </font>
    <font>
      <sz val="11"/>
      <color rgb="FF7030A0"/>
      <name val="Calibri"/>
      <family val="2"/>
      <charset val="238"/>
      <scheme val="minor"/>
    </font>
    <font>
      <sz val="12"/>
      <name val="Times New Roman"/>
      <family val="1"/>
      <charset val="238"/>
    </font>
    <font>
      <b/>
      <sz val="14"/>
      <name val="Times New Roman"/>
      <family val="1"/>
      <charset val="238"/>
    </font>
    <font>
      <b/>
      <sz val="12"/>
      <name val="Times New Roman"/>
      <family val="1"/>
      <charset val="238"/>
    </font>
    <font>
      <b/>
      <sz val="12"/>
      <name val="Arial CE"/>
      <charset val="238"/>
    </font>
    <font>
      <b/>
      <sz val="12"/>
      <color rgb="FFFF0000"/>
      <name val="Times New Roman"/>
      <family val="1"/>
      <charset val="238"/>
    </font>
    <font>
      <sz val="12"/>
      <name val="Times New Roman CE"/>
      <charset val="238"/>
    </font>
    <font>
      <sz val="10"/>
      <name val="Arial CE"/>
      <charset val="238"/>
    </font>
    <font>
      <sz val="8"/>
      <name val="Calibri"/>
      <family val="2"/>
      <charset val="238"/>
      <scheme val="minor"/>
    </font>
    <font>
      <b/>
      <sz val="11"/>
      <color rgb="FF000000"/>
      <name val="Calibri"/>
      <family val="2"/>
      <charset val="238"/>
      <scheme val="minor"/>
    </font>
    <font>
      <b/>
      <u/>
      <sz val="11"/>
      <name val="Arial"/>
      <family val="2"/>
      <charset val="238"/>
    </font>
    <font>
      <sz val="11"/>
      <color theme="1"/>
      <name val="Arial"/>
      <family val="2"/>
      <charset val="238"/>
    </font>
    <font>
      <b/>
      <sz val="11"/>
      <color theme="1"/>
      <name val="Arial"/>
      <family val="2"/>
      <charset val="238"/>
    </font>
    <font>
      <b/>
      <sz val="10"/>
      <name val="Arial"/>
      <family val="2"/>
      <charset val="238"/>
    </font>
    <font>
      <b/>
      <sz val="11"/>
      <name val="Arial"/>
      <family val="2"/>
      <charset val="238"/>
    </font>
  </fonts>
  <fills count="13">
    <fill>
      <patternFill patternType="none"/>
    </fill>
    <fill>
      <patternFill patternType="gray125"/>
    </fill>
    <fill>
      <patternFill patternType="solid">
        <fgColor rgb="FFFFFF00"/>
        <bgColor indexed="64"/>
      </patternFill>
    </fill>
    <fill>
      <patternFill patternType="solid">
        <fgColor rgb="FFD0CECE"/>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theme="2"/>
        <bgColor indexed="64"/>
      </patternFill>
    </fill>
    <fill>
      <patternFill patternType="solid">
        <fgColor rgb="FFFF0000"/>
        <bgColor indexed="64"/>
      </patternFill>
    </fill>
    <fill>
      <patternFill patternType="solid">
        <fgColor theme="3" tint="0.59999389629810485"/>
        <bgColor indexed="64"/>
      </patternFill>
    </fill>
    <fill>
      <patternFill patternType="solid">
        <fgColor indexed="65"/>
        <bgColor indexed="8"/>
      </patternFill>
    </fill>
    <fill>
      <patternFill patternType="solid">
        <fgColor indexed="1"/>
        <bgColor indexed="8"/>
      </patternFill>
    </fill>
    <fill>
      <patternFill patternType="solid">
        <fgColor theme="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6" fillId="0" borderId="0" applyNumberFormat="0" applyFill="0" applyBorder="0" applyAlignment="0" applyProtection="0"/>
    <xf numFmtId="0" fontId="11" fillId="0" borderId="0"/>
    <xf numFmtId="0" fontId="19" fillId="0" borderId="0"/>
    <xf numFmtId="0" fontId="20" fillId="0" borderId="0"/>
  </cellStyleXfs>
  <cellXfs count="184">
    <xf numFmtId="0" fontId="0" fillId="0" borderId="0" xfId="0"/>
    <xf numFmtId="0" fontId="1" fillId="0" borderId="0" xfId="0" applyFont="1"/>
    <xf numFmtId="0" fontId="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4" borderId="0" xfId="0" applyFont="1" applyFill="1" applyAlignment="1">
      <alignment horizontal="center" vertical="center" wrapText="1"/>
    </xf>
    <xf numFmtId="0" fontId="8" fillId="4" borderId="0" xfId="0" applyFont="1" applyFill="1" applyAlignment="1">
      <alignment vertical="center" wrapText="1"/>
    </xf>
    <xf numFmtId="0" fontId="10" fillId="0" borderId="0" xfId="0" applyFont="1" applyAlignment="1">
      <alignment vertical="center" wrapText="1"/>
    </xf>
    <xf numFmtId="0" fontId="12" fillId="0" borderId="15" xfId="0" applyFont="1" applyBorder="1" applyAlignment="1">
      <alignment horizontal="center" vertical="center" wrapText="1"/>
    </xf>
    <xf numFmtId="0" fontId="12" fillId="0" borderId="15" xfId="0" applyFont="1" applyBorder="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2" applyFont="1" applyAlignment="1">
      <alignment horizontal="center"/>
    </xf>
    <xf numFmtId="0" fontId="14" fillId="0" borderId="0" xfId="2" applyFont="1"/>
    <xf numFmtId="164" fontId="14" fillId="0" borderId="0" xfId="2" applyNumberFormat="1" applyFont="1" applyAlignment="1">
      <alignment horizontal="center"/>
    </xf>
    <xf numFmtId="0" fontId="17" fillId="0" borderId="0" xfId="0" applyFont="1"/>
    <xf numFmtId="164" fontId="15" fillId="0" borderId="0" xfId="2" applyNumberFormat="1" applyFont="1" applyAlignment="1">
      <alignment horizontal="center"/>
    </xf>
    <xf numFmtId="0" fontId="18" fillId="0" borderId="0" xfId="2" applyFont="1"/>
    <xf numFmtId="0" fontId="16" fillId="10" borderId="14" xfId="3" applyFont="1" applyFill="1" applyBorder="1" applyAlignment="1">
      <alignment horizontal="center" vertical="center" wrapText="1"/>
    </xf>
    <xf numFmtId="0" fontId="16" fillId="9" borderId="4" xfId="2" applyFont="1" applyFill="1" applyBorder="1" applyAlignment="1">
      <alignment horizontal="center" vertical="center" wrapText="1"/>
    </xf>
    <xf numFmtId="0" fontId="16" fillId="9" borderId="22" xfId="2"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23" fillId="4" borderId="5" xfId="1" applyFont="1" applyFill="1" applyBorder="1" applyAlignment="1">
      <alignment horizontal="center" vertical="center"/>
    </xf>
    <xf numFmtId="0" fontId="9" fillId="4" borderId="11" xfId="0" applyFont="1" applyFill="1" applyBorder="1" applyAlignment="1">
      <alignment horizontal="center" vertical="center" wrapText="1"/>
    </xf>
    <xf numFmtId="0" fontId="4" fillId="0" borderId="11" xfId="0" applyFont="1" applyBorder="1" applyAlignment="1">
      <alignment vertical="center" wrapText="1"/>
    </xf>
    <xf numFmtId="0" fontId="9" fillId="4" borderId="11" xfId="0" applyFont="1" applyFill="1" applyBorder="1" applyAlignment="1">
      <alignment horizontal="left" vertical="center" wrapText="1"/>
    </xf>
    <xf numFmtId="0" fontId="25" fillId="0" borderId="0" xfId="0" applyFont="1"/>
    <xf numFmtId="0" fontId="24" fillId="0" borderId="0" xfId="0" applyFont="1"/>
    <xf numFmtId="0" fontId="11" fillId="0" borderId="0" xfId="2" applyAlignment="1">
      <alignment wrapText="1"/>
    </xf>
    <xf numFmtId="0" fontId="26" fillId="11" borderId="14" xfId="3" applyFont="1" applyFill="1" applyBorder="1" applyAlignment="1">
      <alignment horizontal="centerContinuous" vertical="center"/>
    </xf>
    <xf numFmtId="3" fontId="26" fillId="11" borderId="14" xfId="3" applyNumberFormat="1" applyFont="1" applyFill="1" applyBorder="1" applyAlignment="1">
      <alignment horizontal="center" vertical="center" wrapText="1"/>
    </xf>
    <xf numFmtId="0" fontId="26" fillId="11" borderId="14" xfId="3" applyFont="1" applyFill="1" applyBorder="1" applyAlignment="1">
      <alignment horizontal="center" vertical="center" wrapText="1"/>
    </xf>
    <xf numFmtId="164" fontId="26" fillId="11" borderId="14" xfId="3" applyNumberFormat="1" applyFont="1" applyFill="1" applyBorder="1" applyAlignment="1">
      <alignment horizontal="center" vertical="center" wrapText="1"/>
    </xf>
    <xf numFmtId="164" fontId="26" fillId="10" borderId="14" xfId="3" applyNumberFormat="1" applyFont="1" applyFill="1" applyBorder="1" applyAlignment="1">
      <alignment horizontal="center" vertical="center" wrapText="1"/>
    </xf>
    <xf numFmtId="164" fontId="26" fillId="10" borderId="14" xfId="4" applyNumberFormat="1" applyFont="1" applyFill="1" applyBorder="1" applyAlignment="1">
      <alignment horizontal="center" vertical="center" wrapText="1"/>
    </xf>
    <xf numFmtId="0" fontId="11" fillId="9" borderId="5" xfId="2" applyFill="1" applyBorder="1" applyAlignment="1">
      <alignment horizontal="center" vertical="center" wrapText="1"/>
    </xf>
    <xf numFmtId="164" fontId="11" fillId="9" borderId="5" xfId="2" applyNumberFormat="1" applyFill="1" applyBorder="1" applyAlignment="1">
      <alignment horizontal="center" vertical="center" wrapText="1"/>
    </xf>
    <xf numFmtId="164" fontId="11" fillId="9" borderId="17" xfId="2" applyNumberFormat="1" applyFill="1" applyBorder="1" applyAlignment="1">
      <alignment horizontal="center" vertical="center" wrapText="1"/>
    </xf>
    <xf numFmtId="0" fontId="11" fillId="0" borderId="30" xfId="2" applyBorder="1" applyAlignment="1">
      <alignment horizontal="center" vertical="center" wrapText="1"/>
    </xf>
    <xf numFmtId="164" fontId="11" fillId="0" borderId="33" xfId="2" applyNumberFormat="1" applyBorder="1" applyAlignment="1">
      <alignment horizontal="center" vertical="center" wrapText="1"/>
    </xf>
    <xf numFmtId="164" fontId="11" fillId="0" borderId="35" xfId="2" applyNumberFormat="1" applyBorder="1" applyAlignment="1">
      <alignment horizontal="center" vertical="center" wrapText="1"/>
    </xf>
    <xf numFmtId="0" fontId="11" fillId="0" borderId="11" xfId="2" applyBorder="1" applyAlignment="1">
      <alignment horizontal="left" vertical="center" wrapText="1"/>
    </xf>
    <xf numFmtId="0" fontId="11" fillId="0" borderId="36" xfId="2" applyBorder="1" applyAlignment="1">
      <alignment horizontal="left" vertical="center" wrapText="1"/>
    </xf>
    <xf numFmtId="0" fontId="11" fillId="0" borderId="7" xfId="2" applyBorder="1" applyAlignment="1">
      <alignment horizontal="left" vertical="center" wrapText="1"/>
    </xf>
    <xf numFmtId="0" fontId="26" fillId="9" borderId="5" xfId="2" applyFont="1" applyFill="1" applyBorder="1" applyAlignment="1">
      <alignment vertical="center" wrapText="1"/>
    </xf>
    <xf numFmtId="0" fontId="11" fillId="0" borderId="32" xfId="2" applyBorder="1" applyAlignment="1">
      <alignment vertical="center" wrapText="1"/>
    </xf>
    <xf numFmtId="0" fontId="11" fillId="0" borderId="25" xfId="2" applyBorder="1" applyAlignment="1">
      <alignment vertical="center" wrapText="1"/>
    </xf>
    <xf numFmtId="0" fontId="26" fillId="9" borderId="4" xfId="2" applyFont="1" applyFill="1" applyBorder="1" applyAlignment="1">
      <alignment vertical="center" wrapText="1"/>
    </xf>
    <xf numFmtId="0" fontId="11" fillId="0" borderId="30" xfId="2" applyBorder="1" applyAlignment="1">
      <alignment vertical="center" wrapText="1"/>
    </xf>
    <xf numFmtId="0" fontId="11" fillId="0" borderId="34" xfId="2" applyBorder="1" applyAlignment="1">
      <alignment vertical="center" wrapText="1"/>
    </xf>
    <xf numFmtId="7" fontId="26" fillId="9" borderId="5" xfId="2" applyNumberFormat="1" applyFont="1" applyFill="1" applyBorder="1" applyAlignment="1">
      <alignment horizontal="right" vertical="center" wrapText="1"/>
    </xf>
    <xf numFmtId="7" fontId="11" fillId="0" borderId="30" xfId="2" applyNumberFormat="1" applyBorder="1" applyAlignment="1">
      <alignment horizontal="right" vertical="center" wrapText="1"/>
    </xf>
    <xf numFmtId="7" fontId="11" fillId="0" borderId="34" xfId="2" applyNumberFormat="1" applyBorder="1" applyAlignment="1">
      <alignment horizontal="right" vertical="center" wrapText="1"/>
    </xf>
    <xf numFmtId="165" fontId="4" fillId="5" borderId="7" xfId="0" applyNumberFormat="1" applyFont="1" applyFill="1" applyBorder="1" applyAlignment="1">
      <alignment vertical="center" wrapText="1"/>
    </xf>
    <xf numFmtId="165" fontId="9" fillId="4" borderId="14" xfId="0" applyNumberFormat="1" applyFont="1" applyFill="1" applyBorder="1" applyAlignment="1">
      <alignment horizontal="right" vertical="center" wrapText="1"/>
    </xf>
    <xf numFmtId="0" fontId="14" fillId="0" borderId="41" xfId="2" applyFont="1" applyBorder="1" applyAlignment="1">
      <alignment horizontal="center"/>
    </xf>
    <xf numFmtId="0" fontId="26" fillId="0" borderId="12" xfId="2" applyFont="1" applyBorder="1"/>
    <xf numFmtId="0" fontId="11" fillId="0" borderId="12" xfId="2" applyBorder="1"/>
    <xf numFmtId="164" fontId="11" fillId="0" borderId="12" xfId="2" applyNumberFormat="1" applyBorder="1" applyAlignment="1">
      <alignment horizontal="center"/>
    </xf>
    <xf numFmtId="165" fontId="26" fillId="0" borderId="42" xfId="2" applyNumberFormat="1" applyFont="1" applyBorder="1" applyAlignment="1">
      <alignment horizontal="right" vertical="center" wrapText="1"/>
    </xf>
    <xf numFmtId="164" fontId="26" fillId="0" borderId="42" xfId="2" applyNumberFormat="1" applyFont="1" applyBorder="1" applyAlignment="1">
      <alignment horizontal="center" vertical="top" wrapText="1"/>
    </xf>
    <xf numFmtId="164" fontId="11" fillId="0" borderId="29" xfId="2" applyNumberFormat="1" applyBorder="1" applyAlignment="1">
      <alignment horizontal="center" vertical="center" wrapText="1"/>
    </xf>
    <xf numFmtId="164" fontId="11" fillId="0" borderId="8" xfId="2" applyNumberFormat="1" applyBorder="1" applyAlignment="1">
      <alignment horizontal="center" vertical="center" wrapText="1"/>
    </xf>
    <xf numFmtId="0" fontId="11" fillId="0" borderId="11" xfId="2" applyBorder="1" applyAlignment="1">
      <alignment horizontal="center" vertical="center" wrapText="1"/>
    </xf>
    <xf numFmtId="0" fontId="11" fillId="0" borderId="7" xfId="2" applyBorder="1" applyAlignment="1">
      <alignment horizontal="center" vertical="center" wrapText="1"/>
    </xf>
    <xf numFmtId="165" fontId="4" fillId="5" borderId="7" xfId="0" applyNumberFormat="1" applyFont="1" applyFill="1" applyBorder="1" applyAlignment="1">
      <alignment horizontal="right" vertical="center"/>
    </xf>
    <xf numFmtId="165" fontId="4" fillId="0" borderId="8" xfId="0" applyNumberFormat="1" applyFont="1" applyBorder="1" applyAlignment="1">
      <alignment horizontal="right" vertical="center"/>
    </xf>
    <xf numFmtId="0" fontId="11" fillId="0" borderId="34" xfId="2" applyBorder="1" applyAlignment="1">
      <alignment horizontal="center" vertical="center" wrapText="1"/>
    </xf>
    <xf numFmtId="7" fontId="11" fillId="0" borderId="11" xfId="2" applyNumberFormat="1" applyBorder="1" applyAlignment="1">
      <alignment horizontal="right" vertical="center" wrapText="1"/>
    </xf>
    <xf numFmtId="0" fontId="11" fillId="0" borderId="36" xfId="2" applyBorder="1" applyAlignment="1">
      <alignment horizontal="center" vertical="center" wrapText="1"/>
    </xf>
    <xf numFmtId="0" fontId="27" fillId="0" borderId="0" xfId="2" applyFont="1"/>
    <xf numFmtId="49" fontId="11" fillId="0" borderId="32" xfId="2" applyNumberFormat="1" applyBorder="1" applyAlignment="1">
      <alignment horizontal="center" vertical="center" wrapText="1"/>
    </xf>
    <xf numFmtId="49" fontId="11" fillId="0" borderId="25" xfId="2" applyNumberFormat="1" applyBorder="1" applyAlignment="1">
      <alignment horizontal="center" vertical="center" wrapText="1"/>
    </xf>
    <xf numFmtId="49" fontId="11" fillId="0" borderId="39" xfId="2" applyNumberFormat="1" applyBorder="1" applyAlignment="1">
      <alignment horizontal="center" vertical="center" wrapText="1"/>
    </xf>
    <xf numFmtId="49" fontId="11" fillId="0" borderId="28" xfId="2" applyNumberFormat="1" applyBorder="1" applyAlignment="1">
      <alignment horizontal="center" vertical="center" wrapText="1"/>
    </xf>
    <xf numFmtId="49" fontId="11" fillId="0" borderId="11" xfId="2" applyNumberFormat="1" applyBorder="1" applyAlignment="1">
      <alignment horizontal="center" vertical="center" wrapText="1"/>
    </xf>
    <xf numFmtId="49" fontId="11" fillId="0" borderId="6" xfId="2" applyNumberFormat="1" applyBorder="1" applyAlignment="1">
      <alignment horizontal="center" vertical="center" wrapText="1"/>
    </xf>
    <xf numFmtId="49" fontId="11" fillId="0" borderId="7" xfId="2" applyNumberFormat="1" applyBorder="1" applyAlignment="1">
      <alignment horizontal="center" vertical="center" wrapText="1"/>
    </xf>
    <xf numFmtId="0" fontId="9" fillId="12" borderId="11"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165"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165" fontId="4" fillId="0" borderId="2" xfId="0" applyNumberFormat="1" applyFont="1" applyBorder="1" applyAlignment="1">
      <alignment horizontal="right" vertical="center"/>
    </xf>
    <xf numFmtId="165" fontId="4" fillId="0" borderId="3" xfId="0" applyNumberFormat="1" applyFont="1" applyBorder="1" applyAlignment="1">
      <alignment horizontal="right" vertical="center"/>
    </xf>
    <xf numFmtId="0" fontId="2" fillId="0" borderId="28" xfId="0" applyFont="1" applyBorder="1"/>
    <xf numFmtId="0" fontId="2" fillId="0" borderId="11" xfId="0" applyFont="1" applyBorder="1"/>
    <xf numFmtId="165" fontId="4" fillId="12" borderId="16" xfId="0" applyNumberFormat="1" applyFont="1" applyFill="1" applyBorder="1" applyAlignment="1">
      <alignment horizontal="right"/>
    </xf>
    <xf numFmtId="165" fontId="4" fillId="12" borderId="40" xfId="0" applyNumberFormat="1" applyFont="1" applyFill="1" applyBorder="1" applyAlignment="1">
      <alignment horizontal="right"/>
    </xf>
    <xf numFmtId="165" fontId="4" fillId="12" borderId="18" xfId="0" applyNumberFormat="1" applyFont="1" applyFill="1" applyBorder="1" applyAlignment="1">
      <alignment horizontal="right"/>
    </xf>
    <xf numFmtId="0" fontId="2" fillId="0" borderId="6" xfId="0" applyFont="1" applyBorder="1" applyAlignment="1">
      <alignment horizontal="center"/>
    </xf>
    <xf numFmtId="0" fontId="2" fillId="0" borderId="7" xfId="0" applyFont="1" applyBorder="1" applyAlignment="1">
      <alignment horizontal="center"/>
    </xf>
    <xf numFmtId="165" fontId="2" fillId="0" borderId="7" xfId="0" applyNumberFormat="1" applyFont="1" applyBorder="1" applyAlignment="1">
      <alignment horizontal="right"/>
    </xf>
    <xf numFmtId="165" fontId="2" fillId="0" borderId="8" xfId="0" applyNumberFormat="1" applyFont="1" applyBorder="1" applyAlignment="1">
      <alignment horizontal="right"/>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4" fillId="0" borderId="0" xfId="0" applyFont="1" applyAlignment="1">
      <alignment horizontal="left" vertical="center"/>
    </xf>
    <xf numFmtId="0" fontId="26" fillId="2" borderId="1" xfId="0" applyFont="1" applyFill="1" applyBorder="1" applyAlignment="1">
      <alignment horizontal="center"/>
    </xf>
    <xf numFmtId="0" fontId="26" fillId="2" borderId="2" xfId="0" applyFont="1" applyFill="1" applyBorder="1" applyAlignment="1">
      <alignment horizontal="center"/>
    </xf>
    <xf numFmtId="0" fontId="26" fillId="2" borderId="3" xfId="0" applyFont="1" applyFill="1" applyBorder="1" applyAlignment="1">
      <alignment horizontal="center"/>
    </xf>
    <xf numFmtId="0" fontId="2" fillId="0" borderId="2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3" xfId="0" applyFont="1" applyBorder="1" applyAlignment="1">
      <alignment horizontal="center" vertic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xf>
    <xf numFmtId="0" fontId="1" fillId="0" borderId="3" xfId="0" applyFont="1" applyBorder="1" applyAlignment="1">
      <alignment horizontal="center"/>
    </xf>
    <xf numFmtId="0" fontId="2" fillId="7" borderId="21"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5" fontId="4" fillId="5" borderId="1" xfId="0" applyNumberFormat="1" applyFont="1" applyFill="1" applyBorder="1" applyAlignment="1">
      <alignment horizontal="right" vertical="center"/>
    </xf>
    <xf numFmtId="165" fontId="4" fillId="5" borderId="3" xfId="0" applyNumberFormat="1" applyFont="1" applyFill="1" applyBorder="1" applyAlignment="1">
      <alignment horizontal="right"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165" fontId="9" fillId="4" borderId="1" xfId="0" applyNumberFormat="1" applyFont="1" applyFill="1" applyBorder="1" applyAlignment="1">
      <alignment horizontal="right" vertical="center" wrapText="1"/>
    </xf>
    <xf numFmtId="165" fontId="9" fillId="4" borderId="3" xfId="0" applyNumberFormat="1" applyFont="1" applyFill="1" applyBorder="1" applyAlignment="1">
      <alignment horizontal="righ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4" fillId="4" borderId="16" xfId="0" applyFont="1" applyFill="1" applyBorder="1" applyAlignment="1">
      <alignment horizontal="center" vertical="center"/>
    </xf>
    <xf numFmtId="0" fontId="4" fillId="4" borderId="1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8" xfId="0" applyFont="1" applyFill="1" applyBorder="1" applyAlignment="1">
      <alignment horizontal="center" vertical="center"/>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6" fillId="0" borderId="28" xfId="0" applyFont="1" applyBorder="1"/>
    <xf numFmtId="0" fontId="26" fillId="0" borderId="11" xfId="0" applyFont="1" applyBorder="1"/>
    <xf numFmtId="0" fontId="5" fillId="4" borderId="31" xfId="0" applyFont="1" applyFill="1" applyBorder="1" applyAlignment="1">
      <alignment horizontal="center" vertical="center"/>
    </xf>
    <xf numFmtId="0" fontId="5" fillId="4" borderId="31" xfId="0" applyFont="1" applyFill="1" applyBorder="1" applyAlignment="1">
      <alignment horizontal="center" vertical="center" wrapText="1"/>
    </xf>
    <xf numFmtId="165" fontId="4" fillId="0" borderId="11" xfId="0" applyNumberFormat="1" applyFont="1" applyBorder="1" applyAlignment="1">
      <alignment horizontal="right"/>
    </xf>
    <xf numFmtId="165" fontId="4" fillId="0" borderId="29" xfId="0" applyNumberFormat="1" applyFont="1" applyBorder="1" applyAlignment="1">
      <alignment horizontal="right"/>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5">
    <cellStyle name="Hypertextový odkaz" xfId="1" builtinId="8"/>
    <cellStyle name="Normální" xfId="0" builtinId="0"/>
    <cellStyle name="normální_Rozpočet investičních nákladů platí 16,+ specifikace" xfId="3" xr:uid="{00000000-0005-0000-0000-000002000000}"/>
    <cellStyle name="normální_SA_PC15_51_VV_00" xfId="4" xr:uid="{00000000-0005-0000-0000-000003000000}"/>
    <cellStyle name="normální_Zadávací podklad pro profese"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7"/>
  <sheetViews>
    <sheetView zoomScaleNormal="100" workbookViewId="0">
      <selection activeCell="K38" sqref="K38"/>
    </sheetView>
  </sheetViews>
  <sheetFormatPr defaultRowHeight="15" x14ac:dyDescent="0.25"/>
  <cols>
    <col min="2" max="2" width="4.28515625" customWidth="1"/>
    <col min="3" max="3" width="16.28515625" customWidth="1"/>
    <col min="5" max="5" width="15.5703125" customWidth="1"/>
    <col min="6" max="6" width="16.7109375" customWidth="1"/>
    <col min="7" max="7" width="29.42578125" customWidth="1"/>
    <col min="8" max="8" width="14.42578125" customWidth="1"/>
    <col min="9" max="10" width="13.28515625" customWidth="1"/>
    <col min="11" max="11" width="40.42578125" customWidth="1"/>
  </cols>
  <sheetData>
    <row r="1" spans="3:10" x14ac:dyDescent="0.25">
      <c r="C1" s="39" t="s">
        <v>0</v>
      </c>
      <c r="D1" s="40"/>
      <c r="E1" s="40"/>
      <c r="F1" s="40"/>
      <c r="G1" s="40"/>
    </row>
    <row r="2" spans="3:10" x14ac:dyDescent="0.25">
      <c r="C2" s="1"/>
    </row>
    <row r="3" spans="3:10" ht="15.75" thickBot="1" x14ac:dyDescent="0.3">
      <c r="C3" s="1"/>
    </row>
    <row r="4" spans="3:10" ht="48.75" customHeight="1" thickBot="1" x14ac:dyDescent="0.3">
      <c r="C4" s="147" t="s">
        <v>1</v>
      </c>
      <c r="D4" s="148"/>
      <c r="E4" s="148"/>
      <c r="F4" s="148"/>
      <c r="G4" s="148"/>
      <c r="H4" s="148"/>
      <c r="I4" s="148"/>
      <c r="J4" s="149"/>
    </row>
    <row r="5" spans="3:10" ht="63.75" customHeight="1" x14ac:dyDescent="0.25">
      <c r="C5" s="130" t="s">
        <v>2</v>
      </c>
      <c r="D5" s="174"/>
      <c r="E5" s="174"/>
      <c r="F5" s="174"/>
      <c r="G5" s="131"/>
      <c r="H5" s="118" t="s">
        <v>3</v>
      </c>
      <c r="I5" s="175"/>
      <c r="J5" s="119"/>
    </row>
    <row r="6" spans="3:10" x14ac:dyDescent="0.25">
      <c r="C6" s="109" t="s">
        <v>4</v>
      </c>
      <c r="D6" s="110"/>
      <c r="E6" s="110"/>
      <c r="F6" s="110"/>
      <c r="G6" s="110"/>
      <c r="H6" s="176">
        <f>'detail výkaz výměr GHZ'!F6</f>
        <v>0</v>
      </c>
      <c r="I6" s="176"/>
      <c r="J6" s="177"/>
    </row>
    <row r="7" spans="3:10" x14ac:dyDescent="0.25">
      <c r="C7" s="109" t="s">
        <v>5</v>
      </c>
      <c r="D7" s="110"/>
      <c r="E7" s="110"/>
      <c r="F7" s="110"/>
      <c r="G7" s="110"/>
      <c r="H7" s="176">
        <f>'detail výkaz výměr GHZ'!F28</f>
        <v>0</v>
      </c>
      <c r="I7" s="176"/>
      <c r="J7" s="177"/>
    </row>
    <row r="8" spans="3:10" x14ac:dyDescent="0.25">
      <c r="C8" s="172" t="s">
        <v>6</v>
      </c>
      <c r="D8" s="173"/>
      <c r="E8" s="173"/>
      <c r="F8" s="173"/>
      <c r="G8" s="173"/>
      <c r="H8" s="176">
        <f>'detail výkaz výměr GHZ'!F43</f>
        <v>0</v>
      </c>
      <c r="I8" s="176"/>
      <c r="J8" s="177"/>
    </row>
    <row r="9" spans="3:10" x14ac:dyDescent="0.25">
      <c r="C9" s="172" t="str">
        <f>'detail výkaz výměr GHZ'!B55</f>
        <v>ODVĚTRÁVÁNÍ GHZ</v>
      </c>
      <c r="D9" s="173"/>
      <c r="E9" s="173"/>
      <c r="F9" s="173"/>
      <c r="G9" s="173"/>
      <c r="H9" s="176">
        <f>'detail výkaz výměr GHZ'!F55</f>
        <v>0</v>
      </c>
      <c r="I9" s="176"/>
      <c r="J9" s="177"/>
    </row>
    <row r="10" spans="3:10" x14ac:dyDescent="0.25">
      <c r="C10" s="109" t="s">
        <v>7</v>
      </c>
      <c r="D10" s="110"/>
      <c r="E10" s="110"/>
      <c r="F10" s="110"/>
      <c r="G10" s="110"/>
      <c r="H10" s="176">
        <v>0</v>
      </c>
      <c r="I10" s="176"/>
      <c r="J10" s="177"/>
    </row>
    <row r="11" spans="3:10" x14ac:dyDescent="0.25">
      <c r="C11" s="109" t="s">
        <v>8</v>
      </c>
      <c r="D11" s="110"/>
      <c r="E11" s="110"/>
      <c r="F11" s="110"/>
      <c r="G11" s="110"/>
      <c r="H11" s="176">
        <v>0</v>
      </c>
      <c r="I11" s="176"/>
      <c r="J11" s="177"/>
    </row>
    <row r="12" spans="3:10" x14ac:dyDescent="0.25">
      <c r="C12" s="172" t="s">
        <v>9</v>
      </c>
      <c r="D12" s="173"/>
      <c r="E12" s="173"/>
      <c r="F12" s="173"/>
      <c r="G12" s="173"/>
      <c r="H12" s="176">
        <v>0</v>
      </c>
      <c r="I12" s="176"/>
      <c r="J12" s="177"/>
    </row>
    <row r="13" spans="3:10" x14ac:dyDescent="0.25">
      <c r="C13" s="172" t="s">
        <v>10</v>
      </c>
      <c r="D13" s="173"/>
      <c r="E13" s="173"/>
      <c r="F13" s="173"/>
      <c r="G13" s="173"/>
      <c r="H13" s="176">
        <v>0</v>
      </c>
      <c r="I13" s="176"/>
      <c r="J13" s="177"/>
    </row>
    <row r="14" spans="3:10" ht="15.75" thickBot="1" x14ac:dyDescent="0.3">
      <c r="C14" s="114" t="s">
        <v>11</v>
      </c>
      <c r="D14" s="115"/>
      <c r="E14" s="115"/>
      <c r="F14" s="115"/>
      <c r="G14" s="115"/>
      <c r="H14" s="116">
        <f>SUM(H6:J13)</f>
        <v>0</v>
      </c>
      <c r="I14" s="116"/>
      <c r="J14" s="117"/>
    </row>
    <row r="16" spans="3:10" ht="15.75" thickBot="1" x14ac:dyDescent="0.3"/>
    <row r="17" spans="2:13" ht="15.75" thickBot="1" x14ac:dyDescent="0.3">
      <c r="B17" s="181" t="s">
        <v>12</v>
      </c>
      <c r="C17" s="182"/>
      <c r="D17" s="182"/>
      <c r="E17" s="182"/>
      <c r="F17" s="182"/>
      <c r="G17" s="182"/>
      <c r="H17" s="182"/>
      <c r="I17" s="182"/>
      <c r="J17" s="182"/>
      <c r="K17" s="183"/>
    </row>
    <row r="18" spans="2:13" ht="15.75" thickBot="1" x14ac:dyDescent="0.3"/>
    <row r="19" spans="2:13" ht="42.75" customHeight="1" thickBot="1" x14ac:dyDescent="0.3">
      <c r="C19" s="178" t="s">
        <v>13</v>
      </c>
      <c r="D19" s="179"/>
      <c r="E19" s="179"/>
      <c r="F19" s="179"/>
      <c r="G19" s="179"/>
      <c r="H19" s="179"/>
      <c r="I19" s="179"/>
      <c r="J19" s="180"/>
      <c r="K19" s="19"/>
      <c r="L19" s="20"/>
      <c r="M19" s="20"/>
    </row>
    <row r="20" spans="2:13" ht="364.5" customHeight="1" x14ac:dyDescent="0.25">
      <c r="C20" s="160" t="s">
        <v>14</v>
      </c>
      <c r="D20" s="166" t="s">
        <v>15</v>
      </c>
      <c r="E20" s="167"/>
      <c r="F20" s="167"/>
      <c r="G20" s="167"/>
      <c r="H20" s="167"/>
      <c r="I20" s="167"/>
      <c r="J20" s="168"/>
      <c r="K20" s="18"/>
      <c r="L20" s="20"/>
      <c r="M20" s="20"/>
    </row>
    <row r="21" spans="2:13" ht="47.25" customHeight="1" thickBot="1" x14ac:dyDescent="0.3">
      <c r="C21" s="161"/>
      <c r="D21" s="169"/>
      <c r="E21" s="170"/>
      <c r="F21" s="170"/>
      <c r="G21" s="170"/>
      <c r="H21" s="170"/>
      <c r="I21" s="170"/>
      <c r="J21" s="171"/>
      <c r="K21" s="6"/>
    </row>
    <row r="22" spans="2:13" ht="47.25" customHeight="1" thickBot="1" x14ac:dyDescent="0.3">
      <c r="C22" s="13"/>
      <c r="D22" s="2"/>
      <c r="E22" s="2"/>
      <c r="F22" s="2"/>
      <c r="G22" s="2"/>
      <c r="H22" s="2"/>
      <c r="I22" s="2"/>
      <c r="J22" s="2"/>
      <c r="K22" s="6"/>
    </row>
    <row r="23" spans="2:13" ht="47.25" customHeight="1" thickBot="1" x14ac:dyDescent="0.3">
      <c r="C23" s="147" t="s">
        <v>16</v>
      </c>
      <c r="D23" s="148"/>
      <c r="E23" s="148"/>
      <c r="F23" s="148"/>
      <c r="G23" s="148"/>
      <c r="H23" s="148"/>
      <c r="I23" s="148"/>
      <c r="J23" s="149"/>
      <c r="K23" s="6"/>
    </row>
    <row r="24" spans="2:13" ht="46.5" customHeight="1" x14ac:dyDescent="0.25">
      <c r="C24" s="130" t="s">
        <v>2</v>
      </c>
      <c r="D24" s="174"/>
      <c r="E24" s="174"/>
      <c r="F24" s="174"/>
      <c r="G24" s="131"/>
      <c r="H24" s="118" t="s">
        <v>3</v>
      </c>
      <c r="I24" s="175"/>
      <c r="J24" s="119"/>
      <c r="K24" s="6"/>
    </row>
    <row r="25" spans="2:13" ht="18.75" customHeight="1" x14ac:dyDescent="0.25">
      <c r="C25" s="109" t="s">
        <v>17</v>
      </c>
      <c r="D25" s="110"/>
      <c r="E25" s="110"/>
      <c r="F25" s="110"/>
      <c r="G25" s="110"/>
      <c r="H25" s="111">
        <v>0</v>
      </c>
      <c r="I25" s="112"/>
      <c r="J25" s="113"/>
      <c r="K25" s="6"/>
    </row>
    <row r="26" spans="2:13" ht="18.75" customHeight="1" x14ac:dyDescent="0.25">
      <c r="C26" s="109" t="s">
        <v>18</v>
      </c>
      <c r="D26" s="110"/>
      <c r="E26" s="110"/>
      <c r="F26" s="110"/>
      <c r="G26" s="110"/>
      <c r="H26" s="111">
        <v>0</v>
      </c>
      <c r="I26" s="112"/>
      <c r="J26" s="113"/>
      <c r="K26" s="6"/>
    </row>
    <row r="27" spans="2:13" ht="18.75" customHeight="1" x14ac:dyDescent="0.25">
      <c r="C27" s="109" t="s">
        <v>19</v>
      </c>
      <c r="D27" s="110"/>
      <c r="E27" s="110"/>
      <c r="F27" s="110"/>
      <c r="G27" s="110"/>
      <c r="H27" s="111">
        <v>0</v>
      </c>
      <c r="I27" s="112"/>
      <c r="J27" s="113"/>
      <c r="K27" s="6"/>
    </row>
    <row r="28" spans="2:13" ht="18.75" customHeight="1" x14ac:dyDescent="0.25">
      <c r="C28" s="109" t="s">
        <v>20</v>
      </c>
      <c r="D28" s="110"/>
      <c r="E28" s="110"/>
      <c r="F28" s="110"/>
      <c r="G28" s="110"/>
      <c r="H28" s="111">
        <v>0</v>
      </c>
      <c r="I28" s="112"/>
      <c r="J28" s="113"/>
      <c r="K28" s="6"/>
    </row>
    <row r="29" spans="2:13" ht="18.75" customHeight="1" x14ac:dyDescent="0.25">
      <c r="C29" s="109" t="s">
        <v>21</v>
      </c>
      <c r="D29" s="110"/>
      <c r="E29" s="110"/>
      <c r="F29" s="110"/>
      <c r="G29" s="110"/>
      <c r="H29" s="111">
        <v>0</v>
      </c>
      <c r="I29" s="112"/>
      <c r="J29" s="113"/>
      <c r="K29" s="6"/>
    </row>
    <row r="30" spans="2:13" ht="18.75" customHeight="1" thickBot="1" x14ac:dyDescent="0.3">
      <c r="C30" s="114" t="s">
        <v>22</v>
      </c>
      <c r="D30" s="115"/>
      <c r="E30" s="115"/>
      <c r="F30" s="115"/>
      <c r="G30" s="115"/>
      <c r="H30" s="116">
        <f>SUM(H25:J29)</f>
        <v>0</v>
      </c>
      <c r="I30" s="116"/>
      <c r="J30" s="117"/>
      <c r="K30" s="6"/>
    </row>
    <row r="31" spans="2:13" ht="45.75" customHeight="1" thickBot="1" x14ac:dyDescent="0.3">
      <c r="C31" s="13"/>
      <c r="D31" s="2"/>
      <c r="E31" s="14"/>
      <c r="F31" s="14"/>
      <c r="G31" s="14"/>
      <c r="H31" s="14"/>
      <c r="I31" s="14"/>
      <c r="J31" s="14"/>
    </row>
    <row r="32" spans="2:13" ht="60.75" customHeight="1" thickBot="1" x14ac:dyDescent="0.3">
      <c r="C32" s="120" t="s">
        <v>23</v>
      </c>
      <c r="D32" s="121"/>
      <c r="E32" s="121"/>
      <c r="F32" s="121"/>
      <c r="G32" s="121"/>
      <c r="H32" s="121"/>
      <c r="I32" s="121"/>
      <c r="J32" s="122"/>
    </row>
    <row r="33" spans="2:11" ht="89.25" customHeight="1" x14ac:dyDescent="0.25">
      <c r="C33" s="130" t="s">
        <v>24</v>
      </c>
      <c r="D33" s="131"/>
      <c r="E33" s="35" t="s">
        <v>25</v>
      </c>
      <c r="F33" s="11" t="s">
        <v>26</v>
      </c>
      <c r="G33" s="12" t="s">
        <v>27</v>
      </c>
      <c r="H33" s="12" t="s">
        <v>28</v>
      </c>
      <c r="I33" s="118" t="s">
        <v>29</v>
      </c>
      <c r="J33" s="119"/>
    </row>
    <row r="34" spans="2:11" ht="54" customHeight="1" x14ac:dyDescent="0.25">
      <c r="C34" s="128" t="s">
        <v>30</v>
      </c>
      <c r="D34" s="129"/>
      <c r="E34" s="36" t="s">
        <v>31</v>
      </c>
      <c r="F34" s="91" t="s">
        <v>32</v>
      </c>
      <c r="G34" s="37" t="s">
        <v>33</v>
      </c>
      <c r="H34" s="36">
        <v>1</v>
      </c>
      <c r="I34" s="162">
        <v>1</v>
      </c>
      <c r="J34" s="163"/>
      <c r="K34" s="21"/>
    </row>
    <row r="35" spans="2:11" ht="54" customHeight="1" x14ac:dyDescent="0.25">
      <c r="C35" s="128" t="s">
        <v>30</v>
      </c>
      <c r="D35" s="129"/>
      <c r="E35" s="36" t="s">
        <v>34</v>
      </c>
      <c r="F35" s="91" t="s">
        <v>32</v>
      </c>
      <c r="G35" s="38" t="s">
        <v>35</v>
      </c>
      <c r="H35" s="36">
        <v>1</v>
      </c>
      <c r="I35" s="162">
        <v>2</v>
      </c>
      <c r="J35" s="163"/>
      <c r="K35" s="21"/>
    </row>
    <row r="36" spans="2:11" ht="38.25" customHeight="1" x14ac:dyDescent="0.25">
      <c r="C36" s="128" t="s">
        <v>36</v>
      </c>
      <c r="D36" s="129"/>
      <c r="E36" s="36" t="s">
        <v>31</v>
      </c>
      <c r="F36" s="91" t="s">
        <v>32</v>
      </c>
      <c r="G36" s="37" t="s">
        <v>37</v>
      </c>
      <c r="H36" s="36">
        <v>2</v>
      </c>
      <c r="I36" s="164">
        <v>1</v>
      </c>
      <c r="J36" s="165"/>
      <c r="K36" s="21"/>
    </row>
    <row r="37" spans="2:11" ht="38.25" customHeight="1" x14ac:dyDescent="0.25">
      <c r="C37" s="128" t="s">
        <v>36</v>
      </c>
      <c r="D37" s="129"/>
      <c r="E37" s="36" t="s">
        <v>34</v>
      </c>
      <c r="F37" s="91" t="s">
        <v>32</v>
      </c>
      <c r="G37" s="37" t="s">
        <v>37</v>
      </c>
      <c r="H37" s="36">
        <v>2</v>
      </c>
      <c r="I37" s="164">
        <v>1</v>
      </c>
      <c r="J37" s="165"/>
      <c r="K37" s="21"/>
    </row>
    <row r="38" spans="2:11" ht="38.25" customHeight="1" x14ac:dyDescent="0.25">
      <c r="C38" s="128" t="s">
        <v>38</v>
      </c>
      <c r="D38" s="129"/>
      <c r="E38" s="36" t="s">
        <v>31</v>
      </c>
      <c r="F38" s="91" t="s">
        <v>32</v>
      </c>
      <c r="G38" s="37" t="s">
        <v>37</v>
      </c>
      <c r="H38" s="36">
        <v>1</v>
      </c>
      <c r="I38" s="164">
        <v>1</v>
      </c>
      <c r="J38" s="165"/>
      <c r="K38" s="21"/>
    </row>
    <row r="39" spans="2:11" ht="38.25" customHeight="1" x14ac:dyDescent="0.25">
      <c r="C39" s="128" t="s">
        <v>38</v>
      </c>
      <c r="D39" s="129"/>
      <c r="E39" s="36" t="s">
        <v>34</v>
      </c>
      <c r="F39" s="91" t="s">
        <v>32</v>
      </c>
      <c r="G39" s="37" t="s">
        <v>37</v>
      </c>
      <c r="H39" s="36">
        <v>1</v>
      </c>
      <c r="I39" s="126">
        <v>1</v>
      </c>
      <c r="J39" s="127"/>
      <c r="K39" s="21"/>
    </row>
    <row r="40" spans="2:11" ht="23.25" customHeight="1" thickBot="1" x14ac:dyDescent="0.3">
      <c r="C40" s="15"/>
      <c r="D40" s="15"/>
      <c r="E40" s="15"/>
      <c r="F40" s="16"/>
      <c r="G40" s="17"/>
      <c r="H40" s="15"/>
      <c r="I40" s="15"/>
      <c r="J40" s="15"/>
      <c r="K40" s="10"/>
    </row>
    <row r="41" spans="2:11" ht="51" customHeight="1" x14ac:dyDescent="0.25">
      <c r="C41" s="123" t="s">
        <v>39</v>
      </c>
      <c r="D41" s="124"/>
      <c r="E41" s="124"/>
      <c r="F41" s="124"/>
      <c r="G41" s="124"/>
      <c r="H41" s="124"/>
      <c r="I41" s="125"/>
      <c r="J41" s="67">
        <f>H30*60</f>
        <v>0</v>
      </c>
    </row>
    <row r="43" spans="2:11" ht="15.75" thickBot="1" x14ac:dyDescent="0.3"/>
    <row r="44" spans="2:11" ht="15.75" thickBot="1" x14ac:dyDescent="0.3">
      <c r="B44" s="133" t="s">
        <v>40</v>
      </c>
      <c r="C44" s="134"/>
      <c r="D44" s="134"/>
      <c r="E44" s="134"/>
      <c r="F44" s="134"/>
      <c r="G44" s="134"/>
      <c r="H44" s="134"/>
      <c r="I44" s="134"/>
      <c r="J44" s="134"/>
      <c r="K44" s="135"/>
    </row>
    <row r="46" spans="2:11" x14ac:dyDescent="0.25">
      <c r="C46" s="97" t="s">
        <v>41</v>
      </c>
      <c r="D46" s="132"/>
      <c r="E46" s="132"/>
      <c r="F46" s="132"/>
      <c r="G46" s="132"/>
      <c r="H46" s="132"/>
      <c r="I46" s="132"/>
      <c r="J46" s="132"/>
    </row>
    <row r="47" spans="2:11" x14ac:dyDescent="0.25">
      <c r="C47" s="132"/>
      <c r="D47" s="132"/>
      <c r="E47" s="132"/>
      <c r="F47" s="132"/>
      <c r="G47" s="132"/>
      <c r="H47" s="132"/>
      <c r="I47" s="132"/>
      <c r="J47" s="132"/>
    </row>
    <row r="48" spans="2:11" x14ac:dyDescent="0.25">
      <c r="C48" s="132"/>
      <c r="D48" s="132"/>
      <c r="E48" s="132"/>
      <c r="F48" s="132"/>
      <c r="G48" s="132"/>
      <c r="H48" s="132"/>
      <c r="I48" s="132"/>
      <c r="J48" s="132"/>
    </row>
    <row r="49" spans="2:11" x14ac:dyDescent="0.25">
      <c r="C49" s="132"/>
      <c r="D49" s="132"/>
      <c r="E49" s="132"/>
      <c r="F49" s="132"/>
      <c r="G49" s="132"/>
      <c r="H49" s="132"/>
      <c r="I49" s="132"/>
      <c r="J49" s="132"/>
    </row>
    <row r="50" spans="2:11" ht="97.15" customHeight="1" thickBot="1" x14ac:dyDescent="0.3">
      <c r="C50" s="132"/>
      <c r="D50" s="132"/>
      <c r="E50" s="132"/>
      <c r="F50" s="132"/>
      <c r="G50" s="132"/>
      <c r="H50" s="132"/>
      <c r="I50" s="132"/>
      <c r="J50" s="132"/>
      <c r="K50" s="5"/>
    </row>
    <row r="51" spans="2:11" ht="15" customHeight="1" thickBot="1" x14ac:dyDescent="0.3">
      <c r="C51" s="139" t="s">
        <v>42</v>
      </c>
      <c r="D51" s="140"/>
      <c r="E51" s="140"/>
      <c r="F51" s="140"/>
      <c r="G51" s="140"/>
      <c r="H51" s="140"/>
      <c r="I51" s="140"/>
      <c r="J51" s="141"/>
    </row>
    <row r="52" spans="2:11" ht="15.75" thickBot="1" x14ac:dyDescent="0.3">
      <c r="C52" s="142" t="s">
        <v>43</v>
      </c>
      <c r="D52" s="143"/>
      <c r="E52" s="143"/>
      <c r="F52" s="143"/>
      <c r="G52" s="143"/>
      <c r="H52" s="144"/>
      <c r="I52" s="145" t="s">
        <v>44</v>
      </c>
      <c r="J52" s="146"/>
    </row>
    <row r="53" spans="2:11" ht="30" customHeight="1" x14ac:dyDescent="0.25">
      <c r="C53" s="150" t="s">
        <v>45</v>
      </c>
      <c r="D53" s="151"/>
      <c r="E53" s="151"/>
      <c r="F53" s="151"/>
      <c r="G53" s="151"/>
      <c r="H53" s="152"/>
      <c r="I53" s="153">
        <v>0</v>
      </c>
      <c r="J53" s="154"/>
    </row>
    <row r="54" spans="2:11" ht="39.6" customHeight="1" x14ac:dyDescent="0.25">
      <c r="C54" s="155" t="s">
        <v>46</v>
      </c>
      <c r="D54" s="156"/>
      <c r="E54" s="156"/>
      <c r="F54" s="156"/>
      <c r="G54" s="156"/>
      <c r="H54" s="157"/>
      <c r="I54" s="158">
        <f>I53*500</f>
        <v>0</v>
      </c>
      <c r="J54" s="159"/>
      <c r="K54" s="7"/>
    </row>
    <row r="56" spans="2:11" ht="15.75" thickBot="1" x14ac:dyDescent="0.3"/>
    <row r="57" spans="2:11" ht="15.75" thickBot="1" x14ac:dyDescent="0.3">
      <c r="B57" s="133" t="s">
        <v>47</v>
      </c>
      <c r="C57" s="134"/>
      <c r="D57" s="134"/>
      <c r="E57" s="134"/>
      <c r="F57" s="134"/>
      <c r="G57" s="134"/>
      <c r="H57" s="134"/>
      <c r="I57" s="134"/>
      <c r="J57" s="134"/>
      <c r="K57" s="135"/>
    </row>
    <row r="59" spans="2:11" ht="15.75" thickBot="1" x14ac:dyDescent="0.3"/>
    <row r="60" spans="2:11" ht="80.45" customHeight="1" x14ac:dyDescent="0.25">
      <c r="C60" s="136" t="s">
        <v>48</v>
      </c>
      <c r="D60" s="137"/>
      <c r="E60" s="137"/>
      <c r="F60" s="137"/>
      <c r="G60" s="137"/>
      <c r="H60" s="138"/>
      <c r="I60" s="31" t="s">
        <v>49</v>
      </c>
      <c r="J60" s="32" t="s">
        <v>50</v>
      </c>
      <c r="K60" s="6"/>
    </row>
    <row r="61" spans="2:11" ht="84" customHeight="1" x14ac:dyDescent="0.25">
      <c r="C61" s="92" t="s">
        <v>51</v>
      </c>
      <c r="D61" s="93"/>
      <c r="E61" s="93"/>
      <c r="F61" s="93"/>
      <c r="G61" s="93"/>
      <c r="H61" s="93"/>
      <c r="I61" s="78">
        <v>0</v>
      </c>
      <c r="J61" s="79">
        <f>I61*300</f>
        <v>0</v>
      </c>
    </row>
    <row r="63" spans="2:11" ht="14.25" customHeight="1" thickBot="1" x14ac:dyDescent="0.3">
      <c r="C63" s="2"/>
      <c r="D63" s="2"/>
      <c r="E63" s="2"/>
      <c r="F63" s="2"/>
      <c r="G63" s="2"/>
      <c r="H63" s="2"/>
      <c r="I63" s="3"/>
      <c r="J63" s="3"/>
    </row>
    <row r="64" spans="2:11" ht="79.5" customHeight="1" x14ac:dyDescent="0.25">
      <c r="C64" s="94" t="s">
        <v>52</v>
      </c>
      <c r="D64" s="95"/>
      <c r="E64" s="95"/>
      <c r="F64" s="95"/>
      <c r="G64" s="95"/>
      <c r="H64" s="95"/>
      <c r="I64" s="33" t="s">
        <v>53</v>
      </c>
      <c r="J64" s="34" t="s">
        <v>54</v>
      </c>
      <c r="K64" s="8"/>
    </row>
    <row r="65" spans="2:11" ht="132.75" customHeight="1" x14ac:dyDescent="0.25">
      <c r="C65" s="92" t="s">
        <v>55</v>
      </c>
      <c r="D65" s="93"/>
      <c r="E65" s="93"/>
      <c r="F65" s="93"/>
      <c r="G65" s="93"/>
      <c r="H65" s="93"/>
      <c r="I65" s="66">
        <v>0</v>
      </c>
      <c r="J65" s="79">
        <f>I65*100</f>
        <v>0</v>
      </c>
      <c r="K65" s="9"/>
    </row>
    <row r="66" spans="2:11" ht="21" customHeight="1" x14ac:dyDescent="0.25">
      <c r="C66" s="2"/>
      <c r="D66" s="2"/>
      <c r="E66" s="2"/>
      <c r="F66" s="2"/>
      <c r="G66" s="2"/>
      <c r="H66" s="2"/>
      <c r="I66" s="4"/>
      <c r="J66" s="4"/>
    </row>
    <row r="67" spans="2:11" ht="15.75" thickBot="1" x14ac:dyDescent="0.3"/>
    <row r="68" spans="2:11" ht="24" customHeight="1" x14ac:dyDescent="0.25">
      <c r="C68" s="104" t="s">
        <v>56</v>
      </c>
      <c r="D68" s="105"/>
      <c r="E68" s="105"/>
      <c r="F68" s="105"/>
      <c r="G68" s="105"/>
      <c r="H68" s="106"/>
      <c r="I68" s="107">
        <f>J61+J65</f>
        <v>0</v>
      </c>
      <c r="J68" s="108"/>
    </row>
    <row r="69" spans="2:11" ht="36.6" customHeight="1" x14ac:dyDescent="0.25">
      <c r="C69" s="97" t="s">
        <v>57</v>
      </c>
      <c r="D69" s="97"/>
      <c r="E69" s="97"/>
      <c r="F69" s="97"/>
      <c r="G69" s="97"/>
      <c r="H69" s="97"/>
      <c r="I69" s="97"/>
      <c r="J69" s="97"/>
    </row>
    <row r="70" spans="2:11" ht="15.75" thickBot="1" x14ac:dyDescent="0.3"/>
    <row r="71" spans="2:11" ht="30" customHeight="1" x14ac:dyDescent="0.25">
      <c r="B71" s="98" t="s">
        <v>58</v>
      </c>
      <c r="C71" s="99"/>
      <c r="D71" s="99"/>
      <c r="E71" s="99"/>
      <c r="F71" s="99"/>
      <c r="G71" s="99"/>
      <c r="H71" s="100"/>
      <c r="I71" s="101">
        <f>H14+J41+I54+I68</f>
        <v>0</v>
      </c>
      <c r="J71" s="102"/>
      <c r="K71" s="103"/>
    </row>
    <row r="74" spans="2:11" x14ac:dyDescent="0.25">
      <c r="K74" s="96"/>
    </row>
    <row r="75" spans="2:11" x14ac:dyDescent="0.25">
      <c r="K75" s="96"/>
    </row>
    <row r="77" spans="2:11" ht="409.5" customHeight="1" x14ac:dyDescent="0.25"/>
  </sheetData>
  <mergeCells count="76">
    <mergeCell ref="C19:J19"/>
    <mergeCell ref="C23:J23"/>
    <mergeCell ref="C24:G24"/>
    <mergeCell ref="H13:J13"/>
    <mergeCell ref="C14:G14"/>
    <mergeCell ref="H14:J14"/>
    <mergeCell ref="C13:G13"/>
    <mergeCell ref="B17:K17"/>
    <mergeCell ref="H24:J24"/>
    <mergeCell ref="H5:J5"/>
    <mergeCell ref="H6:J6"/>
    <mergeCell ref="H7:J7"/>
    <mergeCell ref="H8:J8"/>
    <mergeCell ref="H12:J12"/>
    <mergeCell ref="H10:J10"/>
    <mergeCell ref="H11:J11"/>
    <mergeCell ref="H9:J9"/>
    <mergeCell ref="C6:G6"/>
    <mergeCell ref="C7:G7"/>
    <mergeCell ref="C8:G8"/>
    <mergeCell ref="C5:G5"/>
    <mergeCell ref="C12:G12"/>
    <mergeCell ref="C10:G10"/>
    <mergeCell ref="C11:G11"/>
    <mergeCell ref="C9:G9"/>
    <mergeCell ref="C4:J4"/>
    <mergeCell ref="C53:H53"/>
    <mergeCell ref="I53:J53"/>
    <mergeCell ref="C54:H54"/>
    <mergeCell ref="I54:J54"/>
    <mergeCell ref="C38:D38"/>
    <mergeCell ref="C20:C21"/>
    <mergeCell ref="I34:J34"/>
    <mergeCell ref="I35:J35"/>
    <mergeCell ref="I36:J36"/>
    <mergeCell ref="I37:J37"/>
    <mergeCell ref="I38:J38"/>
    <mergeCell ref="D20:J21"/>
    <mergeCell ref="C35:D35"/>
    <mergeCell ref="C36:D36"/>
    <mergeCell ref="C37:D37"/>
    <mergeCell ref="C46:J50"/>
    <mergeCell ref="B44:K44"/>
    <mergeCell ref="C60:H60"/>
    <mergeCell ref="C61:H61"/>
    <mergeCell ref="B57:K57"/>
    <mergeCell ref="C51:J51"/>
    <mergeCell ref="C52:H52"/>
    <mergeCell ref="I52:J52"/>
    <mergeCell ref="I33:J33"/>
    <mergeCell ref="C32:J32"/>
    <mergeCell ref="C41:I41"/>
    <mergeCell ref="I39:J39"/>
    <mergeCell ref="C39:D39"/>
    <mergeCell ref="C33:D33"/>
    <mergeCell ref="C34:D34"/>
    <mergeCell ref="C25:G25"/>
    <mergeCell ref="H25:J25"/>
    <mergeCell ref="H29:J29"/>
    <mergeCell ref="C30:G30"/>
    <mergeCell ref="H30:J30"/>
    <mergeCell ref="H26:J26"/>
    <mergeCell ref="C28:G28"/>
    <mergeCell ref="H28:J28"/>
    <mergeCell ref="C26:G26"/>
    <mergeCell ref="C29:G29"/>
    <mergeCell ref="C27:G27"/>
    <mergeCell ref="H27:J27"/>
    <mergeCell ref="C65:H65"/>
    <mergeCell ref="C64:H64"/>
    <mergeCell ref="K74:K75"/>
    <mergeCell ref="C69:J69"/>
    <mergeCell ref="B71:H71"/>
    <mergeCell ref="I71:K71"/>
    <mergeCell ref="C68:H68"/>
    <mergeCell ref="I68:J68"/>
  </mergeCells>
  <hyperlinks>
    <hyperlink ref="E33" location="_ftn1" display="_ftn1" xr:uid="{00000000-0004-0000-0000-000000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7"/>
  <sheetViews>
    <sheetView tabSelected="1" workbookViewId="0">
      <selection activeCell="C61" sqref="C61"/>
    </sheetView>
  </sheetViews>
  <sheetFormatPr defaultRowHeight="15" x14ac:dyDescent="0.25"/>
  <cols>
    <col min="2" max="2" width="80.7109375" customWidth="1"/>
    <col min="3" max="3" width="24.5703125" customWidth="1"/>
    <col min="5" max="5" width="10.5703125" bestFit="1" customWidth="1"/>
    <col min="6" max="6" width="20.140625" customWidth="1"/>
    <col min="7" max="7" width="12.42578125" customWidth="1"/>
  </cols>
  <sheetData>
    <row r="1" spans="1:7" ht="15.75" x14ac:dyDescent="0.25">
      <c r="A1" s="22"/>
      <c r="B1" s="83"/>
      <c r="C1" s="23"/>
      <c r="D1" s="23"/>
      <c r="E1" s="24"/>
      <c r="F1" s="24"/>
      <c r="G1" s="24"/>
    </row>
    <row r="2" spans="1:7" ht="15.75" x14ac:dyDescent="0.25">
      <c r="A2" s="22"/>
      <c r="B2" s="25"/>
      <c r="C2" s="23"/>
      <c r="D2" s="23"/>
      <c r="E2" s="24"/>
      <c r="F2" s="24"/>
      <c r="G2" s="24"/>
    </row>
    <row r="3" spans="1:7" ht="17.25" customHeight="1" x14ac:dyDescent="0.3">
      <c r="A3" s="22"/>
      <c r="B3" s="41" t="s">
        <v>59</v>
      </c>
      <c r="C3" s="23"/>
      <c r="D3" s="23"/>
      <c r="E3" s="26"/>
      <c r="F3" s="24"/>
      <c r="G3" s="24"/>
    </row>
    <row r="4" spans="1:7" ht="16.5" thickBot="1" x14ac:dyDescent="0.3">
      <c r="A4" s="22"/>
      <c r="B4" s="27"/>
      <c r="C4" s="23"/>
      <c r="D4" s="23"/>
      <c r="E4" s="24"/>
      <c r="F4" s="24"/>
      <c r="G4" s="24"/>
    </row>
    <row r="5" spans="1:7" ht="25.5" x14ac:dyDescent="0.25">
      <c r="A5" s="28" t="s">
        <v>60</v>
      </c>
      <c r="B5" s="42" t="s">
        <v>61</v>
      </c>
      <c r="C5" s="43" t="s">
        <v>62</v>
      </c>
      <c r="D5" s="44" t="s">
        <v>63</v>
      </c>
      <c r="E5" s="45" t="s">
        <v>64</v>
      </c>
      <c r="F5" s="46" t="s">
        <v>65</v>
      </c>
      <c r="G5" s="47" t="s">
        <v>66</v>
      </c>
    </row>
    <row r="6" spans="1:7" ht="21.75" customHeight="1" x14ac:dyDescent="0.25">
      <c r="A6" s="29">
        <v>1</v>
      </c>
      <c r="B6" s="57" t="s">
        <v>17</v>
      </c>
      <c r="C6" s="48"/>
      <c r="D6" s="48"/>
      <c r="E6" s="49"/>
      <c r="F6" s="63">
        <f>SUM(F7:F27)</f>
        <v>0</v>
      </c>
      <c r="G6" s="50"/>
    </row>
    <row r="7" spans="1:7" ht="35.25" customHeight="1" x14ac:dyDescent="0.25">
      <c r="A7" s="84" t="s">
        <v>67</v>
      </c>
      <c r="B7" s="61" t="s">
        <v>68</v>
      </c>
      <c r="C7" s="51">
        <v>2</v>
      </c>
      <c r="D7" s="51" t="s">
        <v>69</v>
      </c>
      <c r="E7" s="64">
        <v>0</v>
      </c>
      <c r="F7" s="64">
        <f>IFERROR(C7*E7,0)</f>
        <v>0</v>
      </c>
      <c r="G7" s="52"/>
    </row>
    <row r="8" spans="1:7" ht="17.25" customHeight="1" x14ac:dyDescent="0.25">
      <c r="A8" s="84" t="s">
        <v>70</v>
      </c>
      <c r="B8" s="61" t="s">
        <v>71</v>
      </c>
      <c r="C8" s="51">
        <v>2</v>
      </c>
      <c r="D8" s="51" t="s">
        <v>69</v>
      </c>
      <c r="E8" s="64">
        <v>0</v>
      </c>
      <c r="F8" s="64">
        <f t="shared" ref="F8:F27" si="0">IFERROR(C8*E8,0)</f>
        <v>0</v>
      </c>
      <c r="G8" s="52"/>
    </row>
    <row r="9" spans="1:7" ht="17.25" customHeight="1" x14ac:dyDescent="0.25">
      <c r="A9" s="84" t="s">
        <v>72</v>
      </c>
      <c r="B9" s="61" t="s">
        <v>73</v>
      </c>
      <c r="C9" s="51">
        <v>194</v>
      </c>
      <c r="D9" s="51" t="s">
        <v>74</v>
      </c>
      <c r="E9" s="64">
        <v>0</v>
      </c>
      <c r="F9" s="64">
        <f t="shared" si="0"/>
        <v>0</v>
      </c>
      <c r="G9" s="52"/>
    </row>
    <row r="10" spans="1:7" ht="17.25" customHeight="1" x14ac:dyDescent="0.25">
      <c r="A10" s="84" t="s">
        <v>75</v>
      </c>
      <c r="B10" s="61" t="s">
        <v>76</v>
      </c>
      <c r="C10" s="51">
        <v>2</v>
      </c>
      <c r="D10" s="51" t="s">
        <v>69</v>
      </c>
      <c r="E10" s="64">
        <v>0</v>
      </c>
      <c r="F10" s="64">
        <f t="shared" si="0"/>
        <v>0</v>
      </c>
      <c r="G10" s="52"/>
    </row>
    <row r="11" spans="1:7" ht="17.25" customHeight="1" x14ac:dyDescent="0.25">
      <c r="A11" s="84" t="s">
        <v>77</v>
      </c>
      <c r="B11" s="61" t="s">
        <v>78</v>
      </c>
      <c r="C11" s="51">
        <v>4</v>
      </c>
      <c r="D11" s="51" t="s">
        <v>69</v>
      </c>
      <c r="E11" s="64">
        <v>0</v>
      </c>
      <c r="F11" s="64">
        <f t="shared" si="0"/>
        <v>0</v>
      </c>
      <c r="G11" s="52"/>
    </row>
    <row r="12" spans="1:7" ht="17.25" customHeight="1" x14ac:dyDescent="0.25">
      <c r="A12" s="84" t="s">
        <v>79</v>
      </c>
      <c r="B12" s="61" t="s">
        <v>80</v>
      </c>
      <c r="C12" s="51">
        <v>4</v>
      </c>
      <c r="D12" s="51" t="s">
        <v>69</v>
      </c>
      <c r="E12" s="64">
        <v>0</v>
      </c>
      <c r="F12" s="64">
        <f t="shared" si="0"/>
        <v>0</v>
      </c>
      <c r="G12" s="52"/>
    </row>
    <row r="13" spans="1:7" ht="25.5" x14ac:dyDescent="0.25">
      <c r="A13" s="84" t="s">
        <v>81</v>
      </c>
      <c r="B13" s="61" t="s">
        <v>82</v>
      </c>
      <c r="C13" s="51">
        <v>24</v>
      </c>
      <c r="D13" s="51" t="s">
        <v>69</v>
      </c>
      <c r="E13" s="64">
        <v>0</v>
      </c>
      <c r="F13" s="64">
        <f t="shared" si="0"/>
        <v>0</v>
      </c>
      <c r="G13" s="52"/>
    </row>
    <row r="14" spans="1:7" ht="25.5" x14ac:dyDescent="0.25">
      <c r="A14" s="84" t="s">
        <v>83</v>
      </c>
      <c r="B14" s="61" t="s">
        <v>84</v>
      </c>
      <c r="C14" s="51">
        <v>24</v>
      </c>
      <c r="D14" s="51" t="s">
        <v>69</v>
      </c>
      <c r="E14" s="64">
        <v>0</v>
      </c>
      <c r="F14" s="64">
        <f t="shared" si="0"/>
        <v>0</v>
      </c>
      <c r="G14" s="52"/>
    </row>
    <row r="15" spans="1:7" ht="17.25" customHeight="1" x14ac:dyDescent="0.25">
      <c r="A15" s="84" t="s">
        <v>85</v>
      </c>
      <c r="B15" s="61" t="s">
        <v>86</v>
      </c>
      <c r="C15" s="51">
        <v>4</v>
      </c>
      <c r="D15" s="51" t="s">
        <v>69</v>
      </c>
      <c r="E15" s="64">
        <v>0</v>
      </c>
      <c r="F15" s="64">
        <f t="shared" si="0"/>
        <v>0</v>
      </c>
      <c r="G15" s="52"/>
    </row>
    <row r="16" spans="1:7" ht="17.25" customHeight="1" x14ac:dyDescent="0.25">
      <c r="A16" s="84" t="s">
        <v>87</v>
      </c>
      <c r="B16" s="61" t="s">
        <v>88</v>
      </c>
      <c r="C16" s="51">
        <v>8</v>
      </c>
      <c r="D16" s="51" t="s">
        <v>69</v>
      </c>
      <c r="E16" s="64">
        <v>0</v>
      </c>
      <c r="F16" s="64">
        <f t="shared" si="0"/>
        <v>0</v>
      </c>
      <c r="G16" s="52"/>
    </row>
    <row r="17" spans="1:7" ht="17.25" customHeight="1" x14ac:dyDescent="0.25">
      <c r="A17" s="84" t="s">
        <v>89</v>
      </c>
      <c r="B17" s="61" t="s">
        <v>90</v>
      </c>
      <c r="C17" s="51">
        <v>8</v>
      </c>
      <c r="D17" s="51" t="s">
        <v>69</v>
      </c>
      <c r="E17" s="64">
        <v>0</v>
      </c>
      <c r="F17" s="64">
        <f t="shared" si="0"/>
        <v>0</v>
      </c>
      <c r="G17" s="52"/>
    </row>
    <row r="18" spans="1:7" ht="17.25" customHeight="1" x14ac:dyDescent="0.25">
      <c r="A18" s="84" t="s">
        <v>91</v>
      </c>
      <c r="B18" s="61" t="s">
        <v>92</v>
      </c>
      <c r="C18" s="51">
        <v>6</v>
      </c>
      <c r="D18" s="51" t="s">
        <v>69</v>
      </c>
      <c r="E18" s="64">
        <v>0</v>
      </c>
      <c r="F18" s="64">
        <f t="shared" si="0"/>
        <v>0</v>
      </c>
      <c r="G18" s="52"/>
    </row>
    <row r="19" spans="1:7" ht="17.25" customHeight="1" x14ac:dyDescent="0.25">
      <c r="A19" s="84" t="s">
        <v>93</v>
      </c>
      <c r="B19" s="61" t="s">
        <v>94</v>
      </c>
      <c r="C19" s="51">
        <v>4</v>
      </c>
      <c r="D19" s="51" t="s">
        <v>69</v>
      </c>
      <c r="E19" s="64">
        <v>0</v>
      </c>
      <c r="F19" s="64">
        <f t="shared" si="0"/>
        <v>0</v>
      </c>
      <c r="G19" s="52"/>
    </row>
    <row r="20" spans="1:7" ht="17.25" customHeight="1" x14ac:dyDescent="0.25">
      <c r="A20" s="84" t="s">
        <v>95</v>
      </c>
      <c r="B20" s="61" t="s">
        <v>96</v>
      </c>
      <c r="C20" s="51">
        <v>4</v>
      </c>
      <c r="D20" s="51" t="s">
        <v>69</v>
      </c>
      <c r="E20" s="64">
        <v>0</v>
      </c>
      <c r="F20" s="64">
        <f t="shared" si="0"/>
        <v>0</v>
      </c>
      <c r="G20" s="52"/>
    </row>
    <row r="21" spans="1:7" ht="17.25" customHeight="1" x14ac:dyDescent="0.25">
      <c r="A21" s="84" t="s">
        <v>97</v>
      </c>
      <c r="B21" s="61" t="s">
        <v>98</v>
      </c>
      <c r="C21" s="51">
        <v>4</v>
      </c>
      <c r="D21" s="51" t="s">
        <v>69</v>
      </c>
      <c r="E21" s="64">
        <v>0</v>
      </c>
      <c r="F21" s="64">
        <f t="shared" si="0"/>
        <v>0</v>
      </c>
      <c r="G21" s="52"/>
    </row>
    <row r="22" spans="1:7" ht="17.25" customHeight="1" x14ac:dyDescent="0.25">
      <c r="A22" s="84" t="s">
        <v>99</v>
      </c>
      <c r="B22" s="61" t="s">
        <v>100</v>
      </c>
      <c r="C22" s="51">
        <v>4</v>
      </c>
      <c r="D22" s="51" t="s">
        <v>69</v>
      </c>
      <c r="E22" s="64">
        <v>0</v>
      </c>
      <c r="F22" s="64">
        <f t="shared" si="0"/>
        <v>0</v>
      </c>
      <c r="G22" s="52"/>
    </row>
    <row r="23" spans="1:7" ht="17.25" customHeight="1" x14ac:dyDescent="0.25">
      <c r="A23" s="84" t="s">
        <v>101</v>
      </c>
      <c r="B23" s="61" t="s">
        <v>102</v>
      </c>
      <c r="C23" s="51">
        <v>2</v>
      </c>
      <c r="D23" s="51" t="s">
        <v>69</v>
      </c>
      <c r="E23" s="64">
        <v>0</v>
      </c>
      <c r="F23" s="64">
        <f t="shared" si="0"/>
        <v>0</v>
      </c>
      <c r="G23" s="52"/>
    </row>
    <row r="24" spans="1:7" ht="17.25" customHeight="1" x14ac:dyDescent="0.25">
      <c r="A24" s="84" t="s">
        <v>103</v>
      </c>
      <c r="B24" s="61" t="s">
        <v>104</v>
      </c>
      <c r="C24" s="51">
        <v>2</v>
      </c>
      <c r="D24" s="51" t="s">
        <v>69</v>
      </c>
      <c r="E24" s="64">
        <v>0</v>
      </c>
      <c r="F24" s="64">
        <f t="shared" si="0"/>
        <v>0</v>
      </c>
      <c r="G24" s="52"/>
    </row>
    <row r="25" spans="1:7" ht="17.25" customHeight="1" x14ac:dyDescent="0.25">
      <c r="A25" s="84" t="s">
        <v>105</v>
      </c>
      <c r="B25" s="61" t="s">
        <v>106</v>
      </c>
      <c r="C25" s="51">
        <f>SUM(C26:C27)</f>
        <v>48</v>
      </c>
      <c r="D25" s="51" t="s">
        <v>69</v>
      </c>
      <c r="E25" s="64">
        <v>0</v>
      </c>
      <c r="F25" s="64">
        <f t="shared" si="0"/>
        <v>0</v>
      </c>
      <c r="G25" s="52"/>
    </row>
    <row r="26" spans="1:7" ht="17.25" customHeight="1" x14ac:dyDescent="0.25">
      <c r="A26" s="84" t="s">
        <v>107</v>
      </c>
      <c r="B26" s="61" t="s">
        <v>108</v>
      </c>
      <c r="C26" s="51">
        <v>24</v>
      </c>
      <c r="D26" s="51" t="s">
        <v>69</v>
      </c>
      <c r="E26" s="64">
        <v>0</v>
      </c>
      <c r="F26" s="64">
        <f t="shared" si="0"/>
        <v>0</v>
      </c>
      <c r="G26" s="52"/>
    </row>
    <row r="27" spans="1:7" ht="17.25" customHeight="1" x14ac:dyDescent="0.25">
      <c r="A27" s="85" t="s">
        <v>109</v>
      </c>
      <c r="B27" s="62" t="s">
        <v>110</v>
      </c>
      <c r="C27" s="51">
        <v>24</v>
      </c>
      <c r="D27" s="51" t="s">
        <v>69</v>
      </c>
      <c r="E27" s="64">
        <v>0</v>
      </c>
      <c r="F27" s="65">
        <f t="shared" si="0"/>
        <v>0</v>
      </c>
      <c r="G27" s="53"/>
    </row>
    <row r="28" spans="1:7" ht="17.25" customHeight="1" x14ac:dyDescent="0.25">
      <c r="A28" s="30">
        <v>2</v>
      </c>
      <c r="B28" s="60" t="s">
        <v>18</v>
      </c>
      <c r="C28" s="48"/>
      <c r="D28" s="48"/>
      <c r="E28" s="49"/>
      <c r="F28" s="63">
        <f>SUM(F29:F42)</f>
        <v>0</v>
      </c>
      <c r="G28" s="50"/>
    </row>
    <row r="29" spans="1:7" ht="17.25" customHeight="1" x14ac:dyDescent="0.25">
      <c r="A29" s="86" t="s">
        <v>111</v>
      </c>
      <c r="B29" s="58" t="s">
        <v>112</v>
      </c>
      <c r="C29" s="51">
        <v>2</v>
      </c>
      <c r="D29" s="51" t="s">
        <v>69</v>
      </c>
      <c r="E29" s="64">
        <v>0</v>
      </c>
      <c r="F29" s="64">
        <f t="shared" ref="F29:F42" si="1">IFERROR(C29*E29,0)</f>
        <v>0</v>
      </c>
      <c r="G29" s="52"/>
    </row>
    <row r="30" spans="1:7" ht="17.25" customHeight="1" x14ac:dyDescent="0.25">
      <c r="A30" s="86" t="s">
        <v>113</v>
      </c>
      <c r="B30" s="58" t="s">
        <v>114</v>
      </c>
      <c r="C30" s="51">
        <v>4</v>
      </c>
      <c r="D30" s="51" t="s">
        <v>69</v>
      </c>
      <c r="E30" s="64">
        <v>0</v>
      </c>
      <c r="F30" s="64">
        <f t="shared" si="1"/>
        <v>0</v>
      </c>
      <c r="G30" s="52"/>
    </row>
    <row r="31" spans="1:7" ht="17.25" customHeight="1" x14ac:dyDescent="0.25">
      <c r="A31" s="86" t="s">
        <v>115</v>
      </c>
      <c r="B31" s="58" t="s">
        <v>116</v>
      </c>
      <c r="C31" s="51">
        <v>2</v>
      </c>
      <c r="D31" s="51" t="s">
        <v>69</v>
      </c>
      <c r="E31" s="64">
        <v>0</v>
      </c>
      <c r="F31" s="64">
        <f t="shared" si="1"/>
        <v>0</v>
      </c>
      <c r="G31" s="52"/>
    </row>
    <row r="32" spans="1:7" ht="17.25" customHeight="1" x14ac:dyDescent="0.25">
      <c r="A32" s="86" t="s">
        <v>117</v>
      </c>
      <c r="B32" s="58" t="s">
        <v>118</v>
      </c>
      <c r="C32" s="51">
        <v>16</v>
      </c>
      <c r="D32" s="51" t="s">
        <v>69</v>
      </c>
      <c r="E32" s="64">
        <v>0</v>
      </c>
      <c r="F32" s="64">
        <f t="shared" si="1"/>
        <v>0</v>
      </c>
      <c r="G32" s="52"/>
    </row>
    <row r="33" spans="1:7" ht="17.25" customHeight="1" x14ac:dyDescent="0.25">
      <c r="A33" s="86" t="s">
        <v>119</v>
      </c>
      <c r="B33" s="58" t="s">
        <v>120</v>
      </c>
      <c r="C33" s="51">
        <v>16</v>
      </c>
      <c r="D33" s="51" t="s">
        <v>69</v>
      </c>
      <c r="E33" s="64">
        <v>0</v>
      </c>
      <c r="F33" s="64">
        <f t="shared" si="1"/>
        <v>0</v>
      </c>
      <c r="G33" s="52"/>
    </row>
    <row r="34" spans="1:7" ht="17.25" customHeight="1" x14ac:dyDescent="0.25">
      <c r="A34" s="86" t="s">
        <v>121</v>
      </c>
      <c r="B34" s="58" t="s">
        <v>122</v>
      </c>
      <c r="C34" s="51">
        <v>16</v>
      </c>
      <c r="D34" s="51" t="s">
        <v>69</v>
      </c>
      <c r="E34" s="64">
        <v>0</v>
      </c>
      <c r="F34" s="64">
        <f t="shared" si="1"/>
        <v>0</v>
      </c>
      <c r="G34" s="52"/>
    </row>
    <row r="35" spans="1:7" ht="17.25" customHeight="1" x14ac:dyDescent="0.25">
      <c r="A35" s="86" t="s">
        <v>123</v>
      </c>
      <c r="B35" s="58" t="s">
        <v>124</v>
      </c>
      <c r="C35" s="51">
        <v>2</v>
      </c>
      <c r="D35" s="51" t="s">
        <v>69</v>
      </c>
      <c r="E35" s="64">
        <v>0</v>
      </c>
      <c r="F35" s="64">
        <f t="shared" si="1"/>
        <v>0</v>
      </c>
      <c r="G35" s="52"/>
    </row>
    <row r="36" spans="1:7" ht="17.25" customHeight="1" x14ac:dyDescent="0.25">
      <c r="A36" s="86" t="s">
        <v>125</v>
      </c>
      <c r="B36" s="58" t="s">
        <v>126</v>
      </c>
      <c r="C36" s="51">
        <v>2</v>
      </c>
      <c r="D36" s="51" t="s">
        <v>69</v>
      </c>
      <c r="E36" s="64">
        <v>0</v>
      </c>
      <c r="F36" s="64">
        <f t="shared" si="1"/>
        <v>0</v>
      </c>
      <c r="G36" s="52"/>
    </row>
    <row r="37" spans="1:7" ht="17.25" customHeight="1" x14ac:dyDescent="0.25">
      <c r="A37" s="86" t="s">
        <v>127</v>
      </c>
      <c r="B37" s="58" t="s">
        <v>128</v>
      </c>
      <c r="C37" s="51">
        <v>2</v>
      </c>
      <c r="D37" s="51" t="s">
        <v>69</v>
      </c>
      <c r="E37" s="64">
        <v>0</v>
      </c>
      <c r="F37" s="64">
        <f t="shared" si="1"/>
        <v>0</v>
      </c>
      <c r="G37" s="52"/>
    </row>
    <row r="38" spans="1:7" ht="24" customHeight="1" x14ac:dyDescent="0.25">
      <c r="A38" s="86" t="s">
        <v>129</v>
      </c>
      <c r="B38" s="58" t="s">
        <v>130</v>
      </c>
      <c r="C38" s="51">
        <v>2</v>
      </c>
      <c r="D38" s="51" t="s">
        <v>69</v>
      </c>
      <c r="E38" s="64">
        <v>0</v>
      </c>
      <c r="F38" s="64">
        <f t="shared" si="1"/>
        <v>0</v>
      </c>
      <c r="G38" s="52"/>
    </row>
    <row r="39" spans="1:7" ht="17.25" customHeight="1" x14ac:dyDescent="0.25">
      <c r="A39" s="86" t="s">
        <v>131</v>
      </c>
      <c r="B39" s="58" t="s">
        <v>132</v>
      </c>
      <c r="C39" s="51">
        <v>3</v>
      </c>
      <c r="D39" s="51" t="s">
        <v>69</v>
      </c>
      <c r="E39" s="64">
        <v>0</v>
      </c>
      <c r="F39" s="64">
        <f t="shared" si="1"/>
        <v>0</v>
      </c>
      <c r="G39" s="52"/>
    </row>
    <row r="40" spans="1:7" ht="17.25" customHeight="1" x14ac:dyDescent="0.25">
      <c r="A40" s="86" t="s">
        <v>133</v>
      </c>
      <c r="B40" s="58" t="s">
        <v>134</v>
      </c>
      <c r="C40" s="51">
        <v>2</v>
      </c>
      <c r="D40" s="51" t="s">
        <v>135</v>
      </c>
      <c r="E40" s="64">
        <v>0</v>
      </c>
      <c r="F40" s="64">
        <f t="shared" si="1"/>
        <v>0</v>
      </c>
      <c r="G40" s="52"/>
    </row>
    <row r="41" spans="1:7" ht="17.25" customHeight="1" x14ac:dyDescent="0.25">
      <c r="A41" s="86" t="s">
        <v>136</v>
      </c>
      <c r="B41" s="58" t="s">
        <v>137</v>
      </c>
      <c r="C41" s="51">
        <v>250</v>
      </c>
      <c r="D41" s="51" t="s">
        <v>138</v>
      </c>
      <c r="E41" s="64">
        <v>0</v>
      </c>
      <c r="F41" s="64">
        <f t="shared" si="1"/>
        <v>0</v>
      </c>
      <c r="G41" s="52"/>
    </row>
    <row r="42" spans="1:7" ht="17.25" customHeight="1" thickBot="1" x14ac:dyDescent="0.3">
      <c r="A42" s="86" t="s">
        <v>139</v>
      </c>
      <c r="B42" s="59" t="s">
        <v>140</v>
      </c>
      <c r="C42" s="80">
        <v>1</v>
      </c>
      <c r="D42" s="80" t="s">
        <v>135</v>
      </c>
      <c r="E42" s="64">
        <v>0</v>
      </c>
      <c r="F42" s="65">
        <f t="shared" si="1"/>
        <v>0</v>
      </c>
      <c r="G42" s="53"/>
    </row>
    <row r="43" spans="1:7" ht="17.25" customHeight="1" x14ac:dyDescent="0.25">
      <c r="A43" s="29">
        <v>3</v>
      </c>
      <c r="B43" s="57" t="s">
        <v>141</v>
      </c>
      <c r="C43" s="48"/>
      <c r="D43" s="48"/>
      <c r="E43" s="49"/>
      <c r="F43" s="63">
        <f>SUM(F44:F54)</f>
        <v>0</v>
      </c>
      <c r="G43" s="50"/>
    </row>
    <row r="44" spans="1:7" ht="17.25" customHeight="1" x14ac:dyDescent="0.25">
      <c r="A44" s="84" t="s">
        <v>142</v>
      </c>
      <c r="B44" s="54" t="s">
        <v>143</v>
      </c>
      <c r="C44" s="51">
        <v>1</v>
      </c>
      <c r="D44" s="51" t="s">
        <v>135</v>
      </c>
      <c r="E44" s="81">
        <v>0</v>
      </c>
      <c r="F44" s="64">
        <f t="shared" ref="F44:F66" si="2">IFERROR(C44*E44,0)</f>
        <v>0</v>
      </c>
      <c r="G44" s="52"/>
    </row>
    <row r="45" spans="1:7" ht="17.25" customHeight="1" x14ac:dyDescent="0.25">
      <c r="A45" s="84" t="s">
        <v>144</v>
      </c>
      <c r="B45" s="54" t="s">
        <v>145</v>
      </c>
      <c r="C45" s="51">
        <v>1</v>
      </c>
      <c r="D45" s="51" t="s">
        <v>135</v>
      </c>
      <c r="E45" s="81">
        <v>0</v>
      </c>
      <c r="F45" s="64">
        <f t="shared" si="2"/>
        <v>0</v>
      </c>
      <c r="G45" s="52"/>
    </row>
    <row r="46" spans="1:7" ht="17.25" customHeight="1" x14ac:dyDescent="0.25">
      <c r="A46" s="84" t="s">
        <v>146</v>
      </c>
      <c r="B46" s="54" t="s">
        <v>147</v>
      </c>
      <c r="C46" s="76">
        <v>2</v>
      </c>
      <c r="D46" s="76" t="s">
        <v>135</v>
      </c>
      <c r="E46" s="81">
        <v>0</v>
      </c>
      <c r="F46" s="64">
        <f t="shared" si="2"/>
        <v>0</v>
      </c>
      <c r="G46" s="52"/>
    </row>
    <row r="47" spans="1:7" ht="17.25" customHeight="1" x14ac:dyDescent="0.25">
      <c r="A47" s="84" t="s">
        <v>148</v>
      </c>
      <c r="B47" s="54" t="s">
        <v>149</v>
      </c>
      <c r="C47" s="76">
        <v>1</v>
      </c>
      <c r="D47" s="76" t="s">
        <v>135</v>
      </c>
      <c r="E47" s="81">
        <v>0</v>
      </c>
      <c r="F47" s="64">
        <f t="shared" si="2"/>
        <v>0</v>
      </c>
      <c r="G47" s="52"/>
    </row>
    <row r="48" spans="1:7" ht="17.25" customHeight="1" x14ac:dyDescent="0.25">
      <c r="A48" s="84" t="s">
        <v>150</v>
      </c>
      <c r="B48" s="54" t="s">
        <v>151</v>
      </c>
      <c r="C48" s="76">
        <v>1</v>
      </c>
      <c r="D48" s="76" t="s">
        <v>135</v>
      </c>
      <c r="E48" s="81">
        <v>0</v>
      </c>
      <c r="F48" s="64">
        <f t="shared" si="2"/>
        <v>0</v>
      </c>
      <c r="G48" s="52"/>
    </row>
    <row r="49" spans="1:7" ht="17.25" customHeight="1" x14ac:dyDescent="0.25">
      <c r="A49" s="84" t="s">
        <v>152</v>
      </c>
      <c r="B49" s="54" t="s">
        <v>153</v>
      </c>
      <c r="C49" s="76">
        <v>1</v>
      </c>
      <c r="D49" s="76" t="s">
        <v>135</v>
      </c>
      <c r="E49" s="81">
        <v>0</v>
      </c>
      <c r="F49" s="64">
        <f t="shared" si="2"/>
        <v>0</v>
      </c>
      <c r="G49" s="52"/>
    </row>
    <row r="50" spans="1:7" ht="17.25" customHeight="1" x14ac:dyDescent="0.25">
      <c r="A50" s="84" t="s">
        <v>154</v>
      </c>
      <c r="B50" s="54" t="s">
        <v>155</v>
      </c>
      <c r="C50" s="76">
        <v>1</v>
      </c>
      <c r="D50" s="76" t="s">
        <v>135</v>
      </c>
      <c r="E50" s="81">
        <v>0</v>
      </c>
      <c r="F50" s="64">
        <f t="shared" si="2"/>
        <v>0</v>
      </c>
      <c r="G50" s="52"/>
    </row>
    <row r="51" spans="1:7" ht="17.25" customHeight="1" x14ac:dyDescent="0.25">
      <c r="A51" s="84" t="s">
        <v>156</v>
      </c>
      <c r="B51" s="54" t="s">
        <v>157</v>
      </c>
      <c r="C51" s="76">
        <v>1</v>
      </c>
      <c r="D51" s="76" t="s">
        <v>135</v>
      </c>
      <c r="E51" s="81">
        <v>0</v>
      </c>
      <c r="F51" s="64">
        <f t="shared" si="2"/>
        <v>0</v>
      </c>
      <c r="G51" s="52"/>
    </row>
    <row r="52" spans="1:7" ht="17.25" customHeight="1" x14ac:dyDescent="0.25">
      <c r="A52" s="84" t="s">
        <v>158</v>
      </c>
      <c r="B52" s="54" t="s">
        <v>159</v>
      </c>
      <c r="C52" s="76">
        <v>2</v>
      </c>
      <c r="D52" s="76" t="s">
        <v>135</v>
      </c>
      <c r="E52" s="81">
        <v>0</v>
      </c>
      <c r="F52" s="64">
        <f t="shared" si="2"/>
        <v>0</v>
      </c>
      <c r="G52" s="52"/>
    </row>
    <row r="53" spans="1:7" ht="17.25" customHeight="1" x14ac:dyDescent="0.25">
      <c r="A53" s="84" t="s">
        <v>160</v>
      </c>
      <c r="B53" s="55" t="s">
        <v>161</v>
      </c>
      <c r="C53" s="82">
        <v>1</v>
      </c>
      <c r="D53" s="82" t="s">
        <v>135</v>
      </c>
      <c r="E53" s="81">
        <v>0</v>
      </c>
      <c r="F53" s="64">
        <f t="shared" si="2"/>
        <v>0</v>
      </c>
      <c r="G53" s="52"/>
    </row>
    <row r="54" spans="1:7" ht="17.25" customHeight="1" thickBot="1" x14ac:dyDescent="0.3">
      <c r="A54" s="85" t="s">
        <v>162</v>
      </c>
      <c r="B54" s="56" t="s">
        <v>163</v>
      </c>
      <c r="C54" s="77">
        <v>1</v>
      </c>
      <c r="D54" s="77" t="s">
        <v>135</v>
      </c>
      <c r="E54" s="81">
        <v>0</v>
      </c>
      <c r="F54" s="65">
        <f t="shared" si="2"/>
        <v>0</v>
      </c>
      <c r="G54" s="53"/>
    </row>
    <row r="55" spans="1:7" ht="17.25" customHeight="1" x14ac:dyDescent="0.25">
      <c r="A55" s="29">
        <v>4</v>
      </c>
      <c r="B55" s="57" t="s">
        <v>164</v>
      </c>
      <c r="C55" s="48"/>
      <c r="D55" s="48"/>
      <c r="E55" s="49"/>
      <c r="F55" s="63">
        <f>SUM(F56:F66)</f>
        <v>0</v>
      </c>
      <c r="G55" s="50"/>
    </row>
    <row r="56" spans="1:7" ht="17.25" customHeight="1" x14ac:dyDescent="0.25">
      <c r="A56" s="87" t="s">
        <v>165</v>
      </c>
      <c r="B56" s="54" t="s">
        <v>166</v>
      </c>
      <c r="C56" s="88">
        <v>2</v>
      </c>
      <c r="D56" s="76" t="s">
        <v>69</v>
      </c>
      <c r="E56" s="81">
        <v>0</v>
      </c>
      <c r="F56" s="64">
        <f t="shared" si="2"/>
        <v>0</v>
      </c>
      <c r="G56" s="74"/>
    </row>
    <row r="57" spans="1:7" ht="17.25" customHeight="1" x14ac:dyDescent="0.25">
      <c r="A57" s="87" t="s">
        <v>167</v>
      </c>
      <c r="B57" s="54" t="s">
        <v>168</v>
      </c>
      <c r="C57" s="88">
        <v>2</v>
      </c>
      <c r="D57" s="76" t="s">
        <v>69</v>
      </c>
      <c r="E57" s="81">
        <v>0</v>
      </c>
      <c r="F57" s="64">
        <f t="shared" si="2"/>
        <v>0</v>
      </c>
      <c r="G57" s="74"/>
    </row>
    <row r="58" spans="1:7" ht="17.25" customHeight="1" x14ac:dyDescent="0.25">
      <c r="A58" s="87" t="s">
        <v>169</v>
      </c>
      <c r="B58" s="54" t="s">
        <v>170</v>
      </c>
      <c r="C58" s="88">
        <v>2</v>
      </c>
      <c r="D58" s="76" t="s">
        <v>69</v>
      </c>
      <c r="E58" s="81">
        <v>0</v>
      </c>
      <c r="F58" s="64">
        <f t="shared" si="2"/>
        <v>0</v>
      </c>
      <c r="G58" s="74"/>
    </row>
    <row r="59" spans="1:7" ht="17.25" customHeight="1" x14ac:dyDescent="0.25">
      <c r="A59" s="87" t="s">
        <v>171</v>
      </c>
      <c r="B59" s="54" t="s">
        <v>172</v>
      </c>
      <c r="C59" s="76">
        <v>2</v>
      </c>
      <c r="D59" s="76" t="s">
        <v>69</v>
      </c>
      <c r="E59" s="81">
        <v>0</v>
      </c>
      <c r="F59" s="64">
        <f t="shared" si="2"/>
        <v>0</v>
      </c>
      <c r="G59" s="74"/>
    </row>
    <row r="60" spans="1:7" ht="17.25" customHeight="1" x14ac:dyDescent="0.25">
      <c r="A60" s="87" t="s">
        <v>173</v>
      </c>
      <c r="B60" s="54" t="s">
        <v>174</v>
      </c>
      <c r="C60" s="76">
        <v>3</v>
      </c>
      <c r="D60" s="76" t="s">
        <v>138</v>
      </c>
      <c r="E60" s="81">
        <v>0</v>
      </c>
      <c r="F60" s="64">
        <f t="shared" si="2"/>
        <v>0</v>
      </c>
      <c r="G60" s="74"/>
    </row>
    <row r="61" spans="1:7" ht="17.25" customHeight="1" x14ac:dyDescent="0.25">
      <c r="A61" s="87" t="s">
        <v>175</v>
      </c>
      <c r="B61" s="54" t="s">
        <v>176</v>
      </c>
      <c r="C61" s="76">
        <v>2</v>
      </c>
      <c r="D61" s="76" t="s">
        <v>69</v>
      </c>
      <c r="E61" s="81">
        <v>0</v>
      </c>
      <c r="F61" s="64">
        <f t="shared" si="2"/>
        <v>0</v>
      </c>
      <c r="G61" s="74"/>
    </row>
    <row r="62" spans="1:7" ht="17.25" customHeight="1" x14ac:dyDescent="0.25">
      <c r="A62" s="87" t="s">
        <v>177</v>
      </c>
      <c r="B62" s="54" t="s">
        <v>178</v>
      </c>
      <c r="C62" s="88">
        <v>10</v>
      </c>
      <c r="D62" s="76" t="s">
        <v>138</v>
      </c>
      <c r="E62" s="81">
        <v>0</v>
      </c>
      <c r="F62" s="64">
        <f t="shared" si="2"/>
        <v>0</v>
      </c>
      <c r="G62" s="74"/>
    </row>
    <row r="63" spans="1:7" ht="17.25" customHeight="1" x14ac:dyDescent="0.25">
      <c r="A63" s="87" t="s">
        <v>179</v>
      </c>
      <c r="B63" s="54" t="s">
        <v>180</v>
      </c>
      <c r="C63" s="88">
        <v>20</v>
      </c>
      <c r="D63" s="76" t="s">
        <v>138</v>
      </c>
      <c r="E63" s="81">
        <v>0</v>
      </c>
      <c r="F63" s="64">
        <f t="shared" si="2"/>
        <v>0</v>
      </c>
      <c r="G63" s="74"/>
    </row>
    <row r="64" spans="1:7" ht="17.25" customHeight="1" x14ac:dyDescent="0.25">
      <c r="A64" s="87" t="s">
        <v>181</v>
      </c>
      <c r="B64" s="54" t="s">
        <v>182</v>
      </c>
      <c r="C64" s="88">
        <v>2</v>
      </c>
      <c r="D64" s="76" t="s">
        <v>135</v>
      </c>
      <c r="E64" s="81">
        <v>0</v>
      </c>
      <c r="F64" s="64">
        <f t="shared" si="2"/>
        <v>0</v>
      </c>
      <c r="G64" s="74"/>
    </row>
    <row r="65" spans="1:7" ht="17.25" customHeight="1" x14ac:dyDescent="0.25">
      <c r="A65" s="87" t="s">
        <v>183</v>
      </c>
      <c r="B65" s="54" t="s">
        <v>184</v>
      </c>
      <c r="C65" s="88">
        <v>1</v>
      </c>
      <c r="D65" s="76" t="s">
        <v>135</v>
      </c>
      <c r="E65" s="81">
        <v>0</v>
      </c>
      <c r="F65" s="64">
        <f t="shared" si="2"/>
        <v>0</v>
      </c>
      <c r="G65" s="74"/>
    </row>
    <row r="66" spans="1:7" ht="15.75" thickBot="1" x14ac:dyDescent="0.3">
      <c r="A66" s="89" t="s">
        <v>185</v>
      </c>
      <c r="B66" s="56" t="s">
        <v>186</v>
      </c>
      <c r="C66" s="90">
        <v>1</v>
      </c>
      <c r="D66" s="77" t="s">
        <v>135</v>
      </c>
      <c r="E66" s="81">
        <v>0</v>
      </c>
      <c r="F66" s="65">
        <f t="shared" si="2"/>
        <v>0</v>
      </c>
      <c r="G66" s="75"/>
    </row>
    <row r="67" spans="1:7" ht="16.5" thickBot="1" x14ac:dyDescent="0.3">
      <c r="A67" s="68"/>
      <c r="B67" s="69" t="s">
        <v>187</v>
      </c>
      <c r="C67" s="70"/>
      <c r="D67" s="70"/>
      <c r="E67" s="71"/>
      <c r="F67" s="72">
        <f>F6+F28+F43+F55</f>
        <v>0</v>
      </c>
      <c r="G67" s="73"/>
    </row>
  </sheetData>
  <phoneticPr fontId="21" type="noConversion"/>
  <pageMargins left="0.7" right="0.7" top="0.78740157499999996" bottom="0.78740157499999996" header="0.3" footer="0.3"/>
  <pageSetup paperSize="9" orientation="portrait" horizontalDpi="0" verticalDpi="0" r:id="rId1"/>
  <ignoredErrors>
    <ignoredError sqref="A41:A42 A19:A27"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637099F115F314FB98C3FED27104E71" ma:contentTypeVersion="9" ma:contentTypeDescription="Vytvoří nový dokument" ma:contentTypeScope="" ma:versionID="62ab498909cfe1c52334ea7de5ef9dda">
  <xsd:schema xmlns:xsd="http://www.w3.org/2001/XMLSchema" xmlns:xs="http://www.w3.org/2001/XMLSchema" xmlns:p="http://schemas.microsoft.com/office/2006/metadata/properties" xmlns:ns2="34a5ffe5-9792-4032-9d48-b063af02d430" xmlns:ns3="c509f8c7-71ef-4145-8071-986089eef135" targetNamespace="http://schemas.microsoft.com/office/2006/metadata/properties" ma:root="true" ma:fieldsID="bd2e0c015eddadc9e626e03e4ba1403f" ns2:_="" ns3:_="">
    <xsd:import namespace="34a5ffe5-9792-4032-9d48-b063af02d430"/>
    <xsd:import namespace="c509f8c7-71ef-4145-8071-986089eef135"/>
    <xsd:element name="properties">
      <xsd:complexType>
        <xsd:sequence>
          <xsd:element name="documentManagement">
            <xsd:complexType>
              <xsd:all>
                <xsd:element ref="ns2:Ukon_x010d_eno" minOccurs="0"/>
                <xsd:element ref="ns2:Typ_x0020_VZ" minOccurs="0"/>
                <xsd:element ref="ns2:Smlouva" minOccurs="0"/>
                <xsd:element ref="ns2:SharedWithUser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5ffe5-9792-4032-9d48-b063af02d430" elementFormDefault="qualified">
    <xsd:import namespace="http://schemas.microsoft.com/office/2006/documentManagement/types"/>
    <xsd:import namespace="http://schemas.microsoft.com/office/infopath/2007/PartnerControls"/>
    <xsd:element name="Ukon_x010d_eno" ma:index="8" nillable="true" ma:displayName="Ukončeno" ma:default="0" ma:internalName="Ukon_x010d_eno" ma:readOnly="false">
      <xsd:simpleType>
        <xsd:restriction base="dms:Boolean"/>
      </xsd:simpleType>
    </xsd:element>
    <xsd:element name="Typ_x0020_VZ" ma:index="9" nillable="true" ma:displayName="Typ VZ" ma:default="ZMR" ma:format="Dropdown" ma:internalName="Typ_x0020_VZ" ma:readOnly="false">
      <xsd:simpleType>
        <xsd:restriction base="dms:Choice">
          <xsd:enumeration value="ZMR"/>
          <xsd:enumeration value="JŘBU"/>
          <xsd:enumeration value="PL"/>
          <xsd:enumeration value="NL"/>
          <xsd:enumeration value="Dílčí smlouva"/>
        </xsd:restriction>
      </xsd:simpleType>
    </xsd:element>
    <xsd:element name="Smlouva" ma:index="10" nillable="true" ma:displayName="Smlouva" ma:internalName="Smlouva" ma:readOnly="false">
      <xsd:simpleType>
        <xsd:restriction base="dms:Text">
          <xsd:maxLength value="255"/>
        </xsd:restriction>
      </xsd:simpleType>
    </xsd:element>
    <xsd:element name="SharedWithUsers" ma:index="11" nillable="true" ma:displayName="Sdílí se s"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ů" ma:readOnly="false" ma:fieldId="{5cf76f15-5ced-4ddc-b409-7134ff3c332f}" ma:taxonomyMulti="true" ma:sspId="a3b42f46-26af-4128-ab54-e2a32880878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09f8c7-71ef-4145-8071-986089eef13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86d5d8f-bd12-48ee-bf64-00838bbb24f8}" ma:internalName="TaxCatchAll" ma:showField="CatchAllData" ma:web="c509f8c7-71ef-4145-8071-986089eef1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4a5ffe5-9792-4032-9d48-b063af02d430">
      <UserInfo>
        <DisplayName/>
        <AccountId xsi:nil="true"/>
        <AccountType/>
      </UserInfo>
    </SharedWithUsers>
    <Ukon_x010d_eno xmlns="34a5ffe5-9792-4032-9d48-b063af02d430">false</Ukon_x010d_eno>
    <Typ_x0020_VZ xmlns="34a5ffe5-9792-4032-9d48-b063af02d430">ZMR</Typ_x0020_VZ>
    <Smlouva xmlns="34a5ffe5-9792-4032-9d48-b063af02d430" xsi:nil="true"/>
    <TaxCatchAll xmlns="c509f8c7-71ef-4145-8071-986089eef135" xsi:nil="true"/>
    <lcf76f155ced4ddcb4097134ff3c332f xmlns="34a5ffe5-9792-4032-9d48-b063af02d4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C004D4-FD35-4309-BAEA-CFE85F19A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5ffe5-9792-4032-9d48-b063af02d430"/>
    <ds:schemaRef ds:uri="c509f8c7-71ef-4145-8071-986089eef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951221-B610-46B5-A51D-57A0013C5F7D}">
  <ds:schemaRefs>
    <ds:schemaRef ds:uri="http://schemas.microsoft.com/office/2006/metadata/properties"/>
    <ds:schemaRef ds:uri="http://schemas.microsoft.com/office/infopath/2007/PartnerControls"/>
    <ds:schemaRef ds:uri="34a5ffe5-9792-4032-9d48-b063af02d430"/>
    <ds:schemaRef ds:uri="c509f8c7-71ef-4145-8071-986089eef135"/>
  </ds:schemaRefs>
</ds:datastoreItem>
</file>

<file path=customXml/itemProps3.xml><?xml version="1.0" encoding="utf-8"?>
<ds:datastoreItem xmlns:ds="http://schemas.openxmlformats.org/officeDocument/2006/customXml" ds:itemID="{0B8516DB-1E25-4FE8-B6A1-CEEE719102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Dodávka</vt:lpstr>
      <vt:lpstr>detail výkaz výměr GHZ</vt:lpstr>
    </vt:vector>
  </TitlesOfParts>
  <Manager/>
  <Company>OZP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Devetter Jan</dc:creator>
  <cp:keywords/>
  <dc:description/>
  <cp:lastModifiedBy>Trachtová Pavla</cp:lastModifiedBy>
  <cp:revision/>
  <dcterms:created xsi:type="dcterms:W3CDTF">2021-01-04T15:03:23Z</dcterms:created>
  <dcterms:modified xsi:type="dcterms:W3CDTF">2025-08-01T12:01:00Z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0x0101006637099F115F314FB98C3FED27104E71</vt:lpwstr>
  </property>
  <property fmtid="{D5CDD505-2E9C-101B-9397-08002B2CF9AE}" pid="3" name="Order">
    <vt:r8>17100</vt:r8>
  </property>
  <property fmtid="{D5CDD505-2E9C-101B-9397-08002B2CF9AE}" pid="4" name="MSIP_Label_1c2f003c-d4d5-43b8-9b51-0327f8145908_Enabled">
    <vt:lpwstr>true</vt:lpwstr>
  </property>
  <property fmtid="{D5CDD505-2E9C-101B-9397-08002B2CF9AE}" pid="5" name="MSIP_Label_1c2f003c-d4d5-43b8-9b51-0327f8145908_SetDate">
    <vt:lpwstr>2024-11-26T16:07:18Z</vt:lpwstr>
  </property>
  <property fmtid="{D5CDD505-2E9C-101B-9397-08002B2CF9AE}" pid="6" name="MSIP_Label_1c2f003c-d4d5-43b8-9b51-0327f8145908_Method">
    <vt:lpwstr>Standard</vt:lpwstr>
  </property>
  <property fmtid="{D5CDD505-2E9C-101B-9397-08002B2CF9AE}" pid="7" name="MSIP_Label_1c2f003c-d4d5-43b8-9b51-0327f8145908_Name">
    <vt:lpwstr>INTERNI</vt:lpwstr>
  </property>
  <property fmtid="{D5CDD505-2E9C-101B-9397-08002B2CF9AE}" pid="8" name="MSIP_Label_1c2f003c-d4d5-43b8-9b51-0327f8145908_SiteId">
    <vt:lpwstr>85ebed7f-a4f3-442d-8c7f-a8890bf41f63</vt:lpwstr>
  </property>
  <property fmtid="{D5CDD505-2E9C-101B-9397-08002B2CF9AE}" pid="9" name="MSIP_Label_1c2f003c-d4d5-43b8-9b51-0327f8145908_ActionId">
    <vt:lpwstr>4b26917f-c095-4175-8284-7d6fcc1b5211</vt:lpwstr>
  </property>
  <property fmtid="{D5CDD505-2E9C-101B-9397-08002B2CF9AE}" pid="10" name="MSIP_Label_1c2f003c-d4d5-43b8-9b51-0327f8145908_ContentBits">
    <vt:lpwstr>0</vt:lpwstr>
  </property>
  <property fmtid="{D5CDD505-2E9C-101B-9397-08002B2CF9AE}" pid="11" name="MediaServiceImageTags">
    <vt:lpwstr/>
  </property>
</Properties>
</file>