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ZL\Zakázky\2019\Aeropark cyklostezka\Rozpočet VZ\"/>
    </mc:Choice>
  </mc:AlternateContent>
  <bookViews>
    <workbookView xWindow="0" yWindow="0" windowWidth="0" windowHeight="0"/>
  </bookViews>
  <sheets>
    <sheet name="Rekapitulace stavby" sheetId="1" r:id="rId1"/>
    <sheet name="01 - SO 01 - Cyklostezka" sheetId="2" r:id="rId2"/>
    <sheet name="02 - SO 02 - Ochrana VTL ..." sheetId="3" r:id="rId3"/>
    <sheet name="VON - Vedlejší a ostatní ..." sheetId="4" r:id="rId4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'01 - SO 01 - Cyklostezka'!$C$83:$K$177</definedName>
    <definedName name="_xlnm.Print_Area" localSheetId="1">'01 - SO 01 - Cyklostezka'!$C$4:$J$39,'01 - SO 01 - Cyklostezka'!$C$71:$K$177</definedName>
    <definedName name="_xlnm.Print_Titles" localSheetId="1">'01 - SO 01 - Cyklostezka'!$83:$83</definedName>
    <definedName name="_xlnm._FilterDatabase" localSheetId="2" hidden="1">'02 - SO 02 - Ochrana VTL ...'!$C$84:$K$108</definedName>
    <definedName name="_xlnm.Print_Area" localSheetId="2">'02 - SO 02 - Ochrana VTL ...'!$C$4:$J$39,'02 - SO 02 - Ochrana VTL ...'!$C$72:$K$108</definedName>
    <definedName name="_xlnm.Print_Titles" localSheetId="2">'02 - SO 02 - Ochrana VTL ...'!$84:$84</definedName>
    <definedName name="_xlnm._FilterDatabase" localSheetId="3" hidden="1">'VON - Vedlejší a ostatní ...'!$C$83:$K$106</definedName>
    <definedName name="_xlnm.Print_Area" localSheetId="3">'VON - Vedlejší a ostatní ...'!$C$4:$J$39,'VON - Vedlejší a ostatní ...'!$C$71:$K$106</definedName>
    <definedName name="_xlnm.Print_Titles" localSheetId="3">'VON - Vedlejší a ostatní ...'!$83:$83</definedName>
  </definedNames>
  <calcPr/>
</workbook>
</file>

<file path=xl/calcChain.xml><?xml version="1.0" encoding="utf-8"?>
<calcChain xmlns="http://schemas.openxmlformats.org/spreadsheetml/2006/main">
  <c i="4" l="1" r="J37"/>
  <c r="J36"/>
  <c i="1" r="AY57"/>
  <c i="4" r="J35"/>
  <c i="1" r="AX57"/>
  <c i="4" r="BI106"/>
  <c r="BH106"/>
  <c r="BG106"/>
  <c r="BF106"/>
  <c r="T106"/>
  <c r="T105"/>
  <c r="R106"/>
  <c r="R105"/>
  <c r="P106"/>
  <c r="P105"/>
  <c r="BI103"/>
  <c r="BH103"/>
  <c r="BG103"/>
  <c r="BF103"/>
  <c r="T103"/>
  <c r="R103"/>
  <c r="P103"/>
  <c r="BI101"/>
  <c r="BH101"/>
  <c r="BG101"/>
  <c r="BF101"/>
  <c r="T101"/>
  <c r="R101"/>
  <c r="P101"/>
  <c r="BI100"/>
  <c r="BH100"/>
  <c r="BG100"/>
  <c r="BF100"/>
  <c r="T100"/>
  <c r="R100"/>
  <c r="P100"/>
  <c r="BI97"/>
  <c r="BH97"/>
  <c r="BG97"/>
  <c r="BF97"/>
  <c r="T97"/>
  <c r="T96"/>
  <c r="R97"/>
  <c r="R96"/>
  <c r="P97"/>
  <c r="P96"/>
  <c r="BI95"/>
  <c r="BH95"/>
  <c r="BG95"/>
  <c r="BF95"/>
  <c r="T95"/>
  <c r="R95"/>
  <c r="P95"/>
  <c r="BI93"/>
  <c r="BH93"/>
  <c r="BG93"/>
  <c r="BF93"/>
  <c r="T93"/>
  <c r="R93"/>
  <c r="P93"/>
  <c r="BI91"/>
  <c r="BH91"/>
  <c r="BG91"/>
  <c r="BF91"/>
  <c r="T91"/>
  <c r="R91"/>
  <c r="P91"/>
  <c r="BI89"/>
  <c r="BH89"/>
  <c r="BG89"/>
  <c r="BF89"/>
  <c r="T89"/>
  <c r="R89"/>
  <c r="P89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55"/>
  <c r="J17"/>
  <c r="J12"/>
  <c r="J52"/>
  <c r="E7"/>
  <c r="E74"/>
  <c i="3" r="J37"/>
  <c r="J36"/>
  <c i="1" r="AY56"/>
  <c i="3" r="J35"/>
  <c i="1" r="AX56"/>
  <c i="3" r="BI107"/>
  <c r="BH107"/>
  <c r="BG107"/>
  <c r="BF107"/>
  <c r="T107"/>
  <c r="R107"/>
  <c r="P107"/>
  <c r="BI106"/>
  <c r="BH106"/>
  <c r="BG106"/>
  <c r="BF106"/>
  <c r="T106"/>
  <c r="R106"/>
  <c r="P106"/>
  <c r="BI104"/>
  <c r="BH104"/>
  <c r="BG104"/>
  <c r="BF104"/>
  <c r="T104"/>
  <c r="R104"/>
  <c r="P104"/>
  <c r="BI103"/>
  <c r="BH103"/>
  <c r="BG103"/>
  <c r="BF103"/>
  <c r="T103"/>
  <c r="R103"/>
  <c r="P103"/>
  <c r="BI101"/>
  <c r="BH101"/>
  <c r="BG101"/>
  <c r="BF101"/>
  <c r="T101"/>
  <c r="R101"/>
  <c r="P101"/>
  <c r="BI97"/>
  <c r="BH97"/>
  <c r="BG97"/>
  <c r="BF97"/>
  <c r="T97"/>
  <c r="R97"/>
  <c r="P97"/>
  <c r="BI95"/>
  <c r="BH95"/>
  <c r="BG95"/>
  <c r="BF95"/>
  <c r="T95"/>
  <c r="R95"/>
  <c r="P95"/>
  <c r="BI92"/>
  <c r="BH92"/>
  <c r="BG92"/>
  <c r="BF92"/>
  <c r="T92"/>
  <c r="R92"/>
  <c r="P92"/>
  <c r="BI90"/>
  <c r="BH90"/>
  <c r="BG90"/>
  <c r="BF90"/>
  <c r="T90"/>
  <c r="R90"/>
  <c r="P90"/>
  <c r="BI88"/>
  <c r="BH88"/>
  <c r="BG88"/>
  <c r="BF88"/>
  <c r="T88"/>
  <c r="R88"/>
  <c r="P88"/>
  <c r="J82"/>
  <c r="J81"/>
  <c r="F81"/>
  <c r="F79"/>
  <c r="E77"/>
  <c r="J55"/>
  <c r="J54"/>
  <c r="F54"/>
  <c r="F52"/>
  <c r="E50"/>
  <c r="J18"/>
  <c r="E18"/>
  <c r="F82"/>
  <c r="J17"/>
  <c r="J12"/>
  <c r="J79"/>
  <c r="E7"/>
  <c r="E75"/>
  <c i="2" r="T135"/>
  <c r="J37"/>
  <c r="J36"/>
  <c i="1" r="AY55"/>
  <c i="2" r="J35"/>
  <c i="1" r="AX55"/>
  <c i="2" r="BI177"/>
  <c r="BH177"/>
  <c r="BG177"/>
  <c r="BF177"/>
  <c r="T177"/>
  <c r="T176"/>
  <c r="R177"/>
  <c r="R176"/>
  <c r="P177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59"/>
  <c r="BH159"/>
  <c r="BG159"/>
  <c r="BF159"/>
  <c r="T159"/>
  <c r="R159"/>
  <c r="P159"/>
  <c r="BI155"/>
  <c r="BH155"/>
  <c r="BG155"/>
  <c r="BF155"/>
  <c r="T155"/>
  <c r="R155"/>
  <c r="P155"/>
  <c r="BI153"/>
  <c r="BH153"/>
  <c r="BG153"/>
  <c r="BF153"/>
  <c r="T153"/>
  <c r="R153"/>
  <c r="P153"/>
  <c r="BI149"/>
  <c r="BH149"/>
  <c r="BG149"/>
  <c r="BF149"/>
  <c r="T149"/>
  <c r="R149"/>
  <c r="P149"/>
  <c r="BI145"/>
  <c r="BH145"/>
  <c r="BG145"/>
  <c r="BF145"/>
  <c r="T145"/>
  <c r="R145"/>
  <c r="P145"/>
  <c r="BI142"/>
  <c r="BH142"/>
  <c r="BG142"/>
  <c r="BF142"/>
  <c r="T142"/>
  <c r="R142"/>
  <c r="P142"/>
  <c r="BI138"/>
  <c r="BH138"/>
  <c r="BG138"/>
  <c r="BF138"/>
  <c r="T138"/>
  <c r="R138"/>
  <c r="P138"/>
  <c r="BI136"/>
  <c r="BH136"/>
  <c r="BG136"/>
  <c r="BF136"/>
  <c r="T136"/>
  <c r="R136"/>
  <c r="P136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2"/>
  <c r="BH122"/>
  <c r="BG122"/>
  <c r="BF122"/>
  <c r="T122"/>
  <c r="R122"/>
  <c r="P122"/>
  <c r="BI119"/>
  <c r="BH119"/>
  <c r="BG119"/>
  <c r="BF119"/>
  <c r="T119"/>
  <c r="R119"/>
  <c r="P119"/>
  <c r="BI117"/>
  <c r="BH117"/>
  <c r="BG117"/>
  <c r="BF117"/>
  <c r="T117"/>
  <c r="R117"/>
  <c r="P117"/>
  <c r="BI114"/>
  <c r="BH114"/>
  <c r="BG114"/>
  <c r="BF114"/>
  <c r="T114"/>
  <c r="R114"/>
  <c r="P114"/>
  <c r="BI113"/>
  <c r="BH113"/>
  <c r="BG113"/>
  <c r="BF113"/>
  <c r="T113"/>
  <c r="R113"/>
  <c r="P113"/>
  <c r="BI109"/>
  <c r="BH109"/>
  <c r="BG109"/>
  <c r="BF109"/>
  <c r="T109"/>
  <c r="R109"/>
  <c r="P109"/>
  <c r="BI106"/>
  <c r="BH106"/>
  <c r="BG106"/>
  <c r="BF106"/>
  <c r="T106"/>
  <c r="R106"/>
  <c r="P106"/>
  <c r="BI102"/>
  <c r="BH102"/>
  <c r="BG102"/>
  <c r="BF102"/>
  <c r="T102"/>
  <c r="R102"/>
  <c r="P102"/>
  <c r="BI98"/>
  <c r="BH98"/>
  <c r="BG98"/>
  <c r="BF98"/>
  <c r="T98"/>
  <c r="R98"/>
  <c r="P98"/>
  <c r="BI95"/>
  <c r="BH95"/>
  <c r="BG95"/>
  <c r="BF95"/>
  <c r="T95"/>
  <c r="R95"/>
  <c r="P95"/>
  <c r="BI94"/>
  <c r="BH94"/>
  <c r="BG94"/>
  <c r="BF94"/>
  <c r="T94"/>
  <c r="R94"/>
  <c r="P94"/>
  <c r="BI91"/>
  <c r="BH91"/>
  <c r="BG91"/>
  <c r="BF91"/>
  <c r="T91"/>
  <c r="R91"/>
  <c r="P91"/>
  <c r="BI89"/>
  <c r="BH89"/>
  <c r="BG89"/>
  <c r="BF89"/>
  <c r="T89"/>
  <c r="R89"/>
  <c r="P89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81"/>
  <c r="J17"/>
  <c r="J12"/>
  <c r="J78"/>
  <c r="E7"/>
  <c r="E74"/>
  <c i="1" r="L50"/>
  <c r="AM50"/>
  <c r="AM49"/>
  <c r="L49"/>
  <c r="AM47"/>
  <c r="L47"/>
  <c r="L45"/>
  <c r="L44"/>
  <c i="4" r="J106"/>
  <c r="J103"/>
  <c r="BK100"/>
  <c r="J97"/>
  <c r="BK89"/>
  <c r="J87"/>
  <c i="3" r="J107"/>
  <c i="4" r="BK101"/>
  <c r="BK97"/>
  <c r="BK95"/>
  <c r="J93"/>
  <c r="BK91"/>
  <c r="J89"/>
  <c i="3" r="BK106"/>
  <c r="BK104"/>
  <c r="BK103"/>
  <c r="J101"/>
  <c r="J97"/>
  <c r="J95"/>
  <c r="J92"/>
  <c r="J90"/>
  <c r="BK88"/>
  <c i="4" r="BK106"/>
  <c r="BK103"/>
  <c r="J101"/>
  <c r="J100"/>
  <c r="J95"/>
  <c r="BK93"/>
  <c r="J91"/>
  <c r="BK87"/>
  <c i="3" r="BK107"/>
  <c r="J106"/>
  <c r="J104"/>
  <c r="BK92"/>
  <c r="BK90"/>
  <c r="J88"/>
  <c i="2" r="BK177"/>
  <c r="J174"/>
  <c r="BK172"/>
  <c r="BK170"/>
  <c r="BK169"/>
  <c r="J167"/>
  <c r="J166"/>
  <c r="BK165"/>
  <c r="J164"/>
  <c r="BK163"/>
  <c r="J159"/>
  <c r="BK155"/>
  <c r="J153"/>
  <c r="J149"/>
  <c r="J145"/>
  <c r="J142"/>
  <c r="J138"/>
  <c r="BK136"/>
  <c r="J133"/>
  <c r="J131"/>
  <c r="BK129"/>
  <c r="J128"/>
  <c r="J127"/>
  <c r="BK126"/>
  <c r="J125"/>
  <c r="J122"/>
  <c r="J119"/>
  <c r="BK117"/>
  <c r="J114"/>
  <c r="BK113"/>
  <c r="J109"/>
  <c r="BK106"/>
  <c r="BK102"/>
  <c r="BK98"/>
  <c r="BK95"/>
  <c r="J94"/>
  <c r="BK91"/>
  <c r="J91"/>
  <c r="BK89"/>
  <c r="J89"/>
  <c r="BK87"/>
  <c r="J87"/>
  <c i="1" r="AS54"/>
  <c i="4" r="F35"/>
  <c i="3" r="J103"/>
  <c r="BK101"/>
  <c r="BK97"/>
  <c r="BK95"/>
  <c i="2" r="J177"/>
  <c r="BK174"/>
  <c r="J172"/>
  <c r="J170"/>
  <c r="J169"/>
  <c r="BK167"/>
  <c r="BK166"/>
  <c r="J165"/>
  <c r="BK164"/>
  <c r="J163"/>
  <c r="BK159"/>
  <c r="J155"/>
  <c r="BK153"/>
  <c r="BK149"/>
  <c r="BK145"/>
  <c r="BK142"/>
  <c r="BK138"/>
  <c r="J136"/>
  <c r="BK133"/>
  <c r="BK131"/>
  <c r="J129"/>
  <c r="BK128"/>
  <c r="BK127"/>
  <c r="J126"/>
  <c r="BK125"/>
  <c r="BK122"/>
  <c r="BK119"/>
  <c r="J117"/>
  <c r="BK114"/>
  <c r="J113"/>
  <c r="BK109"/>
  <c r="J106"/>
  <c r="J102"/>
  <c r="J98"/>
  <c r="J95"/>
  <c r="BK94"/>
  <c l="1" r="BK86"/>
  <c r="J86"/>
  <c r="J61"/>
  <c r="R86"/>
  <c r="BK135"/>
  <c r="J135"/>
  <c r="J62"/>
  <c r="P154"/>
  <c i="3" r="T87"/>
  <c r="T86"/>
  <c r="R94"/>
  <c r="R93"/>
  <c i="2" r="P86"/>
  <c r="T86"/>
  <c r="P135"/>
  <c r="R135"/>
  <c r="BK154"/>
  <c r="J154"/>
  <c r="J63"/>
  <c r="R154"/>
  <c i="3" r="BK87"/>
  <c r="J87"/>
  <c r="J61"/>
  <c r="BK94"/>
  <c r="J94"/>
  <c r="J63"/>
  <c r="T94"/>
  <c r="T93"/>
  <c r="T100"/>
  <c r="T99"/>
  <c i="4" r="P99"/>
  <c i="2" r="T154"/>
  <c i="3" r="P87"/>
  <c r="P86"/>
  <c r="P94"/>
  <c r="P93"/>
  <c r="P100"/>
  <c r="P99"/>
  <c i="4" r="P86"/>
  <c r="P85"/>
  <c r="P84"/>
  <c i="1" r="AU57"/>
  <c i="4" r="T86"/>
  <c r="R99"/>
  <c i="3" r="R87"/>
  <c r="R86"/>
  <c r="BK100"/>
  <c r="BK99"/>
  <c r="J99"/>
  <c r="J64"/>
  <c r="R100"/>
  <c r="R99"/>
  <c i="4" r="BK86"/>
  <c r="J86"/>
  <c r="J61"/>
  <c r="R86"/>
  <c r="R85"/>
  <c r="R84"/>
  <c r="BK99"/>
  <c r="J99"/>
  <c r="J63"/>
  <c r="T99"/>
  <c i="2" r="BE91"/>
  <c r="BE94"/>
  <c r="BE95"/>
  <c r="BE106"/>
  <c r="BE109"/>
  <c r="BE113"/>
  <c r="BE117"/>
  <c r="BE119"/>
  <c r="BE122"/>
  <c r="BE125"/>
  <c r="BE126"/>
  <c r="BE127"/>
  <c r="BE129"/>
  <c r="BE131"/>
  <c r="BE133"/>
  <c r="BE136"/>
  <c r="BE138"/>
  <c r="BE149"/>
  <c r="BE153"/>
  <c r="BE155"/>
  <c r="BE163"/>
  <c r="BE165"/>
  <c r="BE166"/>
  <c r="BE172"/>
  <c r="BE177"/>
  <c r="BK176"/>
  <c r="J176"/>
  <c r="J64"/>
  <c i="3" r="BE92"/>
  <c r="BE103"/>
  <c r="BE106"/>
  <c i="2" r="E48"/>
  <c r="J52"/>
  <c r="F55"/>
  <c r="BE87"/>
  <c r="BE89"/>
  <c r="BE98"/>
  <c r="BE102"/>
  <c r="BE114"/>
  <c r="BE128"/>
  <c r="BE142"/>
  <c r="BE145"/>
  <c r="BE159"/>
  <c r="BE164"/>
  <c r="BE167"/>
  <c r="BE169"/>
  <c r="BE170"/>
  <c r="BE174"/>
  <c i="3" r="J52"/>
  <c r="F55"/>
  <c r="BE88"/>
  <c r="BE90"/>
  <c i="4" r="E48"/>
  <c r="BE91"/>
  <c r="BE103"/>
  <c i="3" r="E48"/>
  <c r="BE95"/>
  <c r="BE97"/>
  <c r="BE101"/>
  <c r="BE107"/>
  <c i="4" r="J78"/>
  <c r="F81"/>
  <c r="BE89"/>
  <c r="BE93"/>
  <c r="BE100"/>
  <c r="BE106"/>
  <c i="3" r="BE104"/>
  <c i="4" r="BE87"/>
  <c r="BE95"/>
  <c r="BE97"/>
  <c r="BE101"/>
  <c i="1" r="BB57"/>
  <c i="4" r="BK96"/>
  <c r="J96"/>
  <c r="J62"/>
  <c r="BK105"/>
  <c r="J105"/>
  <c r="J64"/>
  <c i="2" r="F35"/>
  <c i="1" r="BB55"/>
  <c i="2" r="F37"/>
  <c i="1" r="BD55"/>
  <c i="3" r="J34"/>
  <c i="1" r="AW56"/>
  <c i="4" r="F37"/>
  <c i="1" r="BD57"/>
  <c i="3" r="F37"/>
  <c i="1" r="BD56"/>
  <c i="4" r="F34"/>
  <c i="1" r="BA57"/>
  <c i="2" r="F36"/>
  <c i="1" r="BC55"/>
  <c i="3" r="F36"/>
  <c i="1" r="BC56"/>
  <c i="2" r="J34"/>
  <c i="1" r="AW55"/>
  <c i="3" r="F35"/>
  <c i="1" r="BB56"/>
  <c i="4" r="F36"/>
  <c i="1" r="BC57"/>
  <c i="2" r="F34"/>
  <c i="1" r="BA55"/>
  <c i="4" r="J34"/>
  <c i="1" r="AW57"/>
  <c i="3" r="F34"/>
  <c i="1" r="BA56"/>
  <c i="3" l="1" r="T85"/>
  <c i="2" r="R85"/>
  <c r="R84"/>
  <c i="3" r="P85"/>
  <c i="1" r="AU56"/>
  <c i="2" r="P85"/>
  <c r="P84"/>
  <c i="1" r="AU55"/>
  <c i="3" r="R85"/>
  <c i="2" r="T85"/>
  <c r="T84"/>
  <c i="4" r="T85"/>
  <c r="T84"/>
  <c i="2" r="BK85"/>
  <c r="J85"/>
  <c r="J60"/>
  <c i="3" r="BK86"/>
  <c r="J86"/>
  <c r="J60"/>
  <c r="J100"/>
  <c r="J65"/>
  <c r="BK93"/>
  <c r="J93"/>
  <c r="J62"/>
  <c i="4" r="BK85"/>
  <c r="BK84"/>
  <c r="J84"/>
  <c r="J59"/>
  <c i="1" r="BA54"/>
  <c r="W30"/>
  <c r="BD54"/>
  <c r="W33"/>
  <c i="4" r="J33"/>
  <c i="1" r="AV57"/>
  <c r="AT57"/>
  <c i="4" r="F33"/>
  <c i="1" r="AZ57"/>
  <c r="BC54"/>
  <c r="W32"/>
  <c i="3" r="F33"/>
  <c i="1" r="AZ56"/>
  <c i="3" r="J33"/>
  <c i="1" r="AV56"/>
  <c r="AT56"/>
  <c i="2" r="J33"/>
  <c i="1" r="AV55"/>
  <c r="AT55"/>
  <c r="BB54"/>
  <c r="W31"/>
  <c i="2" r="F33"/>
  <c i="1" r="AZ55"/>
  <c i="2" l="1" r="BK84"/>
  <c r="J84"/>
  <c r="J59"/>
  <c i="3" r="BK85"/>
  <c r="J85"/>
  <c r="J59"/>
  <c i="4" r="J85"/>
  <c r="J60"/>
  <c i="1" r="AU54"/>
  <c r="AW54"/>
  <c r="AK30"/>
  <c r="AY54"/>
  <c r="AZ54"/>
  <c r="W29"/>
  <c r="AX54"/>
  <c i="4" r="J30"/>
  <c i="1" r="AG57"/>
  <c r="AN57"/>
  <c i="4" l="1" r="J39"/>
  <c i="1" r="AV54"/>
  <c r="AK29"/>
  <c i="3" r="J30"/>
  <c i="1" r="AG56"/>
  <c r="AN56"/>
  <c i="2" r="J30"/>
  <c i="1" r="AG55"/>
  <c r="AN55"/>
  <c i="2" l="1" r="J39"/>
  <c i="3" r="J39"/>
  <c i="1" r="AG54"/>
  <c r="AK26"/>
  <c r="AK35"/>
  <c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<sst xmlns="http://schemas.openxmlformats.org/spreadsheetml/2006/main">
  <si>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</si>
  <si>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</si>
  <si>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</si>
  <si>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</si>
  <si>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</si>
  <si>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{4da3e968-a59e-44da-9075-5f794cdf2983}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</si>
  <si>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</si>
  <si>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</si>
  <si>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</si>
  <si>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</si>
  <si>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</si>
  <si>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</si>
  <si>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</si>
  <si>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</si>
  <si>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2019-I-27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</si>
  <si>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</si>
  <si>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</si>
  <si>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Park Aerovka - cyklostezky k.ú. Kbely</t>
  </si>
  <si>
    <t>KSO:</t>
  </si>
  <si>
    <t>822 29 71</t>
  </si>
  <si>
    <t>CC-CZ:</t>
  </si>
  <si>
    <t/>
  </si>
  <si>
    <t>Místo:</t>
  </si>
  <si>
    <t>Kbely</t>
  </si>
  <si>
    <t>Datum:</t>
  </si>
  <si>
    <t>25. 11. 2019</t>
  </si>
  <si>
    <t>Zadavatel:</t>
  </si>
  <si>
    <t>IČ:</t>
  </si>
  <si>
    <t>00231304</t>
  </si>
  <si>
    <t>Městská část Praha 19</t>
  </si>
  <si>
    <t>DIČ:</t>
  </si>
  <si>
    <t>CZ00231304</t>
  </si>
  <si>
    <t>Uchazeč:</t>
  </si>
  <si>
    <t>Vyplň údaj</t>
  </si>
  <si>
    <t>Projektant:</t>
  </si>
  <si>
    <t>25670590</t>
  </si>
  <si>
    <t>LABRON s.r.o.</t>
  </si>
  <si>
    <t>True</t>
  </si>
  <si>
    <t>Zpracovatel:</t>
  </si>
  <si>
    <t>Křišťál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</si>
  <si>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</si>
  <si>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</si>
  <si>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</si>
  <si>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</si>
  <si>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</si>
  <si>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</si>
  <si>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</si>
  <si>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</si>
  <si>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</si>
  <si>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</si>
  <si>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</si>
  <si>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</si>
  <si>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</si>
  <si>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</si>
  <si>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</si>
  <si>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</si>
  <si>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</si>
  <si>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</si>
  <si>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</si>
  <si>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</si>
  <si>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</si>
  <si>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</si>
  <si>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</si>
  <si>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</si>
  <si>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</si>
  <si>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</si>
  <si>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</si>
  <si>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</si>
  <si>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</si>
  <si>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</si>
  <si>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</si>
  <si>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</si>
  <si>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</si>
  <si>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</si>
  <si>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</si>
  <si>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</si>
  <si>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</si>
  <si>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</si>
  <si>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</si>
  <si>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</si>
  <si>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</si>
  <si>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</si>
  <si>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01 - Cyklostezka</t>
  </si>
  <si>
    <t>STA</t>
  </si>
  <si>
    <t>1</t>
  </si>
  <si>
    <t>{829386ba-5d3c-4e45-a564-6d2591fda4ec}</t>
  </si>
  <si>
    <t>2</t>
  </si>
  <si>
    <t>02 - SO 02</t>
  </si>
  <si>
    <t>Ochrana VTL plynovodu</t>
  </si>
  <si>
    <t>{6fadd53e-3ec4-4a12-8e00-5eab95201e91}</t>
  </si>
  <si>
    <t>VON</t>
  </si>
  <si>
    <t>Vedlejší a ostatní rozpočtové náklady</t>
  </si>
  <si>
    <t>{c0b73e76-30b8-42c2-87a0-e8d9aa787d66}</t>
  </si>
  <si>
    <t>KRYCÍ LIST SOUPISU PRACÍ</t>
  </si>
  <si>
    <t>Objekt:</t>
  </si>
  <si>
    <t>01 - SO 01 - Cyklostezka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</si>
  <si>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</si>
  <si>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</si>
  <si>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</si>
  <si>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</si>
  <si>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</si>
  <si>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</si>
  <si>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</si>
  <si>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</si>
  <si>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</si>
  <si>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</si>
  <si>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</si>
  <si>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</si>
  <si>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</si>
  <si>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</si>
  <si>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</si>
  <si>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</si>
  <si>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</si>
  <si>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</si>
  <si>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</si>
  <si>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</si>
  <si>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</si>
  <si>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</si>
  <si>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</si>
  <si>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</si>
  <si>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</si>
  <si>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</si>
  <si>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</si>
  <si>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121101103</t>
  </si>
  <si>
    <t>Sejmutí ornice nebo lesní půdy s vodorovným přemístěním na hromady v místě upotřebení nebo na dočasné či trvalé skládky se složením, na vzdálenost přes 100 do 250 m</t>
  </si>
  <si>
    <t>m3</t>
  </si>
  <si>
    <t>CS ÚRS 2019 02</t>
  </si>
  <si>
    <t>4</t>
  </si>
  <si>
    <t>1012467487</t>
  </si>
  <si>
    <t>VV</t>
  </si>
  <si>
    <t>3052*0,3"výkop konstrukce komunikace-ornice</t>
  </si>
  <si>
    <t>122101102</t>
  </si>
  <si>
    <t>Odkopávky a prokopávky nezapažené s přehozením výkopku na vzdálenost do 3 m nebo s naložením na dopravní prostředek v horninách tř. 1 a 2 přes 100 do 1 000 m3</t>
  </si>
  <si>
    <t>-1384660020</t>
  </si>
  <si>
    <t>3052*0,2"podorniční zemina</t>
  </si>
  <si>
    <t>3</t>
  </si>
  <si>
    <t>122201103</t>
  </si>
  <si>
    <t>Odkopávky a prokopávky nezapažené s přehozením výkopku na vzdálenost do 3 m nebo s naložením na dopravní prostředek v hornině tř. 3 přes 1 000 do 5 000 m3</t>
  </si>
  <si>
    <t>324371852</t>
  </si>
  <si>
    <t>3052*0,2"do aktivní zóny</t>
  </si>
  <si>
    <t>Součet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</si>
  <si>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</si>
  <si>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</si>
  <si>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-94861565</t>
  </si>
  <si>
    <t>5</t>
  </si>
  <si>
    <t>162306112</t>
  </si>
  <si>
    <t>Vodorovné přemístění výkopku bez naložení, avšak se složením zemin schopných zúrodnění, na vzdálenost přes 500 do 1000 m</t>
  </si>
  <si>
    <t>1862101512</t>
  </si>
  <si>
    <t>915,6"Ornice na obsyp a rohrnutí</t>
  </si>
  <si>
    <t>6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</si>
  <si>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</si>
  <si>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</si>
  <si>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-1598346926</t>
  </si>
  <si>
    <t>610,4"podorničí - na skládku do 1km</t>
  </si>
  <si>
    <t>610,4"aktivní zóna na skládku do 1km</t>
  </si>
  <si>
    <t>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</si>
  <si>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</si>
  <si>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</si>
  <si>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1324228335</t>
  </si>
  <si>
    <t>3052*0,5"dovoz-aktivní zóna</t>
  </si>
  <si>
    <t>1026,558"dovoz materiálu na skladbu vozovky - MZ</t>
  </si>
  <si>
    <t>8</t>
  </si>
  <si>
    <t>M</t>
  </si>
  <si>
    <t>10364100</t>
  </si>
  <si>
    <t>zemina pro terénní úpravy - tříděná</t>
  </si>
  <si>
    <t>t</t>
  </si>
  <si>
    <t>-846882595</t>
  </si>
  <si>
    <t>P</t>
  </si>
  <si>
    <t>Poznámka k položce:_x000d_
Nákup zeminy do aktivní zony vozovky.</t>
  </si>
  <si>
    <t>1526*1,85</t>
  </si>
  <si>
    <t>9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</si>
  <si>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</si>
  <si>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</si>
  <si>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-286434334</t>
  </si>
  <si>
    <t>1526*10"dovoz do akt.zóny, celkem 20 km</t>
  </si>
  <si>
    <t>1026,558*10"dovoz materiálu na skladbu vozovky - MZ</t>
  </si>
  <si>
    <t>10</t>
  </si>
  <si>
    <t>181451131</t>
  </si>
  <si>
    <t>Založení trávníku na půdě předem připravené plochy přes 1000 m2 výsevem včetně utažení parkového v rovině nebo na svahu do 1:5</t>
  </si>
  <si>
    <t>m2</t>
  </si>
  <si>
    <t>-625616135</t>
  </si>
  <si>
    <t>11</t>
  </si>
  <si>
    <t>00572410</t>
  </si>
  <si>
    <t>osivo směs travní parková</t>
  </si>
  <si>
    <t>kg</t>
  </si>
  <si>
    <t>1447436493</t>
  </si>
  <si>
    <t>1076*0,025</t>
  </si>
  <si>
    <t>12</t>
  </si>
  <si>
    <t>181301117</t>
  </si>
  <si>
    <t>Rozprostření a urovnání ornice v rovině nebo ve svahu sklonu do 1:5 při souvislé ploše přes 500 m2, tl. vrstvy přes 400 do 500 mm</t>
  </si>
  <si>
    <t>-553902148</t>
  </si>
  <si>
    <t>1076</t>
  </si>
  <si>
    <t>13</t>
  </si>
  <si>
    <t>181951101</t>
  </si>
  <si>
    <t>Úprava pláně vyrovnáním výškových rozdílů v hornině tř. 1 až 4 bez zhutnění</t>
  </si>
  <si>
    <t>1269073795</t>
  </si>
  <si>
    <t>Poznámka k položce:_x000d_
Pro násypy kolem obrub</t>
  </si>
  <si>
    <t>14</t>
  </si>
  <si>
    <t>181951102</t>
  </si>
  <si>
    <t>Úprava pláně vyrovnáním výškových rozdílů v hornině tř. 1 až 4 se zhutněním</t>
  </si>
  <si>
    <t>1511448398</t>
  </si>
  <si>
    <t>2774,48</t>
  </si>
  <si>
    <t>183403213</t>
  </si>
  <si>
    <t>Obdělání půdy frézováním na svahu přes 1:5 do 1:2</t>
  </si>
  <si>
    <t>-328703621</t>
  </si>
  <si>
    <t>16</t>
  </si>
  <si>
    <t>183403261</t>
  </si>
  <si>
    <t>Obdělání půdy válením na svahu přes 1:5 do 1:2</t>
  </si>
  <si>
    <t>232601113</t>
  </si>
  <si>
    <t>17</t>
  </si>
  <si>
    <t>184802311</t>
  </si>
  <si>
    <t>Chemické odplevelení půdy před založením kultury, trávníku nebo zpevněných ploch o výměře jednotlivě přes 20 m2 na svahu přes 1:2 do 1:1 postřikem na široko</t>
  </si>
  <si>
    <t>-890860236</t>
  </si>
  <si>
    <t>18</t>
  </si>
  <si>
    <t>185804312</t>
  </si>
  <si>
    <t>Zalití rostlin vodou plochy záhonů jednotlivě přes 20 m2</t>
  </si>
  <si>
    <t>-1942083951</t>
  </si>
  <si>
    <t>19</t>
  </si>
  <si>
    <t>185851121</t>
  </si>
  <si>
    <t>Dovoz vody pro zálivku rostlin na vzdálenost do 1000 m</t>
  </si>
  <si>
    <t>-956512081</t>
  </si>
  <si>
    <t>1076*0,02*4</t>
  </si>
  <si>
    <t>20</t>
  </si>
  <si>
    <t>185851129</t>
  </si>
  <si>
    <t>Dovoz vody pro zálivku rostlin Příplatek k ceně za každých dalších i započatých 1000 m</t>
  </si>
  <si>
    <t>-228595721</t>
  </si>
  <si>
    <t>86,08*4</t>
  </si>
  <si>
    <t>08211321</t>
  </si>
  <si>
    <t>voda pitná pro ostatní odběratele</t>
  </si>
  <si>
    <t>281741719</t>
  </si>
  <si>
    <t>86,08</t>
  </si>
  <si>
    <t>Komunikace pozemní</t>
  </si>
  <si>
    <t>22</t>
  </si>
  <si>
    <t>561121112</t>
  </si>
  <si>
    <t>Zřízení podkladu nebo ochranné vrstvy vozovky z mechanicky zpevněné zeminy MZ bez přidání pojiva nebo vylepšovacího materiálu, s rozprostřením, vlhčením, promísením a zhutněním, tloušťka po zhutnění 200 mm</t>
  </si>
  <si>
    <t>-255681055</t>
  </si>
  <si>
    <t>23</t>
  </si>
  <si>
    <t>-333769846</t>
  </si>
  <si>
    <t>Poznámka k položce:_x000d_
Konstrukce vozovky - zemina MZ.</t>
  </si>
  <si>
    <t>2774,48*0,2*1,85</t>
  </si>
  <si>
    <t>39</t>
  </si>
  <si>
    <t>564571111</t>
  </si>
  <si>
    <t>Zřízení podsypu nebo podkladu ze sypaniny s rozprostřením, vlhčením, a zhutněním, po zhutnění tl. 250 mm</t>
  </si>
  <si>
    <t>825262268</t>
  </si>
  <si>
    <t>Poznámka k položce:_x000d_
Celková tl. 500mm.</t>
  </si>
  <si>
    <t>3052*2"výměna podloží, tl. 500mm</t>
  </si>
  <si>
    <t>24</t>
  </si>
  <si>
    <t>564911511</t>
  </si>
  <si>
    <t>Podklad nebo podsyp z R-materiálu s rozprostřením a zhutněním, po zhutnění tl. 50 mm</t>
  </si>
  <si>
    <t>1373211756</t>
  </si>
  <si>
    <t>Mezisoučet</t>
  </si>
  <si>
    <t>25</t>
  </si>
  <si>
    <t>573211107</t>
  </si>
  <si>
    <t>Postřik spojovací PS bez posypu kamenivem z asfaltu silničního, v množství 0,30 kg/m2</t>
  </si>
  <si>
    <t>1613097696</t>
  </si>
  <si>
    <t>2774,48"na R-materiál</t>
  </si>
  <si>
    <t>2774,48"na MZ zeminu</t>
  </si>
  <si>
    <t>40</t>
  </si>
  <si>
    <t>577143111</t>
  </si>
  <si>
    <t>Asfaltový beton vrstva obrusná ACO 8 (ABJ) s rozprostřením a se zhutněním z nemodifikovaného asfaltu v pruhu šířky do 3 m, po zhutnění tl. 50 mm</t>
  </si>
  <si>
    <t>536369814</t>
  </si>
  <si>
    <t>Ostatní konstrukce a práce, bourání</t>
  </si>
  <si>
    <t>27</t>
  </si>
  <si>
    <t>914111111</t>
  </si>
  <si>
    <t>Montáž svislé dopravní značky základní velikosti do 1 m2 objímkami na sloupky nebo konzoly</t>
  </si>
  <si>
    <t>kus</t>
  </si>
  <si>
    <t>-1476785742</t>
  </si>
  <si>
    <t>"začátek cyklostezky"4</t>
  </si>
  <si>
    <t>"konec cyklostezky"4</t>
  </si>
  <si>
    <t>28</t>
  </si>
  <si>
    <t>40445538</t>
  </si>
  <si>
    <t>značka dopravní svislá retroreflexní fólie tř 1 FeZn-Al rám D 500mm</t>
  </si>
  <si>
    <t>CS ÚRS 2019 01</t>
  </si>
  <si>
    <t>799747002</t>
  </si>
  <si>
    <t>4"C8a</t>
  </si>
  <si>
    <t>4"C8b</t>
  </si>
  <si>
    <t>29</t>
  </si>
  <si>
    <t>914511112</t>
  </si>
  <si>
    <t>Montáž sloupku dopravních značek délky do 3,5 m do hliníkové patky</t>
  </si>
  <si>
    <t>-1462065424</t>
  </si>
  <si>
    <t>30</t>
  </si>
  <si>
    <t>40445235</t>
  </si>
  <si>
    <t>sloupek pro dopravní značku Al D 60mm v 3,5m</t>
  </si>
  <si>
    <t>765539096</t>
  </si>
  <si>
    <t>31</t>
  </si>
  <si>
    <t>40445240</t>
  </si>
  <si>
    <t>patka pro sloupek Al D 60mm</t>
  </si>
  <si>
    <t>1030418195</t>
  </si>
  <si>
    <t>32</t>
  </si>
  <si>
    <t>40445253</t>
  </si>
  <si>
    <t>víčko plastové na sloupek D 60mm</t>
  </si>
  <si>
    <t>2142327245</t>
  </si>
  <si>
    <t>33</t>
  </si>
  <si>
    <t>40445256</t>
  </si>
  <si>
    <t>svorka upínací na sloupek dopravní značky D 60mm</t>
  </si>
  <si>
    <t>889138301</t>
  </si>
  <si>
    <t>8,000*2</t>
  </si>
  <si>
    <t>34</t>
  </si>
  <si>
    <t>915111121</t>
  </si>
  <si>
    <t>Vodorovné dopravní značení stříkané barvou dělící čára šířky 125 mm přerušovaná bílá základní</t>
  </si>
  <si>
    <t>m</t>
  </si>
  <si>
    <t>-1592176826</t>
  </si>
  <si>
    <t>35</t>
  </si>
  <si>
    <t>915611111</t>
  </si>
  <si>
    <t>Předznačení pro vodorovné značení stříkané barvou nebo prováděné z nátěrových hmot liniové dělicí čáry, vodicí proužky</t>
  </si>
  <si>
    <t>-859462564</t>
  </si>
  <si>
    <t>925</t>
  </si>
  <si>
    <t>36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</si>
  <si>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</si>
  <si>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</si>
  <si>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851886156</t>
  </si>
  <si>
    <t>1801,9</t>
  </si>
  <si>
    <t>37</t>
  </si>
  <si>
    <t>59217017</t>
  </si>
  <si>
    <t>obrubník betonový chodníkový 1000x100x250mm</t>
  </si>
  <si>
    <t>1773901011</t>
  </si>
  <si>
    <t>1801,9*1,015</t>
  </si>
  <si>
    <t>998</t>
  </si>
  <si>
    <t>Přesun hmot</t>
  </si>
  <si>
    <t>38</t>
  </si>
  <si>
    <t>998225111</t>
  </si>
  <si>
    <t>Přesun hmot pro komunikace s krytem z kameniva, monolitickým betonovým nebo živičným dopravní vzdálenost do 200 m jakékoliv délky objektu</t>
  </si>
  <si>
    <t>914626545</t>
  </si>
  <si>
    <t>02 - SO 02 - Ochrana VTL plynovodu</t>
  </si>
  <si>
    <t>PSV - Práce a dodávky PSV</t>
  </si>
  <si>
    <t xml:space="preserve">    789 - Povrchové úpravy ocelových konstrukcí a technologických zařízení</t>
  </si>
  <si>
    <t>M - Práce a dodávky M</t>
  </si>
  <si>
    <t xml:space="preserve">    23-M - Montáže potrubí</t>
  </si>
  <si>
    <t>132212201</t>
  </si>
  <si>
    <t>Hloubení zapažených i nezapažených rýh šířky přes 600 do 2 000 mm ručním nebo pneumatickým nářadím s urovnáním dna do předepsaného profilu a spádu v horninách tř. 3 soudržných</t>
  </si>
  <si>
    <t>-29005266</t>
  </si>
  <si>
    <t>6,53*1,2*2</t>
  </si>
  <si>
    <t>132212209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</si>
  <si>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</si>
  <si>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-1603254688</t>
  </si>
  <si>
    <t>15,672*0,5</t>
  </si>
  <si>
    <t>174101101</t>
  </si>
  <si>
    <t>Zásyp sypaninou z jakékoliv horniny s uložením výkopku ve vrstvách se zhutněním jam, šachet, rýh nebo kolem objektů v těchto vykopávkách</t>
  </si>
  <si>
    <t>841335716</t>
  </si>
  <si>
    <t>PSV</t>
  </si>
  <si>
    <t>Práce a dodávky PSV</t>
  </si>
  <si>
    <t>789</t>
  </si>
  <si>
    <t>Povrchové úpravy ocelových konstrukcí a technologických zařízení</t>
  </si>
  <si>
    <t>789232522</t>
  </si>
  <si>
    <t>Otryskání povrchu potrubí do DN 150 stupeň zarezivění B, stupeň přípravy Sa 2½</t>
  </si>
  <si>
    <t>1360842130</t>
  </si>
  <si>
    <t>3,14*0,159*6,53</t>
  </si>
  <si>
    <t>42118101</t>
  </si>
  <si>
    <t>materiál tryskací (ostrohranný tvrdý písek)</t>
  </si>
  <si>
    <t>-300441655</t>
  </si>
  <si>
    <t>3,26*0,005</t>
  </si>
  <si>
    <t>Práce a dodávky M</t>
  </si>
  <si>
    <t>23-M</t>
  </si>
  <si>
    <t>Montáže potrubí</t>
  </si>
  <si>
    <t>230210011</t>
  </si>
  <si>
    <t>Montáž opláštění ruční natavením normálním</t>
  </si>
  <si>
    <t>64</t>
  </si>
  <si>
    <t>2111222212</t>
  </si>
  <si>
    <t>P735321</t>
  </si>
  <si>
    <t>Raychem - smršť. iz. páska WPC-C30-E-17x100-RL</t>
  </si>
  <si>
    <t>role</t>
  </si>
  <si>
    <t>256</t>
  </si>
  <si>
    <t>1275005611</t>
  </si>
  <si>
    <t>230210013</t>
  </si>
  <si>
    <t>Montáž opláštění ruční ovinem páskou za studena 2 vrstvy</t>
  </si>
  <si>
    <t>-1625264211</t>
  </si>
  <si>
    <t>31752</t>
  </si>
  <si>
    <t>páska izolační ERGELIT - Band 18 cm x 6 m</t>
  </si>
  <si>
    <t>200795582</t>
  </si>
  <si>
    <t>230210R091</t>
  </si>
  <si>
    <t>Odstranění stávající izolace potrubí - ručně</t>
  </si>
  <si>
    <t>-900032659</t>
  </si>
  <si>
    <t>VON - Vedlejší a ostatní rozpočtové náklady</t>
  </si>
  <si>
    <t xml:space="preserve">VRN -  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</si>
  <si>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</si>
  <si>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</si>
  <si>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</si>
  <si>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</si>
  <si>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</si>
  <si>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 xml:space="preserve">  Vedlejší rozpočtové náklady</t>
  </si>
  <si>
    <t>VRN1</t>
  </si>
  <si>
    <t>Průzkumné, geodetické a projektové práce</t>
  </si>
  <si>
    <t>010001000</t>
  </si>
  <si>
    <t>kpl</t>
  </si>
  <si>
    <t>1024</t>
  </si>
  <si>
    <t>-339116462</t>
  </si>
  <si>
    <t>Poznámka k položce:_x000d_
Průzkumné práce před zahájením výstavby.</t>
  </si>
  <si>
    <t>012103000</t>
  </si>
  <si>
    <t>Geodetické práce před výstavbou</t>
  </si>
  <si>
    <t>-689512523</t>
  </si>
  <si>
    <t>Poznámka k položce:_x000d_
Vytyčení podzemních inženýrských sítí.</t>
  </si>
  <si>
    <t>012203000</t>
  </si>
  <si>
    <t>Geodetické práce při provádění stavby</t>
  </si>
  <si>
    <t>-1543077656</t>
  </si>
  <si>
    <t>Poznámka k položce:_x000d_
Vytyčení stavebních objektů.</t>
  </si>
  <si>
    <t>012403000</t>
  </si>
  <si>
    <t>Kartografické práce</t>
  </si>
  <si>
    <t>-1961397115</t>
  </si>
  <si>
    <t>Poznámka k položce:_x000d_
Geometrické zaměření skutečně provedené stavby.</t>
  </si>
  <si>
    <t>013254000</t>
  </si>
  <si>
    <t>Dokumentace skutečného provedení stavby</t>
  </si>
  <si>
    <t>-211127362</t>
  </si>
  <si>
    <t>VRN3</t>
  </si>
  <si>
    <t>Zařízení staveniště</t>
  </si>
  <si>
    <t>030001000</t>
  </si>
  <si>
    <t>1179613524</t>
  </si>
  <si>
    <t>Poznámka k položce:_x000d_
Zajištění prostoru a vybudování zařízení staveniště včetně potřebných staveništních komunikací_x000d_
Oplocení stavby a staveniště mobilním oplocením s potřebnými přechodovými lávkami pro pěší</t>
  </si>
  <si>
    <t>VRN4</t>
  </si>
  <si>
    <t>Inženýrská činnost</t>
  </si>
  <si>
    <t>041403000</t>
  </si>
  <si>
    <t>Koordinátor BOZP na staveništi</t>
  </si>
  <si>
    <t>soub</t>
  </si>
  <si>
    <t>736827448</t>
  </si>
  <si>
    <t>043134000</t>
  </si>
  <si>
    <t>Zkoušky zatěžovací</t>
  </si>
  <si>
    <t>2039679633</t>
  </si>
  <si>
    <t>"únosnost pláně"2</t>
  </si>
  <si>
    <t>049002000</t>
  </si>
  <si>
    <t>Ostatní inženýrská činnost</t>
  </si>
  <si>
    <t>930335735</t>
  </si>
  <si>
    <t>Poznámka k položce:_x000d_
Projednání DIO, zajištění DIR._x000d_
Dopravně - inženýrské opatření - zřízení_x000d_
Dopravně - inženýrské opatření - údržba (pronájem)_x000d_
Dopravně - inženýrské opatření - odstranění</t>
  </si>
  <si>
    <t>VRN7</t>
  </si>
  <si>
    <t>Provozní vlivy</t>
  </si>
  <si>
    <t>079002000</t>
  </si>
  <si>
    <t>Ostatní provozní vlivy</t>
  </si>
  <si>
    <t>-955757583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</si>
</sst>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36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31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35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21</v>
      </c>
      <c r="AO17" s="22"/>
      <c r="AP17" s="22"/>
      <c r="AQ17" s="22"/>
      <c r="AR17" s="20"/>
      <c r="BE17" s="31"/>
      <c r="BS17" s="17" t="s">
        <v>37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21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41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46</v>
      </c>
      <c r="E29" s="47"/>
      <c r="F29" s="32" t="s">
        <v>47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48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49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50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2019-I-27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Park Aerovka - cyklostezky k.ú. Kbely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Kbely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 "","",AN8)</f>
        <v>25. 11. 2019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Městská část Praha 19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34</v>
      </c>
      <c r="AJ49" s="40"/>
      <c r="AK49" s="40"/>
      <c r="AL49" s="40"/>
      <c r="AM49" s="73" t="str">
        <f>IF(E17="","",E17)</f>
        <v>LABRON s.r.o.</v>
      </c>
      <c r="AN49" s="64"/>
      <c r="AO49" s="64"/>
      <c r="AP49" s="64"/>
      <c r="AQ49" s="40"/>
      <c r="AR49" s="44"/>
      <c r="AS49" s="74" t="s">
        <v>56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2" t="s">
        <v>32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38</v>
      </c>
      <c r="AJ50" s="40"/>
      <c r="AK50" s="40"/>
      <c r="AL50" s="40"/>
      <c r="AM50" s="73" t="str">
        <f>IF(E20="","",E20)</f>
        <v>Křišťál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57</v>
      </c>
      <c r="D52" s="87"/>
      <c r="E52" s="87"/>
      <c r="F52" s="87"/>
      <c r="G52" s="87"/>
      <c r="H52" s="88"/>
      <c r="I52" s="89" t="s">
        <v>58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59</v>
      </c>
      <c r="AH52" s="87"/>
      <c r="AI52" s="87"/>
      <c r="AJ52" s="87"/>
      <c r="AK52" s="87"/>
      <c r="AL52" s="87"/>
      <c r="AM52" s="87"/>
      <c r="AN52" s="89" t="s">
        <v>60</v>
      </c>
      <c r="AO52" s="87"/>
      <c r="AP52" s="87"/>
      <c r="AQ52" s="91" t="s">
        <v>61</v>
      </c>
      <c r="AR52" s="44"/>
      <c r="AS52" s="92" t="s">
        <v>62</v>
      </c>
      <c r="AT52" s="93" t="s">
        <v>63</v>
      </c>
      <c r="AU52" s="93" t="s">
        <v>64</v>
      </c>
      <c r="AV52" s="93" t="s">
        <v>65</v>
      </c>
      <c r="AW52" s="93" t="s">
        <v>66</v>
      </c>
      <c r="AX52" s="93" t="s">
        <v>67</v>
      </c>
      <c r="AY52" s="93" t="s">
        <v>68</v>
      </c>
      <c r="AZ52" s="93" t="s">
        <v>69</v>
      </c>
      <c r="BA52" s="93" t="s">
        <v>70</v>
      </c>
      <c r="BB52" s="93" t="s">
        <v>71</v>
      </c>
      <c r="BC52" s="93" t="s">
        <v>72</v>
      </c>
      <c r="BD52" s="94" t="s">
        <v>73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74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21</v>
      </c>
      <c r="AR54" s="104"/>
      <c r="AS54" s="105">
        <f>ROUND(SUM(AS55:AS57),2)</f>
        <v>0</v>
      </c>
      <c r="AT54" s="106">
        <f>ROUND(SUM(AV54:AW54),2)</f>
        <v>0</v>
      </c>
      <c r="AU54" s="107">
        <f>ROUND(SUM(AU55:AU57),5)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ROUND(SUM(AZ55:AZ57),2)</f>
        <v>0</v>
      </c>
      <c r="BA54" s="106">
        <f>ROUND(SUM(BA55:BA57),2)</f>
        <v>0</v>
      </c>
      <c r="BB54" s="106">
        <f>ROUND(SUM(BB55:BB57),2)</f>
        <v>0</v>
      </c>
      <c r="BC54" s="106">
        <f>ROUND(SUM(BC55:BC57),2)</f>
        <v>0</v>
      </c>
      <c r="BD54" s="108">
        <f>ROUND(SUM(BD55:BD57),2)</f>
        <v>0</v>
      </c>
      <c r="BE54" s="6"/>
      <c r="BS54" s="109" t="s">
        <v>75</v>
      </c>
      <c r="BT54" s="109" t="s">
        <v>76</v>
      </c>
      <c r="BU54" s="110" t="s">
        <v>77</v>
      </c>
      <c r="BV54" s="109" t="s">
        <v>78</v>
      </c>
      <c r="BW54" s="109" t="s">
        <v>5</v>
      </c>
      <c r="BX54" s="109" t="s">
        <v>79</v>
      </c>
      <c r="CL54" s="109" t="s">
        <v>19</v>
      </c>
    </row>
    <row r="55" s="7" customFormat="1" ht="16.5" customHeight="1">
      <c r="A55" s="111" t="s">
        <v>80</v>
      </c>
      <c r="B55" s="112"/>
      <c r="C55" s="113"/>
      <c r="D55" s="114" t="s">
        <v>81</v>
      </c>
      <c r="E55" s="114"/>
      <c r="F55" s="114"/>
      <c r="G55" s="114"/>
      <c r="H55" s="114"/>
      <c r="I55" s="115"/>
      <c r="J55" s="114" t="s">
        <v>82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SO 01 - Cyklostezka'!J30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83</v>
      </c>
      <c r="AR55" s="118"/>
      <c r="AS55" s="119">
        <v>0</v>
      </c>
      <c r="AT55" s="120">
        <f>ROUND(SUM(AV55:AW55),2)</f>
        <v>0</v>
      </c>
      <c r="AU55" s="121">
        <f>'01 - SO 01 - Cyklostezka'!P84</f>
        <v>0</v>
      </c>
      <c r="AV55" s="120">
        <f>'01 - SO 01 - Cyklostezka'!J33</f>
        <v>0</v>
      </c>
      <c r="AW55" s="120">
        <f>'01 - SO 01 - Cyklostezka'!J34</f>
        <v>0</v>
      </c>
      <c r="AX55" s="120">
        <f>'01 - SO 01 - Cyklostezka'!J35</f>
        <v>0</v>
      </c>
      <c r="AY55" s="120">
        <f>'01 - SO 01 - Cyklostezka'!J36</f>
        <v>0</v>
      </c>
      <c r="AZ55" s="120">
        <f>'01 - SO 01 - Cyklostezka'!F33</f>
        <v>0</v>
      </c>
      <c r="BA55" s="120">
        <f>'01 - SO 01 - Cyklostezka'!F34</f>
        <v>0</v>
      </c>
      <c r="BB55" s="120">
        <f>'01 - SO 01 - Cyklostezka'!F35</f>
        <v>0</v>
      </c>
      <c r="BC55" s="120">
        <f>'01 - SO 01 - Cyklostezka'!F36</f>
        <v>0</v>
      </c>
      <c r="BD55" s="122">
        <f>'01 - SO 01 - Cyklostezka'!F37</f>
        <v>0</v>
      </c>
      <c r="BE55" s="7"/>
      <c r="BT55" s="123" t="s">
        <v>84</v>
      </c>
      <c r="BV55" s="123" t="s">
        <v>78</v>
      </c>
      <c r="BW55" s="123" t="s">
        <v>85</v>
      </c>
      <c r="BX55" s="123" t="s">
        <v>5</v>
      </c>
      <c r="CL55" s="123" t="s">
        <v>21</v>
      </c>
      <c r="CM55" s="123" t="s">
        <v>86</v>
      </c>
    </row>
    <row r="56" s="7" customFormat="1" ht="24.75" customHeight="1">
      <c r="A56" s="111" t="s">
        <v>80</v>
      </c>
      <c r="B56" s="112"/>
      <c r="C56" s="113"/>
      <c r="D56" s="114" t="s">
        <v>87</v>
      </c>
      <c r="E56" s="114"/>
      <c r="F56" s="114"/>
      <c r="G56" s="114"/>
      <c r="H56" s="114"/>
      <c r="I56" s="115"/>
      <c r="J56" s="114" t="s">
        <v>88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SO 02 - Ochrana VTL 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83</v>
      </c>
      <c r="AR56" s="118"/>
      <c r="AS56" s="119">
        <v>0</v>
      </c>
      <c r="AT56" s="120">
        <f>ROUND(SUM(AV56:AW56),2)</f>
        <v>0</v>
      </c>
      <c r="AU56" s="121">
        <f>'02 - SO 02 - Ochrana VTL ...'!P85</f>
        <v>0</v>
      </c>
      <c r="AV56" s="120">
        <f>'02 - SO 02 - Ochrana VTL ...'!J33</f>
        <v>0</v>
      </c>
      <c r="AW56" s="120">
        <f>'02 - SO 02 - Ochrana VTL ...'!J34</f>
        <v>0</v>
      </c>
      <c r="AX56" s="120">
        <f>'02 - SO 02 - Ochrana VTL ...'!J35</f>
        <v>0</v>
      </c>
      <c r="AY56" s="120">
        <f>'02 - SO 02 - Ochrana VTL ...'!J36</f>
        <v>0</v>
      </c>
      <c r="AZ56" s="120">
        <f>'02 - SO 02 - Ochrana VTL ...'!F33</f>
        <v>0</v>
      </c>
      <c r="BA56" s="120">
        <f>'02 - SO 02 - Ochrana VTL ...'!F34</f>
        <v>0</v>
      </c>
      <c r="BB56" s="120">
        <f>'02 - SO 02 - Ochrana VTL ...'!F35</f>
        <v>0</v>
      </c>
      <c r="BC56" s="120">
        <f>'02 - SO 02 - Ochrana VTL ...'!F36</f>
        <v>0</v>
      </c>
      <c r="BD56" s="122">
        <f>'02 - SO 02 - Ochrana VTL ...'!F37</f>
        <v>0</v>
      </c>
      <c r="BE56" s="7"/>
      <c r="BT56" s="123" t="s">
        <v>84</v>
      </c>
      <c r="BV56" s="123" t="s">
        <v>78</v>
      </c>
      <c r="BW56" s="123" t="s">
        <v>89</v>
      </c>
      <c r="BX56" s="123" t="s">
        <v>5</v>
      </c>
      <c r="CL56" s="123" t="s">
        <v>21</v>
      </c>
      <c r="CM56" s="123" t="s">
        <v>86</v>
      </c>
    </row>
    <row r="57" s="7" customFormat="1" ht="16.5" customHeight="1">
      <c r="A57" s="111" t="s">
        <v>80</v>
      </c>
      <c r="B57" s="112"/>
      <c r="C57" s="113"/>
      <c r="D57" s="114" t="s">
        <v>90</v>
      </c>
      <c r="E57" s="114"/>
      <c r="F57" s="114"/>
      <c r="G57" s="114"/>
      <c r="H57" s="114"/>
      <c r="I57" s="115"/>
      <c r="J57" s="114" t="s">
        <v>91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'VON - Vedlejší a ostatní 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90</v>
      </c>
      <c r="AR57" s="118"/>
      <c r="AS57" s="124">
        <v>0</v>
      </c>
      <c r="AT57" s="125">
        <f>ROUND(SUM(AV57:AW57),2)</f>
        <v>0</v>
      </c>
      <c r="AU57" s="126">
        <f>'VON - Vedlejší a ostatní ...'!P84</f>
        <v>0</v>
      </c>
      <c r="AV57" s="125">
        <f>'VON - Vedlejší a ostatní ...'!J33</f>
        <v>0</v>
      </c>
      <c r="AW57" s="125">
        <f>'VON - Vedlejší a ostatní ...'!J34</f>
        <v>0</v>
      </c>
      <c r="AX57" s="125">
        <f>'VON - Vedlejší a ostatní ...'!J35</f>
        <v>0</v>
      </c>
      <c r="AY57" s="125">
        <f>'VON - Vedlejší a ostatní ...'!J36</f>
        <v>0</v>
      </c>
      <c r="AZ57" s="125">
        <f>'VON - Vedlejší a ostatní ...'!F33</f>
        <v>0</v>
      </c>
      <c r="BA57" s="125">
        <f>'VON - Vedlejší a ostatní ...'!F34</f>
        <v>0</v>
      </c>
      <c r="BB57" s="125">
        <f>'VON - Vedlejší a ostatní ...'!F35</f>
        <v>0</v>
      </c>
      <c r="BC57" s="125">
        <f>'VON - Vedlejší a ostatní ...'!F36</f>
        <v>0</v>
      </c>
      <c r="BD57" s="127">
        <f>'VON - Vedlejší a ostatní ...'!F37</f>
        <v>0</v>
      </c>
      <c r="BE57" s="7"/>
      <c r="BT57" s="123" t="s">
        <v>84</v>
      </c>
      <c r="BV57" s="123" t="s">
        <v>78</v>
      </c>
      <c r="BW57" s="123" t="s">
        <v>92</v>
      </c>
      <c r="BX57" s="123" t="s">
        <v>5</v>
      </c>
      <c r="CL57" s="123" t="s">
        <v>21</v>
      </c>
      <c r="CM57" s="123" t="s">
        <v>86</v>
      </c>
    </row>
    <row r="58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="2" customFormat="1" ht="6.96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sheet="1" formatColumns="0" formatRows="0" objects="1" scenarios="1" spinCount="100000" saltValue="Co7tSW2RgQoYxBUpup0ELuFZfnkmiEvQXJY7gXt92tssCIxGta4uvUkr5FrPFJr7TLVFuqnVUOjUCjaxCn4X9Q==" hashValue="EVK78SuioCEBl8Q/HYMI0WM0em5OlNbITedw6qD8a031I/Yg390AMnjYl9ZtdW+x+5ALYmWMG/qryapAJmlFXA==" algorithmName="SHA-512" password="CC35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SO 01 - Cyklostezka'!C2" display="/"/>
    <hyperlink ref="A56" location="'02 - SO 02 - Ochrana VTL ...'!C2" display="/"/>
    <hyperlink ref="A57" location="'VON - Vedlejší a ostatní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8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86</v>
      </c>
    </row>
    <row r="4" s="1" customFormat="1" ht="24.96" customHeight="1">
      <c r="B4" s="20"/>
      <c r="D4" s="132" t="s">
        <v>93</v>
      </c>
      <c r="I4" s="128"/>
      <c r="L4" s="20"/>
      <c r="M4" s="133" t="s">
        <v>10</v>
      </c>
      <c r="AT4" s="17" t="s">
        <v>4</v>
      </c>
    </row>
    <row r="5" s="1" customFormat="1" ht="6.96" customHeight="1">
      <c r="B5" s="20"/>
      <c r="I5" s="128"/>
      <c r="L5" s="20"/>
    </row>
    <row r="6" s="1" customFormat="1" ht="12" customHeight="1">
      <c r="B6" s="20"/>
      <c r="D6" s="134" t="s">
        <v>16</v>
      </c>
      <c r="I6" s="128"/>
      <c r="L6" s="20"/>
    </row>
    <row r="7" s="1" customFormat="1" ht="16.5" customHeight="1">
      <c r="B7" s="20"/>
      <c r="E7" s="135" t="str">
        <f>'Rekapitulace stavby'!K6</f>
        <v>Park Aerovka - cyklostezky k.ú. Kbely</v>
      </c>
      <c r="F7" s="134"/>
      <c r="G7" s="134"/>
      <c r="H7" s="134"/>
      <c r="I7" s="128"/>
      <c r="L7" s="20"/>
    </row>
    <row r="8" s="2" customFormat="1" ht="12" customHeight="1">
      <c r="A8" s="38"/>
      <c r="B8" s="44"/>
      <c r="C8" s="38"/>
      <c r="D8" s="134" t="s">
        <v>94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8" t="s">
        <v>95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4" t="s">
        <v>18</v>
      </c>
      <c r="E11" s="38"/>
      <c r="F11" s="139" t="s">
        <v>21</v>
      </c>
      <c r="G11" s="38"/>
      <c r="H11" s="38"/>
      <c r="I11" s="140" t="s">
        <v>20</v>
      </c>
      <c r="J11" s="139" t="s">
        <v>21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4" t="s">
        <v>22</v>
      </c>
      <c r="E12" s="38"/>
      <c r="F12" s="139" t="s">
        <v>23</v>
      </c>
      <c r="G12" s="38"/>
      <c r="H12" s="38"/>
      <c r="I12" s="140" t="s">
        <v>24</v>
      </c>
      <c r="J12" s="141" t="str">
        <f>'Rekapitulace stavby'!AN8</f>
        <v>25. 11. 2019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4" t="s">
        <v>26</v>
      </c>
      <c r="E14" s="38"/>
      <c r="F14" s="38"/>
      <c r="G14" s="38"/>
      <c r="H14" s="38"/>
      <c r="I14" s="140" t="s">
        <v>27</v>
      </c>
      <c r="J14" s="139" t="s">
        <v>28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9" t="s">
        <v>29</v>
      </c>
      <c r="F15" s="38"/>
      <c r="G15" s="38"/>
      <c r="H15" s="38"/>
      <c r="I15" s="140" t="s">
        <v>30</v>
      </c>
      <c r="J15" s="139" t="s">
        <v>31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4" t="s">
        <v>32</v>
      </c>
      <c r="E17" s="38"/>
      <c r="F17" s="38"/>
      <c r="G17" s="38"/>
      <c r="H17" s="38"/>
      <c r="I17" s="140" t="s">
        <v>27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30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4" t="s">
        <v>34</v>
      </c>
      <c r="E20" s="38"/>
      <c r="F20" s="38"/>
      <c r="G20" s="38"/>
      <c r="H20" s="38"/>
      <c r="I20" s="140" t="s">
        <v>27</v>
      </c>
      <c r="J20" s="139" t="s">
        <v>35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9" t="s">
        <v>36</v>
      </c>
      <c r="F21" s="38"/>
      <c r="G21" s="38"/>
      <c r="H21" s="38"/>
      <c r="I21" s="140" t="s">
        <v>30</v>
      </c>
      <c r="J21" s="139" t="s">
        <v>21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4" t="s">
        <v>38</v>
      </c>
      <c r="E23" s="38"/>
      <c r="F23" s="38"/>
      <c r="G23" s="38"/>
      <c r="H23" s="38"/>
      <c r="I23" s="140" t="s">
        <v>27</v>
      </c>
      <c r="J23" s="139" t="s">
        <v>21</v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9" t="s">
        <v>39</v>
      </c>
      <c r="F24" s="38"/>
      <c r="G24" s="38"/>
      <c r="H24" s="38"/>
      <c r="I24" s="140" t="s">
        <v>30</v>
      </c>
      <c r="J24" s="139" t="s">
        <v>21</v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4" t="s">
        <v>40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2"/>
      <c r="B27" s="143"/>
      <c r="C27" s="142"/>
      <c r="D27" s="142"/>
      <c r="E27" s="144" t="s">
        <v>21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9" t="s">
        <v>42</v>
      </c>
      <c r="E30" s="38"/>
      <c r="F30" s="38"/>
      <c r="G30" s="38"/>
      <c r="H30" s="38"/>
      <c r="I30" s="136"/>
      <c r="J30" s="150">
        <f>ROUND(J84, 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1" t="s">
        <v>44</v>
      </c>
      <c r="G32" s="38"/>
      <c r="H32" s="38"/>
      <c r="I32" s="152" t="s">
        <v>43</v>
      </c>
      <c r="J32" s="151" t="s">
        <v>45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46</v>
      </c>
      <c r="E33" s="134" t="s">
        <v>47</v>
      </c>
      <c r="F33" s="154">
        <f>ROUND((SUM(BE84:BE177)),  2)</f>
        <v>0</v>
      </c>
      <c r="G33" s="38"/>
      <c r="H33" s="38"/>
      <c r="I33" s="155">
        <v>0.20999999999999999</v>
      </c>
      <c r="J33" s="154">
        <f>ROUND(((SUM(BE84:BE177))*I33),  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4" t="s">
        <v>48</v>
      </c>
      <c r="F34" s="154">
        <f>ROUND((SUM(BF84:BF177)),  2)</f>
        <v>0</v>
      </c>
      <c r="G34" s="38"/>
      <c r="H34" s="38"/>
      <c r="I34" s="155">
        <v>0.14999999999999999</v>
      </c>
      <c r="J34" s="154">
        <f>ROUND(((SUM(BF84:BF177))*I34),  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4" t="s">
        <v>49</v>
      </c>
      <c r="F35" s="154">
        <f>ROUND((SUM(BG84:BG177)),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4" t="s">
        <v>50</v>
      </c>
      <c r="F36" s="154">
        <f>ROUND((SUM(BH84:BH177)),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4" t="s">
        <v>51</v>
      </c>
      <c r="F37" s="154">
        <f>ROUND((SUM(BI84:BI177)),  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52</v>
      </c>
      <c r="E39" s="158"/>
      <c r="F39" s="158"/>
      <c r="G39" s="159" t="s">
        <v>53</v>
      </c>
      <c r="H39" s="160" t="s">
        <v>54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hidden="1" s="2" customFormat="1" ht="6.96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hidden="1" s="2" customFormat="1" ht="24.96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hidden="1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hidden="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hidden="1" s="2" customFormat="1" ht="16.5" customHeight="1">
      <c r="A48" s="38"/>
      <c r="B48" s="39"/>
      <c r="C48" s="40"/>
      <c r="D48" s="40"/>
      <c r="E48" s="170" t="str">
        <f>E7</f>
        <v>Park Aerovka - cyklostezky k.ú. Kbely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hidden="1" s="2" customFormat="1" ht="12" customHeight="1">
      <c r="A49" s="38"/>
      <c r="B49" s="39"/>
      <c r="C49" s="32" t="s">
        <v>94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hidden="1" s="2" customFormat="1" ht="16.5" customHeight="1">
      <c r="A50" s="38"/>
      <c r="B50" s="39"/>
      <c r="C50" s="40"/>
      <c r="D50" s="40"/>
      <c r="E50" s="69" t="str">
        <f>E9</f>
        <v>01 - SO 01 - Cyklostezka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hidden="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hidden="1" s="2" customFormat="1" ht="12" customHeight="1">
      <c r="A52" s="38"/>
      <c r="B52" s="39"/>
      <c r="C52" s="32" t="s">
        <v>22</v>
      </c>
      <c r="D52" s="40"/>
      <c r="E52" s="40"/>
      <c r="F52" s="27" t="str">
        <f>F12</f>
        <v>Kbely</v>
      </c>
      <c r="G52" s="40"/>
      <c r="H52" s="40"/>
      <c r="I52" s="140" t="s">
        <v>24</v>
      </c>
      <c r="J52" s="72" t="str">
        <f>IF(J12="","",J12)</f>
        <v>25. 11. 2019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hidden="1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hidden="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Městská část Praha 19</v>
      </c>
      <c r="G54" s="40"/>
      <c r="H54" s="40"/>
      <c r="I54" s="140" t="s">
        <v>34</v>
      </c>
      <c r="J54" s="36" t="str">
        <f>E21</f>
        <v>LABRON s.r.o.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hidden="1" s="2" customFormat="1" ht="15.15" customHeight="1">
      <c r="A55" s="38"/>
      <c r="B55" s="39"/>
      <c r="C55" s="32" t="s">
        <v>32</v>
      </c>
      <c r="D55" s="40"/>
      <c r="E55" s="40"/>
      <c r="F55" s="27" t="str">
        <f>IF(E18="","",E18)</f>
        <v>Vyplň údaj</v>
      </c>
      <c r="G55" s="40"/>
      <c r="H55" s="40"/>
      <c r="I55" s="140" t="s">
        <v>38</v>
      </c>
      <c r="J55" s="36" t="str">
        <f>E24</f>
        <v>Křišťál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hidden="1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hidden="1" s="2" customFormat="1" ht="29.28" customHeight="1">
      <c r="A57" s="38"/>
      <c r="B57" s="39"/>
      <c r="C57" s="171" t="s">
        <v>97</v>
      </c>
      <c r="D57" s="172"/>
      <c r="E57" s="172"/>
      <c r="F57" s="172"/>
      <c r="G57" s="172"/>
      <c r="H57" s="172"/>
      <c r="I57" s="173"/>
      <c r="J57" s="174" t="s">
        <v>98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hidden="1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hidden="1" s="2" customFormat="1" ht="22.8" customHeight="1">
      <c r="A59" s="38"/>
      <c r="B59" s="39"/>
      <c r="C59" s="175" t="s">
        <v>74</v>
      </c>
      <c r="D59" s="40"/>
      <c r="E59" s="40"/>
      <c r="F59" s="40"/>
      <c r="G59" s="40"/>
      <c r="H59" s="40"/>
      <c r="I59" s="136"/>
      <c r="J59" s="102">
        <f>J84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hidden="1" s="9" customFormat="1" ht="24.96" customHeight="1">
      <c r="A60" s="9"/>
      <c r="B60" s="176"/>
      <c r="C60" s="177"/>
      <c r="D60" s="178" t="s">
        <v>100</v>
      </c>
      <c r="E60" s="179"/>
      <c r="F60" s="179"/>
      <c r="G60" s="179"/>
      <c r="H60" s="179"/>
      <c r="I60" s="180"/>
      <c r="J60" s="181">
        <f>J85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83"/>
      <c r="C61" s="184"/>
      <c r="D61" s="185" t="s">
        <v>101</v>
      </c>
      <c r="E61" s="186"/>
      <c r="F61" s="186"/>
      <c r="G61" s="186"/>
      <c r="H61" s="186"/>
      <c r="I61" s="187"/>
      <c r="J61" s="188">
        <f>J86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10" customFormat="1" ht="19.92" customHeight="1">
      <c r="A62" s="10"/>
      <c r="B62" s="183"/>
      <c r="C62" s="184"/>
      <c r="D62" s="185" t="s">
        <v>102</v>
      </c>
      <c r="E62" s="186"/>
      <c r="F62" s="186"/>
      <c r="G62" s="186"/>
      <c r="H62" s="186"/>
      <c r="I62" s="187"/>
      <c r="J62" s="188">
        <f>J135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hidden="1" s="10" customFormat="1" ht="19.92" customHeight="1">
      <c r="A63" s="10"/>
      <c r="B63" s="183"/>
      <c r="C63" s="184"/>
      <c r="D63" s="185" t="s">
        <v>103</v>
      </c>
      <c r="E63" s="186"/>
      <c r="F63" s="186"/>
      <c r="G63" s="186"/>
      <c r="H63" s="186"/>
      <c r="I63" s="187"/>
      <c r="J63" s="188">
        <f>J154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10" customFormat="1" ht="19.92" customHeight="1">
      <c r="A64" s="10"/>
      <c r="B64" s="183"/>
      <c r="C64" s="184"/>
      <c r="D64" s="185" t="s">
        <v>104</v>
      </c>
      <c r="E64" s="186"/>
      <c r="F64" s="186"/>
      <c r="G64" s="186"/>
      <c r="H64" s="186"/>
      <c r="I64" s="187"/>
      <c r="J64" s="188">
        <f>J176</f>
        <v>0</v>
      </c>
      <c r="K64" s="184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idden="1" s="2" customFormat="1" ht="21.84" customHeight="1">
      <c r="A65" s="38"/>
      <c r="B65" s="39"/>
      <c r="C65" s="40"/>
      <c r="D65" s="40"/>
      <c r="E65" s="40"/>
      <c r="F65" s="40"/>
      <c r="G65" s="40"/>
      <c r="H65" s="40"/>
      <c r="I65" s="136"/>
      <c r="J65" s="40"/>
      <c r="K65" s="40"/>
      <c r="L65" s="137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idden="1" s="2" customFormat="1" ht="6.96" customHeight="1">
      <c r="A66" s="38"/>
      <c r="B66" s="59"/>
      <c r="C66" s="60"/>
      <c r="D66" s="60"/>
      <c r="E66" s="60"/>
      <c r="F66" s="60"/>
      <c r="G66" s="60"/>
      <c r="H66" s="60"/>
      <c r="I66" s="166"/>
      <c r="J66" s="60"/>
      <c r="K66" s="60"/>
      <c r="L66" s="137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hidden="1"/>
    <row r="68" hidden="1"/>
    <row r="69" hidden="1"/>
    <row r="70" s="2" customFormat="1" ht="6.96" customHeight="1">
      <c r="A70" s="38"/>
      <c r="B70" s="61"/>
      <c r="C70" s="62"/>
      <c r="D70" s="62"/>
      <c r="E70" s="62"/>
      <c r="F70" s="62"/>
      <c r="G70" s="62"/>
      <c r="H70" s="62"/>
      <c r="I70" s="169"/>
      <c r="J70" s="62"/>
      <c r="K70" s="62"/>
      <c r="L70" s="13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24.96" customHeight="1">
      <c r="A71" s="38"/>
      <c r="B71" s="39"/>
      <c r="C71" s="23" t="s">
        <v>105</v>
      </c>
      <c r="D71" s="40"/>
      <c r="E71" s="40"/>
      <c r="F71" s="40"/>
      <c r="G71" s="40"/>
      <c r="H71" s="40"/>
      <c r="I71" s="136"/>
      <c r="J71" s="40"/>
      <c r="K71" s="40"/>
      <c r="L71" s="1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6.96" customHeight="1">
      <c r="A72" s="38"/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1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136"/>
      <c r="J73" s="40"/>
      <c r="K73" s="40"/>
      <c r="L73" s="1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6.5" customHeight="1">
      <c r="A74" s="38"/>
      <c r="B74" s="39"/>
      <c r="C74" s="40"/>
      <c r="D74" s="40"/>
      <c r="E74" s="170" t="str">
        <f>E7</f>
        <v>Park Aerovka - cyklostezky k.ú. Kbely</v>
      </c>
      <c r="F74" s="32"/>
      <c r="G74" s="32"/>
      <c r="H74" s="32"/>
      <c r="I74" s="136"/>
      <c r="J74" s="40"/>
      <c r="K74" s="40"/>
      <c r="L74" s="1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2" customHeight="1">
      <c r="A75" s="38"/>
      <c r="B75" s="39"/>
      <c r="C75" s="32" t="s">
        <v>94</v>
      </c>
      <c r="D75" s="40"/>
      <c r="E75" s="40"/>
      <c r="F75" s="40"/>
      <c r="G75" s="40"/>
      <c r="H75" s="40"/>
      <c r="I75" s="136"/>
      <c r="J75" s="40"/>
      <c r="K75" s="40"/>
      <c r="L75" s="1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6.5" customHeight="1">
      <c r="A76" s="38"/>
      <c r="B76" s="39"/>
      <c r="C76" s="40"/>
      <c r="D76" s="40"/>
      <c r="E76" s="69" t="str">
        <f>E9</f>
        <v>01 - SO 01 - Cyklostezka</v>
      </c>
      <c r="F76" s="40"/>
      <c r="G76" s="40"/>
      <c r="H76" s="40"/>
      <c r="I76" s="136"/>
      <c r="J76" s="40"/>
      <c r="K76" s="40"/>
      <c r="L76" s="1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22</v>
      </c>
      <c r="D78" s="40"/>
      <c r="E78" s="40"/>
      <c r="F78" s="27" t="str">
        <f>F12</f>
        <v>Kbely</v>
      </c>
      <c r="G78" s="40"/>
      <c r="H78" s="40"/>
      <c r="I78" s="140" t="s">
        <v>24</v>
      </c>
      <c r="J78" s="72" t="str">
        <f>IF(J12="","",J12)</f>
        <v>25. 11. 2019</v>
      </c>
      <c r="K78" s="40"/>
      <c r="L78" s="1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6.96" customHeight="1">
      <c r="A79" s="38"/>
      <c r="B79" s="39"/>
      <c r="C79" s="40"/>
      <c r="D79" s="40"/>
      <c r="E79" s="40"/>
      <c r="F79" s="40"/>
      <c r="G79" s="40"/>
      <c r="H79" s="40"/>
      <c r="I79" s="136"/>
      <c r="J79" s="40"/>
      <c r="K79" s="40"/>
      <c r="L79" s="13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5.15" customHeight="1">
      <c r="A80" s="38"/>
      <c r="B80" s="39"/>
      <c r="C80" s="32" t="s">
        <v>26</v>
      </c>
      <c r="D80" s="40"/>
      <c r="E80" s="40"/>
      <c r="F80" s="27" t="str">
        <f>E15</f>
        <v>Městská část Praha 19</v>
      </c>
      <c r="G80" s="40"/>
      <c r="H80" s="40"/>
      <c r="I80" s="140" t="s">
        <v>34</v>
      </c>
      <c r="J80" s="36" t="str">
        <f>E21</f>
        <v>LABRON s.r.o.</v>
      </c>
      <c r="K80" s="40"/>
      <c r="L80" s="13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5.15" customHeight="1">
      <c r="A81" s="38"/>
      <c r="B81" s="39"/>
      <c r="C81" s="32" t="s">
        <v>32</v>
      </c>
      <c r="D81" s="40"/>
      <c r="E81" s="40"/>
      <c r="F81" s="27" t="str">
        <f>IF(E18="","",E18)</f>
        <v>Vyplň údaj</v>
      </c>
      <c r="G81" s="40"/>
      <c r="H81" s="40"/>
      <c r="I81" s="140" t="s">
        <v>38</v>
      </c>
      <c r="J81" s="36" t="str">
        <f>E24</f>
        <v>Křišťál</v>
      </c>
      <c r="K81" s="40"/>
      <c r="L81" s="1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0.32" customHeight="1">
      <c r="A82" s="38"/>
      <c r="B82" s="39"/>
      <c r="C82" s="40"/>
      <c r="D82" s="40"/>
      <c r="E82" s="40"/>
      <c r="F82" s="40"/>
      <c r="G82" s="40"/>
      <c r="H82" s="40"/>
      <c r="I82" s="136"/>
      <c r="J82" s="40"/>
      <c r="K82" s="40"/>
      <c r="L82" s="13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11" customFormat="1" ht="29.28" customHeight="1">
      <c r="A83" s="190"/>
      <c r="B83" s="191"/>
      <c r="C83" s="192" t="s">
        <v>106</v>
      </c>
      <c r="D83" s="193" t="s">
        <v>61</v>
      </c>
      <c r="E83" s="193" t="s">
        <v>57</v>
      </c>
      <c r="F83" s="193" t="s">
        <v>58</v>
      </c>
      <c r="G83" s="193" t="s">
        <v>107</v>
      </c>
      <c r="H83" s="193" t="s">
        <v>108</v>
      </c>
      <c r="I83" s="194" t="s">
        <v>109</v>
      </c>
      <c r="J83" s="193" t="s">
        <v>98</v>
      </c>
      <c r="K83" s="195" t="s">
        <v>110</v>
      </c>
      <c r="L83" s="196"/>
      <c r="M83" s="92" t="s">
        <v>21</v>
      </c>
      <c r="N83" s="93" t="s">
        <v>46</v>
      </c>
      <c r="O83" s="93" t="s">
        <v>111</v>
      </c>
      <c r="P83" s="93" t="s">
        <v>112</v>
      </c>
      <c r="Q83" s="93" t="s">
        <v>113</v>
      </c>
      <c r="R83" s="93" t="s">
        <v>114</v>
      </c>
      <c r="S83" s="93" t="s">
        <v>115</v>
      </c>
      <c r="T83" s="94" t="s">
        <v>116</v>
      </c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</row>
    <row r="84" s="2" customFormat="1" ht="22.8" customHeight="1">
      <c r="A84" s="38"/>
      <c r="B84" s="39"/>
      <c r="C84" s="99" t="s">
        <v>117</v>
      </c>
      <c r="D84" s="40"/>
      <c r="E84" s="40"/>
      <c r="F84" s="40"/>
      <c r="G84" s="40"/>
      <c r="H84" s="40"/>
      <c r="I84" s="136"/>
      <c r="J84" s="197">
        <f>BK84</f>
        <v>0</v>
      </c>
      <c r="K84" s="40"/>
      <c r="L84" s="44"/>
      <c r="M84" s="95"/>
      <c r="N84" s="198"/>
      <c r="O84" s="96"/>
      <c r="P84" s="199">
        <f>P85</f>
        <v>0</v>
      </c>
      <c r="Q84" s="96"/>
      <c r="R84" s="199">
        <f>R85</f>
        <v>4519.2732526</v>
      </c>
      <c r="S84" s="96"/>
      <c r="T84" s="200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75</v>
      </c>
      <c r="AU84" s="17" t="s">
        <v>99</v>
      </c>
      <c r="BK84" s="201">
        <f>BK85</f>
        <v>0</v>
      </c>
    </row>
    <row r="85" s="12" customFormat="1" ht="25.92" customHeight="1">
      <c r="A85" s="12"/>
      <c r="B85" s="202"/>
      <c r="C85" s="203"/>
      <c r="D85" s="204" t="s">
        <v>75</v>
      </c>
      <c r="E85" s="205" t="s">
        <v>118</v>
      </c>
      <c r="F85" s="205" t="s">
        <v>119</v>
      </c>
      <c r="G85" s="203"/>
      <c r="H85" s="203"/>
      <c r="I85" s="206"/>
      <c r="J85" s="207">
        <f>BK85</f>
        <v>0</v>
      </c>
      <c r="K85" s="203"/>
      <c r="L85" s="208"/>
      <c r="M85" s="209"/>
      <c r="N85" s="210"/>
      <c r="O85" s="210"/>
      <c r="P85" s="211">
        <f>P86+P135+P154+P176</f>
        <v>0</v>
      </c>
      <c r="Q85" s="210"/>
      <c r="R85" s="211">
        <f>R86+R135+R154+R176</f>
        <v>4519.2732526</v>
      </c>
      <c r="S85" s="210"/>
      <c r="T85" s="212">
        <f>T86+T135+T154+T176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3" t="s">
        <v>84</v>
      </c>
      <c r="AT85" s="214" t="s">
        <v>75</v>
      </c>
      <c r="AU85" s="214" t="s">
        <v>76</v>
      </c>
      <c r="AY85" s="213" t="s">
        <v>120</v>
      </c>
      <c r="BK85" s="215">
        <f>BK86+BK135+BK154+BK176</f>
        <v>0</v>
      </c>
    </row>
    <row r="86" s="12" customFormat="1" ht="22.8" customHeight="1">
      <c r="A86" s="12"/>
      <c r="B86" s="202"/>
      <c r="C86" s="203"/>
      <c r="D86" s="204" t="s">
        <v>75</v>
      </c>
      <c r="E86" s="216" t="s">
        <v>84</v>
      </c>
      <c r="F86" s="216" t="s">
        <v>121</v>
      </c>
      <c r="G86" s="203"/>
      <c r="H86" s="203"/>
      <c r="I86" s="206"/>
      <c r="J86" s="217">
        <f>BK86</f>
        <v>0</v>
      </c>
      <c r="K86" s="203"/>
      <c r="L86" s="208"/>
      <c r="M86" s="209"/>
      <c r="N86" s="210"/>
      <c r="O86" s="210"/>
      <c r="P86" s="211">
        <f>SUM(P87:P134)</f>
        <v>0</v>
      </c>
      <c r="Q86" s="210"/>
      <c r="R86" s="211">
        <f>SUM(R87:R134)</f>
        <v>2823.1268999999998</v>
      </c>
      <c r="S86" s="210"/>
      <c r="T86" s="212">
        <f>SUM(T87:T134)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3" t="s">
        <v>84</v>
      </c>
      <c r="AT86" s="214" t="s">
        <v>75</v>
      </c>
      <c r="AU86" s="214" t="s">
        <v>84</v>
      </c>
      <c r="AY86" s="213" t="s">
        <v>120</v>
      </c>
      <c r="BK86" s="215">
        <f>SUM(BK87:BK134)</f>
        <v>0</v>
      </c>
    </row>
    <row r="87" s="2" customFormat="1" ht="21.75" customHeight="1">
      <c r="A87" s="38"/>
      <c r="B87" s="39"/>
      <c r="C87" s="218" t="s">
        <v>84</v>
      </c>
      <c r="D87" s="218" t="s">
        <v>122</v>
      </c>
      <c r="E87" s="219" t="s">
        <v>123</v>
      </c>
      <c r="F87" s="220" t="s">
        <v>124</v>
      </c>
      <c r="G87" s="221" t="s">
        <v>125</v>
      </c>
      <c r="H87" s="222">
        <v>915.60000000000002</v>
      </c>
      <c r="I87" s="223"/>
      <c r="J87" s="224">
        <f>ROUND(I87*H87,2)</f>
        <v>0</v>
      </c>
      <c r="K87" s="220" t="s">
        <v>126</v>
      </c>
      <c r="L87" s="44"/>
      <c r="M87" s="225" t="s">
        <v>21</v>
      </c>
      <c r="N87" s="226" t="s">
        <v>47</v>
      </c>
      <c r="O87" s="8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9" t="s">
        <v>127</v>
      </c>
      <c r="AT87" s="229" t="s">
        <v>122</v>
      </c>
      <c r="AU87" s="229" t="s">
        <v>86</v>
      </c>
      <c r="AY87" s="17" t="s">
        <v>120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17" t="s">
        <v>84</v>
      </c>
      <c r="BK87" s="230">
        <f>ROUND(I87*H87,2)</f>
        <v>0</v>
      </c>
      <c r="BL87" s="17" t="s">
        <v>127</v>
      </c>
      <c r="BM87" s="229" t="s">
        <v>128</v>
      </c>
    </row>
    <row r="88" s="13" customFormat="1">
      <c r="A88" s="13"/>
      <c r="B88" s="231"/>
      <c r="C88" s="232"/>
      <c r="D88" s="233" t="s">
        <v>129</v>
      </c>
      <c r="E88" s="234" t="s">
        <v>21</v>
      </c>
      <c r="F88" s="235" t="s">
        <v>130</v>
      </c>
      <c r="G88" s="232"/>
      <c r="H88" s="236">
        <v>915.60000000000002</v>
      </c>
      <c r="I88" s="237"/>
      <c r="J88" s="232"/>
      <c r="K88" s="232"/>
      <c r="L88" s="238"/>
      <c r="M88" s="239"/>
      <c r="N88" s="240"/>
      <c r="O88" s="240"/>
      <c r="P88" s="240"/>
      <c r="Q88" s="240"/>
      <c r="R88" s="240"/>
      <c r="S88" s="240"/>
      <c r="T88" s="241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2" t="s">
        <v>129</v>
      </c>
      <c r="AU88" s="242" t="s">
        <v>86</v>
      </c>
      <c r="AV88" s="13" t="s">
        <v>86</v>
      </c>
      <c r="AW88" s="13" t="s">
        <v>37</v>
      </c>
      <c r="AX88" s="13" t="s">
        <v>84</v>
      </c>
      <c r="AY88" s="242" t="s">
        <v>120</v>
      </c>
    </row>
    <row r="89" s="2" customFormat="1" ht="21.75" customHeight="1">
      <c r="A89" s="38"/>
      <c r="B89" s="39"/>
      <c r="C89" s="218" t="s">
        <v>86</v>
      </c>
      <c r="D89" s="218" t="s">
        <v>122</v>
      </c>
      <c r="E89" s="219" t="s">
        <v>131</v>
      </c>
      <c r="F89" s="220" t="s">
        <v>132</v>
      </c>
      <c r="G89" s="221" t="s">
        <v>125</v>
      </c>
      <c r="H89" s="222">
        <v>610.39999999999998</v>
      </c>
      <c r="I89" s="223"/>
      <c r="J89" s="224">
        <f>ROUND(I89*H89,2)</f>
        <v>0</v>
      </c>
      <c r="K89" s="220" t="s">
        <v>126</v>
      </c>
      <c r="L89" s="44"/>
      <c r="M89" s="225" t="s">
        <v>21</v>
      </c>
      <c r="N89" s="226" t="s">
        <v>47</v>
      </c>
      <c r="O89" s="8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9" t="s">
        <v>127</v>
      </c>
      <c r="AT89" s="229" t="s">
        <v>122</v>
      </c>
      <c r="AU89" s="229" t="s">
        <v>86</v>
      </c>
      <c r="AY89" s="17" t="s">
        <v>120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7" t="s">
        <v>84</v>
      </c>
      <c r="BK89" s="230">
        <f>ROUND(I89*H89,2)</f>
        <v>0</v>
      </c>
      <c r="BL89" s="17" t="s">
        <v>127</v>
      </c>
      <c r="BM89" s="229" t="s">
        <v>133</v>
      </c>
    </row>
    <row r="90" s="13" customFormat="1">
      <c r="A90" s="13"/>
      <c r="B90" s="231"/>
      <c r="C90" s="232"/>
      <c r="D90" s="233" t="s">
        <v>129</v>
      </c>
      <c r="E90" s="234" t="s">
        <v>21</v>
      </c>
      <c r="F90" s="235" t="s">
        <v>134</v>
      </c>
      <c r="G90" s="232"/>
      <c r="H90" s="236">
        <v>610.39999999999998</v>
      </c>
      <c r="I90" s="237"/>
      <c r="J90" s="232"/>
      <c r="K90" s="232"/>
      <c r="L90" s="238"/>
      <c r="M90" s="239"/>
      <c r="N90" s="240"/>
      <c r="O90" s="240"/>
      <c r="P90" s="240"/>
      <c r="Q90" s="240"/>
      <c r="R90" s="240"/>
      <c r="S90" s="240"/>
      <c r="T90" s="241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2" t="s">
        <v>129</v>
      </c>
      <c r="AU90" s="242" t="s">
        <v>86</v>
      </c>
      <c r="AV90" s="13" t="s">
        <v>86</v>
      </c>
      <c r="AW90" s="13" t="s">
        <v>37</v>
      </c>
      <c r="AX90" s="13" t="s">
        <v>84</v>
      </c>
      <c r="AY90" s="242" t="s">
        <v>120</v>
      </c>
    </row>
    <row r="91" s="2" customFormat="1" ht="21.75" customHeight="1">
      <c r="A91" s="38"/>
      <c r="B91" s="39"/>
      <c r="C91" s="218" t="s">
        <v>135</v>
      </c>
      <c r="D91" s="218" t="s">
        <v>122</v>
      </c>
      <c r="E91" s="219" t="s">
        <v>136</v>
      </c>
      <c r="F91" s="220" t="s">
        <v>137</v>
      </c>
      <c r="G91" s="221" t="s">
        <v>125</v>
      </c>
      <c r="H91" s="222">
        <v>610.39999999999998</v>
      </c>
      <c r="I91" s="223"/>
      <c r="J91" s="224">
        <f>ROUND(I91*H91,2)</f>
        <v>0</v>
      </c>
      <c r="K91" s="220" t="s">
        <v>126</v>
      </c>
      <c r="L91" s="44"/>
      <c r="M91" s="225" t="s">
        <v>21</v>
      </c>
      <c r="N91" s="226" t="s">
        <v>47</v>
      </c>
      <c r="O91" s="8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9" t="s">
        <v>127</v>
      </c>
      <c r="AT91" s="229" t="s">
        <v>122</v>
      </c>
      <c r="AU91" s="229" t="s">
        <v>86</v>
      </c>
      <c r="AY91" s="17" t="s">
        <v>120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7" t="s">
        <v>84</v>
      </c>
      <c r="BK91" s="230">
        <f>ROUND(I91*H91,2)</f>
        <v>0</v>
      </c>
      <c r="BL91" s="17" t="s">
        <v>127</v>
      </c>
      <c r="BM91" s="229" t="s">
        <v>138</v>
      </c>
    </row>
    <row r="92" s="13" customFormat="1">
      <c r="A92" s="13"/>
      <c r="B92" s="231"/>
      <c r="C92" s="232"/>
      <c r="D92" s="233" t="s">
        <v>129</v>
      </c>
      <c r="E92" s="234" t="s">
        <v>21</v>
      </c>
      <c r="F92" s="235" t="s">
        <v>139</v>
      </c>
      <c r="G92" s="232"/>
      <c r="H92" s="236">
        <v>610.39999999999998</v>
      </c>
      <c r="I92" s="237"/>
      <c r="J92" s="232"/>
      <c r="K92" s="232"/>
      <c r="L92" s="238"/>
      <c r="M92" s="239"/>
      <c r="N92" s="240"/>
      <c r="O92" s="240"/>
      <c r="P92" s="240"/>
      <c r="Q92" s="240"/>
      <c r="R92" s="240"/>
      <c r="S92" s="240"/>
      <c r="T92" s="241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2" t="s">
        <v>129</v>
      </c>
      <c r="AU92" s="242" t="s">
        <v>86</v>
      </c>
      <c r="AV92" s="13" t="s">
        <v>86</v>
      </c>
      <c r="AW92" s="13" t="s">
        <v>37</v>
      </c>
      <c r="AX92" s="13" t="s">
        <v>76</v>
      </c>
      <c r="AY92" s="242" t="s">
        <v>120</v>
      </c>
    </row>
    <row r="93" s="14" customFormat="1">
      <c r="A93" s="14"/>
      <c r="B93" s="243"/>
      <c r="C93" s="244"/>
      <c r="D93" s="233" t="s">
        <v>129</v>
      </c>
      <c r="E93" s="245" t="s">
        <v>21</v>
      </c>
      <c r="F93" s="246" t="s">
        <v>140</v>
      </c>
      <c r="G93" s="244"/>
      <c r="H93" s="247">
        <v>610.39999999999998</v>
      </c>
      <c r="I93" s="248"/>
      <c r="J93" s="244"/>
      <c r="K93" s="244"/>
      <c r="L93" s="249"/>
      <c r="M93" s="250"/>
      <c r="N93" s="251"/>
      <c r="O93" s="251"/>
      <c r="P93" s="251"/>
      <c r="Q93" s="251"/>
      <c r="R93" s="251"/>
      <c r="S93" s="251"/>
      <c r="T93" s="252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3" t="s">
        <v>129</v>
      </c>
      <c r="AU93" s="253" t="s">
        <v>86</v>
      </c>
      <c r="AV93" s="14" t="s">
        <v>127</v>
      </c>
      <c r="AW93" s="14" t="s">
        <v>37</v>
      </c>
      <c r="AX93" s="14" t="s">
        <v>84</v>
      </c>
      <c r="AY93" s="253" t="s">
        <v>120</v>
      </c>
    </row>
    <row r="94" s="2" customFormat="1" ht="21.75" customHeight="1">
      <c r="A94" s="38"/>
      <c r="B94" s="39"/>
      <c r="C94" s="218" t="s">
        <v>127</v>
      </c>
      <c r="D94" s="218" t="s">
        <v>122</v>
      </c>
      <c r="E94" s="219" t="s">
        <v>141</v>
      </c>
      <c r="F94" s="220" t="s">
        <v>142</v>
      </c>
      <c r="G94" s="221" t="s">
        <v>125</v>
      </c>
      <c r="H94" s="222">
        <v>610.39999999999998</v>
      </c>
      <c r="I94" s="223"/>
      <c r="J94" s="224">
        <f>ROUND(I94*H94,2)</f>
        <v>0</v>
      </c>
      <c r="K94" s="220" t="s">
        <v>126</v>
      </c>
      <c r="L94" s="44"/>
      <c r="M94" s="225" t="s">
        <v>21</v>
      </c>
      <c r="N94" s="226" t="s">
        <v>47</v>
      </c>
      <c r="O94" s="8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9" t="s">
        <v>127</v>
      </c>
      <c r="AT94" s="229" t="s">
        <v>122</v>
      </c>
      <c r="AU94" s="229" t="s">
        <v>86</v>
      </c>
      <c r="AY94" s="17" t="s">
        <v>120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7" t="s">
        <v>84</v>
      </c>
      <c r="BK94" s="230">
        <f>ROUND(I94*H94,2)</f>
        <v>0</v>
      </c>
      <c r="BL94" s="17" t="s">
        <v>127</v>
      </c>
      <c r="BM94" s="229" t="s">
        <v>143</v>
      </c>
    </row>
    <row r="95" s="2" customFormat="1" ht="21.75" customHeight="1">
      <c r="A95" s="38"/>
      <c r="B95" s="39"/>
      <c r="C95" s="218" t="s">
        <v>144</v>
      </c>
      <c r="D95" s="218" t="s">
        <v>122</v>
      </c>
      <c r="E95" s="219" t="s">
        <v>145</v>
      </c>
      <c r="F95" s="220" t="s">
        <v>146</v>
      </c>
      <c r="G95" s="221" t="s">
        <v>125</v>
      </c>
      <c r="H95" s="222">
        <v>915.60000000000002</v>
      </c>
      <c r="I95" s="223"/>
      <c r="J95" s="224">
        <f>ROUND(I95*H95,2)</f>
        <v>0</v>
      </c>
      <c r="K95" s="220" t="s">
        <v>126</v>
      </c>
      <c r="L95" s="44"/>
      <c r="M95" s="225" t="s">
        <v>21</v>
      </c>
      <c r="N95" s="226" t="s">
        <v>47</v>
      </c>
      <c r="O95" s="84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9" t="s">
        <v>127</v>
      </c>
      <c r="AT95" s="229" t="s">
        <v>122</v>
      </c>
      <c r="AU95" s="229" t="s">
        <v>86</v>
      </c>
      <c r="AY95" s="17" t="s">
        <v>120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7" t="s">
        <v>84</v>
      </c>
      <c r="BK95" s="230">
        <f>ROUND(I95*H95,2)</f>
        <v>0</v>
      </c>
      <c r="BL95" s="17" t="s">
        <v>127</v>
      </c>
      <c r="BM95" s="229" t="s">
        <v>147</v>
      </c>
    </row>
    <row r="96" s="13" customFormat="1">
      <c r="A96" s="13"/>
      <c r="B96" s="231"/>
      <c r="C96" s="232"/>
      <c r="D96" s="233" t="s">
        <v>129</v>
      </c>
      <c r="E96" s="234" t="s">
        <v>21</v>
      </c>
      <c r="F96" s="235" t="s">
        <v>148</v>
      </c>
      <c r="G96" s="232"/>
      <c r="H96" s="236">
        <v>915.60000000000002</v>
      </c>
      <c r="I96" s="237"/>
      <c r="J96" s="232"/>
      <c r="K96" s="232"/>
      <c r="L96" s="238"/>
      <c r="M96" s="239"/>
      <c r="N96" s="240"/>
      <c r="O96" s="240"/>
      <c r="P96" s="240"/>
      <c r="Q96" s="240"/>
      <c r="R96" s="240"/>
      <c r="S96" s="240"/>
      <c r="T96" s="24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2" t="s">
        <v>129</v>
      </c>
      <c r="AU96" s="242" t="s">
        <v>86</v>
      </c>
      <c r="AV96" s="13" t="s">
        <v>86</v>
      </c>
      <c r="AW96" s="13" t="s">
        <v>37</v>
      </c>
      <c r="AX96" s="13" t="s">
        <v>76</v>
      </c>
      <c r="AY96" s="242" t="s">
        <v>120</v>
      </c>
    </row>
    <row r="97" s="14" customFormat="1">
      <c r="A97" s="14"/>
      <c r="B97" s="243"/>
      <c r="C97" s="244"/>
      <c r="D97" s="233" t="s">
        <v>129</v>
      </c>
      <c r="E97" s="245" t="s">
        <v>21</v>
      </c>
      <c r="F97" s="246" t="s">
        <v>140</v>
      </c>
      <c r="G97" s="244"/>
      <c r="H97" s="247">
        <v>915.60000000000002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3" t="s">
        <v>129</v>
      </c>
      <c r="AU97" s="253" t="s">
        <v>86</v>
      </c>
      <c r="AV97" s="14" t="s">
        <v>127</v>
      </c>
      <c r="AW97" s="14" t="s">
        <v>37</v>
      </c>
      <c r="AX97" s="14" t="s">
        <v>84</v>
      </c>
      <c r="AY97" s="253" t="s">
        <v>120</v>
      </c>
    </row>
    <row r="98" s="2" customFormat="1" ht="21.75" customHeight="1">
      <c r="A98" s="38"/>
      <c r="B98" s="39"/>
      <c r="C98" s="218" t="s">
        <v>149</v>
      </c>
      <c r="D98" s="218" t="s">
        <v>122</v>
      </c>
      <c r="E98" s="219" t="s">
        <v>150</v>
      </c>
      <c r="F98" s="220" t="s">
        <v>151</v>
      </c>
      <c r="G98" s="221" t="s">
        <v>125</v>
      </c>
      <c r="H98" s="222">
        <v>1220.8</v>
      </c>
      <c r="I98" s="223"/>
      <c r="J98" s="224">
        <f>ROUND(I98*H98,2)</f>
        <v>0</v>
      </c>
      <c r="K98" s="220" t="s">
        <v>126</v>
      </c>
      <c r="L98" s="44"/>
      <c r="M98" s="225" t="s">
        <v>21</v>
      </c>
      <c r="N98" s="226" t="s">
        <v>47</v>
      </c>
      <c r="O98" s="8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9" t="s">
        <v>127</v>
      </c>
      <c r="AT98" s="229" t="s">
        <v>122</v>
      </c>
      <c r="AU98" s="229" t="s">
        <v>86</v>
      </c>
      <c r="AY98" s="17" t="s">
        <v>120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7" t="s">
        <v>84</v>
      </c>
      <c r="BK98" s="230">
        <f>ROUND(I98*H98,2)</f>
        <v>0</v>
      </c>
      <c r="BL98" s="17" t="s">
        <v>127</v>
      </c>
      <c r="BM98" s="229" t="s">
        <v>152</v>
      </c>
    </row>
    <row r="99" s="13" customFormat="1">
      <c r="A99" s="13"/>
      <c r="B99" s="231"/>
      <c r="C99" s="232"/>
      <c r="D99" s="233" t="s">
        <v>129</v>
      </c>
      <c r="E99" s="234" t="s">
        <v>21</v>
      </c>
      <c r="F99" s="235" t="s">
        <v>153</v>
      </c>
      <c r="G99" s="232"/>
      <c r="H99" s="236">
        <v>610.39999999999998</v>
      </c>
      <c r="I99" s="237"/>
      <c r="J99" s="232"/>
      <c r="K99" s="232"/>
      <c r="L99" s="238"/>
      <c r="M99" s="239"/>
      <c r="N99" s="240"/>
      <c r="O99" s="240"/>
      <c r="P99" s="240"/>
      <c r="Q99" s="240"/>
      <c r="R99" s="240"/>
      <c r="S99" s="240"/>
      <c r="T99" s="24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129</v>
      </c>
      <c r="AU99" s="242" t="s">
        <v>86</v>
      </c>
      <c r="AV99" s="13" t="s">
        <v>86</v>
      </c>
      <c r="AW99" s="13" t="s">
        <v>37</v>
      </c>
      <c r="AX99" s="13" t="s">
        <v>76</v>
      </c>
      <c r="AY99" s="242" t="s">
        <v>120</v>
      </c>
    </row>
    <row r="100" s="13" customFormat="1">
      <c r="A100" s="13"/>
      <c r="B100" s="231"/>
      <c r="C100" s="232"/>
      <c r="D100" s="233" t="s">
        <v>129</v>
      </c>
      <c r="E100" s="234" t="s">
        <v>21</v>
      </c>
      <c r="F100" s="235" t="s">
        <v>154</v>
      </c>
      <c r="G100" s="232"/>
      <c r="H100" s="236">
        <v>610.39999999999998</v>
      </c>
      <c r="I100" s="237"/>
      <c r="J100" s="232"/>
      <c r="K100" s="232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129</v>
      </c>
      <c r="AU100" s="242" t="s">
        <v>86</v>
      </c>
      <c r="AV100" s="13" t="s">
        <v>86</v>
      </c>
      <c r="AW100" s="13" t="s">
        <v>37</v>
      </c>
      <c r="AX100" s="13" t="s">
        <v>76</v>
      </c>
      <c r="AY100" s="242" t="s">
        <v>120</v>
      </c>
    </row>
    <row r="101" s="14" customFormat="1">
      <c r="A101" s="14"/>
      <c r="B101" s="243"/>
      <c r="C101" s="244"/>
      <c r="D101" s="233" t="s">
        <v>129</v>
      </c>
      <c r="E101" s="245" t="s">
        <v>21</v>
      </c>
      <c r="F101" s="246" t="s">
        <v>140</v>
      </c>
      <c r="G101" s="244"/>
      <c r="H101" s="247">
        <v>1220.8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3" t="s">
        <v>129</v>
      </c>
      <c r="AU101" s="253" t="s">
        <v>86</v>
      </c>
      <c r="AV101" s="14" t="s">
        <v>127</v>
      </c>
      <c r="AW101" s="14" t="s">
        <v>37</v>
      </c>
      <c r="AX101" s="14" t="s">
        <v>84</v>
      </c>
      <c r="AY101" s="253" t="s">
        <v>120</v>
      </c>
    </row>
    <row r="102" s="2" customFormat="1" ht="21.75" customHeight="1">
      <c r="A102" s="38"/>
      <c r="B102" s="39"/>
      <c r="C102" s="218" t="s">
        <v>155</v>
      </c>
      <c r="D102" s="218" t="s">
        <v>122</v>
      </c>
      <c r="E102" s="219" t="s">
        <v>156</v>
      </c>
      <c r="F102" s="220" t="s">
        <v>157</v>
      </c>
      <c r="G102" s="221" t="s">
        <v>125</v>
      </c>
      <c r="H102" s="222">
        <v>2552.558</v>
      </c>
      <c r="I102" s="223"/>
      <c r="J102" s="224">
        <f>ROUND(I102*H102,2)</f>
        <v>0</v>
      </c>
      <c r="K102" s="220" t="s">
        <v>126</v>
      </c>
      <c r="L102" s="44"/>
      <c r="M102" s="225" t="s">
        <v>21</v>
      </c>
      <c r="N102" s="226" t="s">
        <v>47</v>
      </c>
      <c r="O102" s="8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9" t="s">
        <v>127</v>
      </c>
      <c r="AT102" s="229" t="s">
        <v>122</v>
      </c>
      <c r="AU102" s="229" t="s">
        <v>86</v>
      </c>
      <c r="AY102" s="17" t="s">
        <v>120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7" t="s">
        <v>84</v>
      </c>
      <c r="BK102" s="230">
        <f>ROUND(I102*H102,2)</f>
        <v>0</v>
      </c>
      <c r="BL102" s="17" t="s">
        <v>127</v>
      </c>
      <c r="BM102" s="229" t="s">
        <v>158</v>
      </c>
    </row>
    <row r="103" s="13" customFormat="1">
      <c r="A103" s="13"/>
      <c r="B103" s="231"/>
      <c r="C103" s="232"/>
      <c r="D103" s="233" t="s">
        <v>129</v>
      </c>
      <c r="E103" s="234" t="s">
        <v>21</v>
      </c>
      <c r="F103" s="235" t="s">
        <v>159</v>
      </c>
      <c r="G103" s="232"/>
      <c r="H103" s="236">
        <v>1526</v>
      </c>
      <c r="I103" s="237"/>
      <c r="J103" s="232"/>
      <c r="K103" s="232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129</v>
      </c>
      <c r="AU103" s="242" t="s">
        <v>86</v>
      </c>
      <c r="AV103" s="13" t="s">
        <v>86</v>
      </c>
      <c r="AW103" s="13" t="s">
        <v>37</v>
      </c>
      <c r="AX103" s="13" t="s">
        <v>76</v>
      </c>
      <c r="AY103" s="242" t="s">
        <v>120</v>
      </c>
    </row>
    <row r="104" s="13" customFormat="1">
      <c r="A104" s="13"/>
      <c r="B104" s="231"/>
      <c r="C104" s="232"/>
      <c r="D104" s="233" t="s">
        <v>129</v>
      </c>
      <c r="E104" s="234" t="s">
        <v>21</v>
      </c>
      <c r="F104" s="235" t="s">
        <v>160</v>
      </c>
      <c r="G104" s="232"/>
      <c r="H104" s="236">
        <v>1026.558</v>
      </c>
      <c r="I104" s="237"/>
      <c r="J104" s="232"/>
      <c r="K104" s="232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129</v>
      </c>
      <c r="AU104" s="242" t="s">
        <v>86</v>
      </c>
      <c r="AV104" s="13" t="s">
        <v>86</v>
      </c>
      <c r="AW104" s="13" t="s">
        <v>37</v>
      </c>
      <c r="AX104" s="13" t="s">
        <v>76</v>
      </c>
      <c r="AY104" s="242" t="s">
        <v>120</v>
      </c>
    </row>
    <row r="105" s="14" customFormat="1">
      <c r="A105" s="14"/>
      <c r="B105" s="243"/>
      <c r="C105" s="244"/>
      <c r="D105" s="233" t="s">
        <v>129</v>
      </c>
      <c r="E105" s="245" t="s">
        <v>21</v>
      </c>
      <c r="F105" s="246" t="s">
        <v>140</v>
      </c>
      <c r="G105" s="244"/>
      <c r="H105" s="247">
        <v>2552.558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3" t="s">
        <v>129</v>
      </c>
      <c r="AU105" s="253" t="s">
        <v>86</v>
      </c>
      <c r="AV105" s="14" t="s">
        <v>127</v>
      </c>
      <c r="AW105" s="14" t="s">
        <v>37</v>
      </c>
      <c r="AX105" s="14" t="s">
        <v>84</v>
      </c>
      <c r="AY105" s="253" t="s">
        <v>120</v>
      </c>
    </row>
    <row r="106" s="2" customFormat="1" ht="16.5" customHeight="1">
      <c r="A106" s="38"/>
      <c r="B106" s="39"/>
      <c r="C106" s="254" t="s">
        <v>161</v>
      </c>
      <c r="D106" s="254" t="s">
        <v>162</v>
      </c>
      <c r="E106" s="255" t="s">
        <v>163</v>
      </c>
      <c r="F106" s="256" t="s">
        <v>164</v>
      </c>
      <c r="G106" s="257" t="s">
        <v>165</v>
      </c>
      <c r="H106" s="258">
        <v>2823.0999999999999</v>
      </c>
      <c r="I106" s="259"/>
      <c r="J106" s="260">
        <f>ROUND(I106*H106,2)</f>
        <v>0</v>
      </c>
      <c r="K106" s="256" t="s">
        <v>126</v>
      </c>
      <c r="L106" s="261"/>
      <c r="M106" s="262" t="s">
        <v>21</v>
      </c>
      <c r="N106" s="263" t="s">
        <v>47</v>
      </c>
      <c r="O106" s="84"/>
      <c r="P106" s="227">
        <f>O106*H106</f>
        <v>0</v>
      </c>
      <c r="Q106" s="227">
        <v>1</v>
      </c>
      <c r="R106" s="227">
        <f>Q106*H106</f>
        <v>2823.0999999999999</v>
      </c>
      <c r="S106" s="227">
        <v>0</v>
      </c>
      <c r="T106" s="22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9" t="s">
        <v>161</v>
      </c>
      <c r="AT106" s="229" t="s">
        <v>162</v>
      </c>
      <c r="AU106" s="229" t="s">
        <v>86</v>
      </c>
      <c r="AY106" s="17" t="s">
        <v>120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7" t="s">
        <v>84</v>
      </c>
      <c r="BK106" s="230">
        <f>ROUND(I106*H106,2)</f>
        <v>0</v>
      </c>
      <c r="BL106" s="17" t="s">
        <v>127</v>
      </c>
      <c r="BM106" s="229" t="s">
        <v>166</v>
      </c>
    </row>
    <row r="107" s="2" customFormat="1">
      <c r="A107" s="38"/>
      <c r="B107" s="39"/>
      <c r="C107" s="40"/>
      <c r="D107" s="233" t="s">
        <v>167</v>
      </c>
      <c r="E107" s="40"/>
      <c r="F107" s="264" t="s">
        <v>168</v>
      </c>
      <c r="G107" s="40"/>
      <c r="H107" s="40"/>
      <c r="I107" s="136"/>
      <c r="J107" s="40"/>
      <c r="K107" s="40"/>
      <c r="L107" s="44"/>
      <c r="M107" s="265"/>
      <c r="N107" s="266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167</v>
      </c>
      <c r="AU107" s="17" t="s">
        <v>86</v>
      </c>
    </row>
    <row r="108" s="13" customFormat="1">
      <c r="A108" s="13"/>
      <c r="B108" s="231"/>
      <c r="C108" s="232"/>
      <c r="D108" s="233" t="s">
        <v>129</v>
      </c>
      <c r="E108" s="234" t="s">
        <v>21</v>
      </c>
      <c r="F108" s="235" t="s">
        <v>169</v>
      </c>
      <c r="G108" s="232"/>
      <c r="H108" s="236">
        <v>2823.0999999999999</v>
      </c>
      <c r="I108" s="237"/>
      <c r="J108" s="232"/>
      <c r="K108" s="232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129</v>
      </c>
      <c r="AU108" s="242" t="s">
        <v>86</v>
      </c>
      <c r="AV108" s="13" t="s">
        <v>86</v>
      </c>
      <c r="AW108" s="13" t="s">
        <v>37</v>
      </c>
      <c r="AX108" s="13" t="s">
        <v>84</v>
      </c>
      <c r="AY108" s="242" t="s">
        <v>120</v>
      </c>
    </row>
    <row r="109" s="2" customFormat="1" ht="33" customHeight="1">
      <c r="A109" s="38"/>
      <c r="B109" s="39"/>
      <c r="C109" s="218" t="s">
        <v>170</v>
      </c>
      <c r="D109" s="218" t="s">
        <v>122</v>
      </c>
      <c r="E109" s="219" t="s">
        <v>171</v>
      </c>
      <c r="F109" s="220" t="s">
        <v>172</v>
      </c>
      <c r="G109" s="221" t="s">
        <v>125</v>
      </c>
      <c r="H109" s="222">
        <v>25525.580000000002</v>
      </c>
      <c r="I109" s="223"/>
      <c r="J109" s="224">
        <f>ROUND(I109*H109,2)</f>
        <v>0</v>
      </c>
      <c r="K109" s="220" t="s">
        <v>126</v>
      </c>
      <c r="L109" s="44"/>
      <c r="M109" s="225" t="s">
        <v>21</v>
      </c>
      <c r="N109" s="226" t="s">
        <v>47</v>
      </c>
      <c r="O109" s="84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9" t="s">
        <v>127</v>
      </c>
      <c r="AT109" s="229" t="s">
        <v>122</v>
      </c>
      <c r="AU109" s="229" t="s">
        <v>86</v>
      </c>
      <c r="AY109" s="17" t="s">
        <v>120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17" t="s">
        <v>84</v>
      </c>
      <c r="BK109" s="230">
        <f>ROUND(I109*H109,2)</f>
        <v>0</v>
      </c>
      <c r="BL109" s="17" t="s">
        <v>127</v>
      </c>
      <c r="BM109" s="229" t="s">
        <v>173</v>
      </c>
    </row>
    <row r="110" s="13" customFormat="1">
      <c r="A110" s="13"/>
      <c r="B110" s="231"/>
      <c r="C110" s="232"/>
      <c r="D110" s="233" t="s">
        <v>129</v>
      </c>
      <c r="E110" s="234" t="s">
        <v>21</v>
      </c>
      <c r="F110" s="235" t="s">
        <v>174</v>
      </c>
      <c r="G110" s="232"/>
      <c r="H110" s="236">
        <v>15260</v>
      </c>
      <c r="I110" s="237"/>
      <c r="J110" s="232"/>
      <c r="K110" s="232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129</v>
      </c>
      <c r="AU110" s="242" t="s">
        <v>86</v>
      </c>
      <c r="AV110" s="13" t="s">
        <v>86</v>
      </c>
      <c r="AW110" s="13" t="s">
        <v>37</v>
      </c>
      <c r="AX110" s="13" t="s">
        <v>76</v>
      </c>
      <c r="AY110" s="242" t="s">
        <v>120</v>
      </c>
    </row>
    <row r="111" s="13" customFormat="1">
      <c r="A111" s="13"/>
      <c r="B111" s="231"/>
      <c r="C111" s="232"/>
      <c r="D111" s="233" t="s">
        <v>129</v>
      </c>
      <c r="E111" s="234" t="s">
        <v>21</v>
      </c>
      <c r="F111" s="235" t="s">
        <v>175</v>
      </c>
      <c r="G111" s="232"/>
      <c r="H111" s="236">
        <v>10265.58</v>
      </c>
      <c r="I111" s="237"/>
      <c r="J111" s="232"/>
      <c r="K111" s="232"/>
      <c r="L111" s="238"/>
      <c r="M111" s="239"/>
      <c r="N111" s="240"/>
      <c r="O111" s="240"/>
      <c r="P111" s="240"/>
      <c r="Q111" s="240"/>
      <c r="R111" s="240"/>
      <c r="S111" s="240"/>
      <c r="T111" s="24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2" t="s">
        <v>129</v>
      </c>
      <c r="AU111" s="242" t="s">
        <v>86</v>
      </c>
      <c r="AV111" s="13" t="s">
        <v>86</v>
      </c>
      <c r="AW111" s="13" t="s">
        <v>37</v>
      </c>
      <c r="AX111" s="13" t="s">
        <v>76</v>
      </c>
      <c r="AY111" s="242" t="s">
        <v>120</v>
      </c>
    </row>
    <row r="112" s="14" customFormat="1">
      <c r="A112" s="14"/>
      <c r="B112" s="243"/>
      <c r="C112" s="244"/>
      <c r="D112" s="233" t="s">
        <v>129</v>
      </c>
      <c r="E112" s="245" t="s">
        <v>21</v>
      </c>
      <c r="F112" s="246" t="s">
        <v>140</v>
      </c>
      <c r="G112" s="244"/>
      <c r="H112" s="247">
        <v>25525.580000000002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3" t="s">
        <v>129</v>
      </c>
      <c r="AU112" s="253" t="s">
        <v>86</v>
      </c>
      <c r="AV112" s="14" t="s">
        <v>127</v>
      </c>
      <c r="AW112" s="14" t="s">
        <v>37</v>
      </c>
      <c r="AX112" s="14" t="s">
        <v>84</v>
      </c>
      <c r="AY112" s="253" t="s">
        <v>120</v>
      </c>
    </row>
    <row r="113" s="2" customFormat="1" ht="21.75" customHeight="1">
      <c r="A113" s="38"/>
      <c r="B113" s="39"/>
      <c r="C113" s="218" t="s">
        <v>176</v>
      </c>
      <c r="D113" s="218" t="s">
        <v>122</v>
      </c>
      <c r="E113" s="219" t="s">
        <v>177</v>
      </c>
      <c r="F113" s="220" t="s">
        <v>178</v>
      </c>
      <c r="G113" s="221" t="s">
        <v>179</v>
      </c>
      <c r="H113" s="222">
        <v>1076</v>
      </c>
      <c r="I113" s="223"/>
      <c r="J113" s="224">
        <f>ROUND(I113*H113,2)</f>
        <v>0</v>
      </c>
      <c r="K113" s="220" t="s">
        <v>126</v>
      </c>
      <c r="L113" s="44"/>
      <c r="M113" s="225" t="s">
        <v>21</v>
      </c>
      <c r="N113" s="226" t="s">
        <v>47</v>
      </c>
      <c r="O113" s="8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9" t="s">
        <v>127</v>
      </c>
      <c r="AT113" s="229" t="s">
        <v>122</v>
      </c>
      <c r="AU113" s="229" t="s">
        <v>86</v>
      </c>
      <c r="AY113" s="17" t="s">
        <v>120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17" t="s">
        <v>84</v>
      </c>
      <c r="BK113" s="230">
        <f>ROUND(I113*H113,2)</f>
        <v>0</v>
      </c>
      <c r="BL113" s="17" t="s">
        <v>127</v>
      </c>
      <c r="BM113" s="229" t="s">
        <v>180</v>
      </c>
    </row>
    <row r="114" s="2" customFormat="1" ht="16.5" customHeight="1">
      <c r="A114" s="38"/>
      <c r="B114" s="39"/>
      <c r="C114" s="254" t="s">
        <v>181</v>
      </c>
      <c r="D114" s="254" t="s">
        <v>162</v>
      </c>
      <c r="E114" s="255" t="s">
        <v>182</v>
      </c>
      <c r="F114" s="256" t="s">
        <v>183</v>
      </c>
      <c r="G114" s="257" t="s">
        <v>184</v>
      </c>
      <c r="H114" s="258">
        <v>26.899999999999999</v>
      </c>
      <c r="I114" s="259"/>
      <c r="J114" s="260">
        <f>ROUND(I114*H114,2)</f>
        <v>0</v>
      </c>
      <c r="K114" s="256" t="s">
        <v>126</v>
      </c>
      <c r="L114" s="261"/>
      <c r="M114" s="262" t="s">
        <v>21</v>
      </c>
      <c r="N114" s="263" t="s">
        <v>47</v>
      </c>
      <c r="O114" s="84"/>
      <c r="P114" s="227">
        <f>O114*H114</f>
        <v>0</v>
      </c>
      <c r="Q114" s="227">
        <v>0.001</v>
      </c>
      <c r="R114" s="227">
        <f>Q114*H114</f>
        <v>0.0269</v>
      </c>
      <c r="S114" s="227">
        <v>0</v>
      </c>
      <c r="T114" s="22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9" t="s">
        <v>161</v>
      </c>
      <c r="AT114" s="229" t="s">
        <v>162</v>
      </c>
      <c r="AU114" s="229" t="s">
        <v>86</v>
      </c>
      <c r="AY114" s="17" t="s">
        <v>120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17" t="s">
        <v>84</v>
      </c>
      <c r="BK114" s="230">
        <f>ROUND(I114*H114,2)</f>
        <v>0</v>
      </c>
      <c r="BL114" s="17" t="s">
        <v>127</v>
      </c>
      <c r="BM114" s="229" t="s">
        <v>185</v>
      </c>
    </row>
    <row r="115" s="13" customFormat="1">
      <c r="A115" s="13"/>
      <c r="B115" s="231"/>
      <c r="C115" s="232"/>
      <c r="D115" s="233" t="s">
        <v>129</v>
      </c>
      <c r="E115" s="234" t="s">
        <v>21</v>
      </c>
      <c r="F115" s="235" t="s">
        <v>186</v>
      </c>
      <c r="G115" s="232"/>
      <c r="H115" s="236">
        <v>26.899999999999999</v>
      </c>
      <c r="I115" s="237"/>
      <c r="J115" s="232"/>
      <c r="K115" s="232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129</v>
      </c>
      <c r="AU115" s="242" t="s">
        <v>86</v>
      </c>
      <c r="AV115" s="13" t="s">
        <v>86</v>
      </c>
      <c r="AW115" s="13" t="s">
        <v>37</v>
      </c>
      <c r="AX115" s="13" t="s">
        <v>76</v>
      </c>
      <c r="AY115" s="242" t="s">
        <v>120</v>
      </c>
    </row>
    <row r="116" s="14" customFormat="1">
      <c r="A116" s="14"/>
      <c r="B116" s="243"/>
      <c r="C116" s="244"/>
      <c r="D116" s="233" t="s">
        <v>129</v>
      </c>
      <c r="E116" s="245" t="s">
        <v>21</v>
      </c>
      <c r="F116" s="246" t="s">
        <v>140</v>
      </c>
      <c r="G116" s="244"/>
      <c r="H116" s="247">
        <v>26.899999999999999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3" t="s">
        <v>129</v>
      </c>
      <c r="AU116" s="253" t="s">
        <v>86</v>
      </c>
      <c r="AV116" s="14" t="s">
        <v>127</v>
      </c>
      <c r="AW116" s="14" t="s">
        <v>37</v>
      </c>
      <c r="AX116" s="14" t="s">
        <v>84</v>
      </c>
      <c r="AY116" s="253" t="s">
        <v>120</v>
      </c>
    </row>
    <row r="117" s="2" customFormat="1" ht="21.75" customHeight="1">
      <c r="A117" s="38"/>
      <c r="B117" s="39"/>
      <c r="C117" s="218" t="s">
        <v>187</v>
      </c>
      <c r="D117" s="218" t="s">
        <v>122</v>
      </c>
      <c r="E117" s="219" t="s">
        <v>188</v>
      </c>
      <c r="F117" s="220" t="s">
        <v>189</v>
      </c>
      <c r="G117" s="221" t="s">
        <v>179</v>
      </c>
      <c r="H117" s="222">
        <v>1076</v>
      </c>
      <c r="I117" s="223"/>
      <c r="J117" s="224">
        <f>ROUND(I117*H117,2)</f>
        <v>0</v>
      </c>
      <c r="K117" s="220" t="s">
        <v>126</v>
      </c>
      <c r="L117" s="44"/>
      <c r="M117" s="225" t="s">
        <v>21</v>
      </c>
      <c r="N117" s="226" t="s">
        <v>47</v>
      </c>
      <c r="O117" s="84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9" t="s">
        <v>127</v>
      </c>
      <c r="AT117" s="229" t="s">
        <v>122</v>
      </c>
      <c r="AU117" s="229" t="s">
        <v>86</v>
      </c>
      <c r="AY117" s="17" t="s">
        <v>120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17" t="s">
        <v>84</v>
      </c>
      <c r="BK117" s="230">
        <f>ROUND(I117*H117,2)</f>
        <v>0</v>
      </c>
      <c r="BL117" s="17" t="s">
        <v>127</v>
      </c>
      <c r="BM117" s="229" t="s">
        <v>190</v>
      </c>
    </row>
    <row r="118" s="13" customFormat="1">
      <c r="A118" s="13"/>
      <c r="B118" s="231"/>
      <c r="C118" s="232"/>
      <c r="D118" s="233" t="s">
        <v>129</v>
      </c>
      <c r="E118" s="234" t="s">
        <v>21</v>
      </c>
      <c r="F118" s="235" t="s">
        <v>191</v>
      </c>
      <c r="G118" s="232"/>
      <c r="H118" s="236">
        <v>1076</v>
      </c>
      <c r="I118" s="237"/>
      <c r="J118" s="232"/>
      <c r="K118" s="232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129</v>
      </c>
      <c r="AU118" s="242" t="s">
        <v>86</v>
      </c>
      <c r="AV118" s="13" t="s">
        <v>86</v>
      </c>
      <c r="AW118" s="13" t="s">
        <v>37</v>
      </c>
      <c r="AX118" s="13" t="s">
        <v>84</v>
      </c>
      <c r="AY118" s="242" t="s">
        <v>120</v>
      </c>
    </row>
    <row r="119" s="2" customFormat="1" ht="16.5" customHeight="1">
      <c r="A119" s="38"/>
      <c r="B119" s="39"/>
      <c r="C119" s="218" t="s">
        <v>192</v>
      </c>
      <c r="D119" s="218" t="s">
        <v>122</v>
      </c>
      <c r="E119" s="219" t="s">
        <v>193</v>
      </c>
      <c r="F119" s="220" t="s">
        <v>194</v>
      </c>
      <c r="G119" s="221" t="s">
        <v>179</v>
      </c>
      <c r="H119" s="222">
        <v>1076</v>
      </c>
      <c r="I119" s="223"/>
      <c r="J119" s="224">
        <f>ROUND(I119*H119,2)</f>
        <v>0</v>
      </c>
      <c r="K119" s="220" t="s">
        <v>126</v>
      </c>
      <c r="L119" s="44"/>
      <c r="M119" s="225" t="s">
        <v>21</v>
      </c>
      <c r="N119" s="226" t="s">
        <v>47</v>
      </c>
      <c r="O119" s="84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9" t="s">
        <v>127</v>
      </c>
      <c r="AT119" s="229" t="s">
        <v>122</v>
      </c>
      <c r="AU119" s="229" t="s">
        <v>86</v>
      </c>
      <c r="AY119" s="17" t="s">
        <v>120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7" t="s">
        <v>84</v>
      </c>
      <c r="BK119" s="230">
        <f>ROUND(I119*H119,2)</f>
        <v>0</v>
      </c>
      <c r="BL119" s="17" t="s">
        <v>127</v>
      </c>
      <c r="BM119" s="229" t="s">
        <v>195</v>
      </c>
    </row>
    <row r="120" s="2" customFormat="1">
      <c r="A120" s="38"/>
      <c r="B120" s="39"/>
      <c r="C120" s="40"/>
      <c r="D120" s="233" t="s">
        <v>167</v>
      </c>
      <c r="E120" s="40"/>
      <c r="F120" s="264" t="s">
        <v>196</v>
      </c>
      <c r="G120" s="40"/>
      <c r="H120" s="40"/>
      <c r="I120" s="136"/>
      <c r="J120" s="40"/>
      <c r="K120" s="40"/>
      <c r="L120" s="44"/>
      <c r="M120" s="265"/>
      <c r="N120" s="266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167</v>
      </c>
      <c r="AU120" s="17" t="s">
        <v>86</v>
      </c>
    </row>
    <row r="121" s="13" customFormat="1">
      <c r="A121" s="13"/>
      <c r="B121" s="231"/>
      <c r="C121" s="232"/>
      <c r="D121" s="233" t="s">
        <v>129</v>
      </c>
      <c r="E121" s="234" t="s">
        <v>21</v>
      </c>
      <c r="F121" s="235" t="s">
        <v>191</v>
      </c>
      <c r="G121" s="232"/>
      <c r="H121" s="236">
        <v>1076</v>
      </c>
      <c r="I121" s="237"/>
      <c r="J121" s="232"/>
      <c r="K121" s="232"/>
      <c r="L121" s="238"/>
      <c r="M121" s="239"/>
      <c r="N121" s="240"/>
      <c r="O121" s="240"/>
      <c r="P121" s="240"/>
      <c r="Q121" s="240"/>
      <c r="R121" s="240"/>
      <c r="S121" s="240"/>
      <c r="T121" s="24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2" t="s">
        <v>129</v>
      </c>
      <c r="AU121" s="242" t="s">
        <v>86</v>
      </c>
      <c r="AV121" s="13" t="s">
        <v>86</v>
      </c>
      <c r="AW121" s="13" t="s">
        <v>37</v>
      </c>
      <c r="AX121" s="13" t="s">
        <v>84</v>
      </c>
      <c r="AY121" s="242" t="s">
        <v>120</v>
      </c>
    </row>
    <row r="122" s="2" customFormat="1" ht="16.5" customHeight="1">
      <c r="A122" s="38"/>
      <c r="B122" s="39"/>
      <c r="C122" s="218" t="s">
        <v>197</v>
      </c>
      <c r="D122" s="218" t="s">
        <v>122</v>
      </c>
      <c r="E122" s="219" t="s">
        <v>198</v>
      </c>
      <c r="F122" s="220" t="s">
        <v>199</v>
      </c>
      <c r="G122" s="221" t="s">
        <v>179</v>
      </c>
      <c r="H122" s="222">
        <v>2774.48</v>
      </c>
      <c r="I122" s="223"/>
      <c r="J122" s="224">
        <f>ROUND(I122*H122,2)</f>
        <v>0</v>
      </c>
      <c r="K122" s="220" t="s">
        <v>126</v>
      </c>
      <c r="L122" s="44"/>
      <c r="M122" s="225" t="s">
        <v>21</v>
      </c>
      <c r="N122" s="226" t="s">
        <v>47</v>
      </c>
      <c r="O122" s="84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127</v>
      </c>
      <c r="AT122" s="229" t="s">
        <v>122</v>
      </c>
      <c r="AU122" s="229" t="s">
        <v>86</v>
      </c>
      <c r="AY122" s="17" t="s">
        <v>120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84</v>
      </c>
      <c r="BK122" s="230">
        <f>ROUND(I122*H122,2)</f>
        <v>0</v>
      </c>
      <c r="BL122" s="17" t="s">
        <v>127</v>
      </c>
      <c r="BM122" s="229" t="s">
        <v>200</v>
      </c>
    </row>
    <row r="123" s="13" customFormat="1">
      <c r="A123" s="13"/>
      <c r="B123" s="231"/>
      <c r="C123" s="232"/>
      <c r="D123" s="233" t="s">
        <v>129</v>
      </c>
      <c r="E123" s="234" t="s">
        <v>21</v>
      </c>
      <c r="F123" s="235" t="s">
        <v>201</v>
      </c>
      <c r="G123" s="232"/>
      <c r="H123" s="236">
        <v>2774.48</v>
      </c>
      <c r="I123" s="237"/>
      <c r="J123" s="232"/>
      <c r="K123" s="232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129</v>
      </c>
      <c r="AU123" s="242" t="s">
        <v>86</v>
      </c>
      <c r="AV123" s="13" t="s">
        <v>86</v>
      </c>
      <c r="AW123" s="13" t="s">
        <v>37</v>
      </c>
      <c r="AX123" s="13" t="s">
        <v>76</v>
      </c>
      <c r="AY123" s="242" t="s">
        <v>120</v>
      </c>
    </row>
    <row r="124" s="14" customFormat="1">
      <c r="A124" s="14"/>
      <c r="B124" s="243"/>
      <c r="C124" s="244"/>
      <c r="D124" s="233" t="s">
        <v>129</v>
      </c>
      <c r="E124" s="245" t="s">
        <v>21</v>
      </c>
      <c r="F124" s="246" t="s">
        <v>140</v>
      </c>
      <c r="G124" s="244"/>
      <c r="H124" s="247">
        <v>2774.48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129</v>
      </c>
      <c r="AU124" s="253" t="s">
        <v>86</v>
      </c>
      <c r="AV124" s="14" t="s">
        <v>127</v>
      </c>
      <c r="AW124" s="14" t="s">
        <v>37</v>
      </c>
      <c r="AX124" s="14" t="s">
        <v>84</v>
      </c>
      <c r="AY124" s="253" t="s">
        <v>120</v>
      </c>
    </row>
    <row r="125" s="2" customFormat="1" ht="16.5" customHeight="1">
      <c r="A125" s="38"/>
      <c r="B125" s="39"/>
      <c r="C125" s="218" t="s">
        <v>8</v>
      </c>
      <c r="D125" s="218" t="s">
        <v>122</v>
      </c>
      <c r="E125" s="219" t="s">
        <v>202</v>
      </c>
      <c r="F125" s="220" t="s">
        <v>203</v>
      </c>
      <c r="G125" s="221" t="s">
        <v>179</v>
      </c>
      <c r="H125" s="222">
        <v>1076</v>
      </c>
      <c r="I125" s="223"/>
      <c r="J125" s="224">
        <f>ROUND(I125*H125,2)</f>
        <v>0</v>
      </c>
      <c r="K125" s="220" t="s">
        <v>126</v>
      </c>
      <c r="L125" s="44"/>
      <c r="M125" s="225" t="s">
        <v>21</v>
      </c>
      <c r="N125" s="226" t="s">
        <v>47</v>
      </c>
      <c r="O125" s="8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127</v>
      </c>
      <c r="AT125" s="229" t="s">
        <v>122</v>
      </c>
      <c r="AU125" s="229" t="s">
        <v>86</v>
      </c>
      <c r="AY125" s="17" t="s">
        <v>120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84</v>
      </c>
      <c r="BK125" s="230">
        <f>ROUND(I125*H125,2)</f>
        <v>0</v>
      </c>
      <c r="BL125" s="17" t="s">
        <v>127</v>
      </c>
      <c r="BM125" s="229" t="s">
        <v>204</v>
      </c>
    </row>
    <row r="126" s="2" customFormat="1" ht="16.5" customHeight="1">
      <c r="A126" s="38"/>
      <c r="B126" s="39"/>
      <c r="C126" s="218" t="s">
        <v>205</v>
      </c>
      <c r="D126" s="218" t="s">
        <v>122</v>
      </c>
      <c r="E126" s="219" t="s">
        <v>206</v>
      </c>
      <c r="F126" s="220" t="s">
        <v>207</v>
      </c>
      <c r="G126" s="221" t="s">
        <v>179</v>
      </c>
      <c r="H126" s="222">
        <v>1076</v>
      </c>
      <c r="I126" s="223"/>
      <c r="J126" s="224">
        <f>ROUND(I126*H126,2)</f>
        <v>0</v>
      </c>
      <c r="K126" s="220" t="s">
        <v>126</v>
      </c>
      <c r="L126" s="44"/>
      <c r="M126" s="225" t="s">
        <v>21</v>
      </c>
      <c r="N126" s="226" t="s">
        <v>47</v>
      </c>
      <c r="O126" s="84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127</v>
      </c>
      <c r="AT126" s="229" t="s">
        <v>122</v>
      </c>
      <c r="AU126" s="229" t="s">
        <v>86</v>
      </c>
      <c r="AY126" s="17" t="s">
        <v>120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84</v>
      </c>
      <c r="BK126" s="230">
        <f>ROUND(I126*H126,2)</f>
        <v>0</v>
      </c>
      <c r="BL126" s="17" t="s">
        <v>127</v>
      </c>
      <c r="BM126" s="229" t="s">
        <v>208</v>
      </c>
    </row>
    <row r="127" s="2" customFormat="1" ht="21.75" customHeight="1">
      <c r="A127" s="38"/>
      <c r="B127" s="39"/>
      <c r="C127" s="218" t="s">
        <v>209</v>
      </c>
      <c r="D127" s="218" t="s">
        <v>122</v>
      </c>
      <c r="E127" s="219" t="s">
        <v>210</v>
      </c>
      <c r="F127" s="220" t="s">
        <v>211</v>
      </c>
      <c r="G127" s="221" t="s">
        <v>179</v>
      </c>
      <c r="H127" s="222">
        <v>1076</v>
      </c>
      <c r="I127" s="223"/>
      <c r="J127" s="224">
        <f>ROUND(I127*H127,2)</f>
        <v>0</v>
      </c>
      <c r="K127" s="220" t="s">
        <v>126</v>
      </c>
      <c r="L127" s="44"/>
      <c r="M127" s="225" t="s">
        <v>21</v>
      </c>
      <c r="N127" s="226" t="s">
        <v>47</v>
      </c>
      <c r="O127" s="84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127</v>
      </c>
      <c r="AT127" s="229" t="s">
        <v>122</v>
      </c>
      <c r="AU127" s="229" t="s">
        <v>86</v>
      </c>
      <c r="AY127" s="17" t="s">
        <v>120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84</v>
      </c>
      <c r="BK127" s="230">
        <f>ROUND(I127*H127,2)</f>
        <v>0</v>
      </c>
      <c r="BL127" s="17" t="s">
        <v>127</v>
      </c>
      <c r="BM127" s="229" t="s">
        <v>212</v>
      </c>
    </row>
    <row r="128" s="2" customFormat="1" ht="16.5" customHeight="1">
      <c r="A128" s="38"/>
      <c r="B128" s="39"/>
      <c r="C128" s="218" t="s">
        <v>213</v>
      </c>
      <c r="D128" s="218" t="s">
        <v>122</v>
      </c>
      <c r="E128" s="219" t="s">
        <v>214</v>
      </c>
      <c r="F128" s="220" t="s">
        <v>215</v>
      </c>
      <c r="G128" s="221" t="s">
        <v>125</v>
      </c>
      <c r="H128" s="222">
        <v>86.079999999999998</v>
      </c>
      <c r="I128" s="223"/>
      <c r="J128" s="224">
        <f>ROUND(I128*H128,2)</f>
        <v>0</v>
      </c>
      <c r="K128" s="220" t="s">
        <v>126</v>
      </c>
      <c r="L128" s="44"/>
      <c r="M128" s="225" t="s">
        <v>21</v>
      </c>
      <c r="N128" s="226" t="s">
        <v>47</v>
      </c>
      <c r="O128" s="84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127</v>
      </c>
      <c r="AT128" s="229" t="s">
        <v>122</v>
      </c>
      <c r="AU128" s="229" t="s">
        <v>86</v>
      </c>
      <c r="AY128" s="17" t="s">
        <v>120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84</v>
      </c>
      <c r="BK128" s="230">
        <f>ROUND(I128*H128,2)</f>
        <v>0</v>
      </c>
      <c r="BL128" s="17" t="s">
        <v>127</v>
      </c>
      <c r="BM128" s="229" t="s">
        <v>216</v>
      </c>
    </row>
    <row r="129" s="2" customFormat="1" ht="16.5" customHeight="1">
      <c r="A129" s="38"/>
      <c r="B129" s="39"/>
      <c r="C129" s="218" t="s">
        <v>217</v>
      </c>
      <c r="D129" s="218" t="s">
        <v>122</v>
      </c>
      <c r="E129" s="219" t="s">
        <v>218</v>
      </c>
      <c r="F129" s="220" t="s">
        <v>219</v>
      </c>
      <c r="G129" s="221" t="s">
        <v>125</v>
      </c>
      <c r="H129" s="222">
        <v>86.079999999999998</v>
      </c>
      <c r="I129" s="223"/>
      <c r="J129" s="224">
        <f>ROUND(I129*H129,2)</f>
        <v>0</v>
      </c>
      <c r="K129" s="220" t="s">
        <v>126</v>
      </c>
      <c r="L129" s="44"/>
      <c r="M129" s="225" t="s">
        <v>21</v>
      </c>
      <c r="N129" s="226" t="s">
        <v>47</v>
      </c>
      <c r="O129" s="84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127</v>
      </c>
      <c r="AT129" s="229" t="s">
        <v>122</v>
      </c>
      <c r="AU129" s="229" t="s">
        <v>86</v>
      </c>
      <c r="AY129" s="17" t="s">
        <v>120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84</v>
      </c>
      <c r="BK129" s="230">
        <f>ROUND(I129*H129,2)</f>
        <v>0</v>
      </c>
      <c r="BL129" s="17" t="s">
        <v>127</v>
      </c>
      <c r="BM129" s="229" t="s">
        <v>220</v>
      </c>
    </row>
    <row r="130" s="13" customFormat="1">
      <c r="A130" s="13"/>
      <c r="B130" s="231"/>
      <c r="C130" s="232"/>
      <c r="D130" s="233" t="s">
        <v>129</v>
      </c>
      <c r="E130" s="234" t="s">
        <v>21</v>
      </c>
      <c r="F130" s="235" t="s">
        <v>221</v>
      </c>
      <c r="G130" s="232"/>
      <c r="H130" s="236">
        <v>86.079999999999998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129</v>
      </c>
      <c r="AU130" s="242" t="s">
        <v>86</v>
      </c>
      <c r="AV130" s="13" t="s">
        <v>86</v>
      </c>
      <c r="AW130" s="13" t="s">
        <v>37</v>
      </c>
      <c r="AX130" s="13" t="s">
        <v>84</v>
      </c>
      <c r="AY130" s="242" t="s">
        <v>120</v>
      </c>
    </row>
    <row r="131" s="2" customFormat="1" ht="16.5" customHeight="1">
      <c r="A131" s="38"/>
      <c r="B131" s="39"/>
      <c r="C131" s="218" t="s">
        <v>222</v>
      </c>
      <c r="D131" s="218" t="s">
        <v>122</v>
      </c>
      <c r="E131" s="219" t="s">
        <v>223</v>
      </c>
      <c r="F131" s="220" t="s">
        <v>224</v>
      </c>
      <c r="G131" s="221" t="s">
        <v>125</v>
      </c>
      <c r="H131" s="222">
        <v>344.31999999999999</v>
      </c>
      <c r="I131" s="223"/>
      <c r="J131" s="224">
        <f>ROUND(I131*H131,2)</f>
        <v>0</v>
      </c>
      <c r="K131" s="220" t="s">
        <v>126</v>
      </c>
      <c r="L131" s="44"/>
      <c r="M131" s="225" t="s">
        <v>21</v>
      </c>
      <c r="N131" s="226" t="s">
        <v>47</v>
      </c>
      <c r="O131" s="84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127</v>
      </c>
      <c r="AT131" s="229" t="s">
        <v>122</v>
      </c>
      <c r="AU131" s="229" t="s">
        <v>86</v>
      </c>
      <c r="AY131" s="17" t="s">
        <v>120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84</v>
      </c>
      <c r="BK131" s="230">
        <f>ROUND(I131*H131,2)</f>
        <v>0</v>
      </c>
      <c r="BL131" s="17" t="s">
        <v>127</v>
      </c>
      <c r="BM131" s="229" t="s">
        <v>225</v>
      </c>
    </row>
    <row r="132" s="13" customFormat="1">
      <c r="A132" s="13"/>
      <c r="B132" s="231"/>
      <c r="C132" s="232"/>
      <c r="D132" s="233" t="s">
        <v>129</v>
      </c>
      <c r="E132" s="234" t="s">
        <v>21</v>
      </c>
      <c r="F132" s="235" t="s">
        <v>226</v>
      </c>
      <c r="G132" s="232"/>
      <c r="H132" s="236">
        <v>344.31999999999999</v>
      </c>
      <c r="I132" s="237"/>
      <c r="J132" s="232"/>
      <c r="K132" s="232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129</v>
      </c>
      <c r="AU132" s="242" t="s">
        <v>86</v>
      </c>
      <c r="AV132" s="13" t="s">
        <v>86</v>
      </c>
      <c r="AW132" s="13" t="s">
        <v>37</v>
      </c>
      <c r="AX132" s="13" t="s">
        <v>84</v>
      </c>
      <c r="AY132" s="242" t="s">
        <v>120</v>
      </c>
    </row>
    <row r="133" s="2" customFormat="1" ht="16.5" customHeight="1">
      <c r="A133" s="38"/>
      <c r="B133" s="39"/>
      <c r="C133" s="254" t="s">
        <v>7</v>
      </c>
      <c r="D133" s="254" t="s">
        <v>162</v>
      </c>
      <c r="E133" s="255" t="s">
        <v>227</v>
      </c>
      <c r="F133" s="256" t="s">
        <v>228</v>
      </c>
      <c r="G133" s="257" t="s">
        <v>125</v>
      </c>
      <c r="H133" s="258">
        <v>86.079999999999998</v>
      </c>
      <c r="I133" s="259"/>
      <c r="J133" s="260">
        <f>ROUND(I133*H133,2)</f>
        <v>0</v>
      </c>
      <c r="K133" s="256" t="s">
        <v>126</v>
      </c>
      <c r="L133" s="261"/>
      <c r="M133" s="262" t="s">
        <v>21</v>
      </c>
      <c r="N133" s="263" t="s">
        <v>47</v>
      </c>
      <c r="O133" s="84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161</v>
      </c>
      <c r="AT133" s="229" t="s">
        <v>162</v>
      </c>
      <c r="AU133" s="229" t="s">
        <v>86</v>
      </c>
      <c r="AY133" s="17" t="s">
        <v>120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84</v>
      </c>
      <c r="BK133" s="230">
        <f>ROUND(I133*H133,2)</f>
        <v>0</v>
      </c>
      <c r="BL133" s="17" t="s">
        <v>127</v>
      </c>
      <c r="BM133" s="229" t="s">
        <v>229</v>
      </c>
    </row>
    <row r="134" s="13" customFormat="1">
      <c r="A134" s="13"/>
      <c r="B134" s="231"/>
      <c r="C134" s="232"/>
      <c r="D134" s="233" t="s">
        <v>129</v>
      </c>
      <c r="E134" s="234" t="s">
        <v>21</v>
      </c>
      <c r="F134" s="235" t="s">
        <v>230</v>
      </c>
      <c r="G134" s="232"/>
      <c r="H134" s="236">
        <v>86.079999999999998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129</v>
      </c>
      <c r="AU134" s="242" t="s">
        <v>86</v>
      </c>
      <c r="AV134" s="13" t="s">
        <v>86</v>
      </c>
      <c r="AW134" s="13" t="s">
        <v>37</v>
      </c>
      <c r="AX134" s="13" t="s">
        <v>84</v>
      </c>
      <c r="AY134" s="242" t="s">
        <v>120</v>
      </c>
    </row>
    <row r="135" s="12" customFormat="1" ht="22.8" customHeight="1">
      <c r="A135" s="12"/>
      <c r="B135" s="202"/>
      <c r="C135" s="203"/>
      <c r="D135" s="204" t="s">
        <v>75</v>
      </c>
      <c r="E135" s="216" t="s">
        <v>144</v>
      </c>
      <c r="F135" s="216" t="s">
        <v>231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SUM(P136:P153)</f>
        <v>0</v>
      </c>
      <c r="Q135" s="210"/>
      <c r="R135" s="211">
        <f>SUM(R136:R153)</f>
        <v>1361.2157775999999</v>
      </c>
      <c r="S135" s="210"/>
      <c r="T135" s="212">
        <f>SUM(T136:T153)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84</v>
      </c>
      <c r="AT135" s="214" t="s">
        <v>75</v>
      </c>
      <c r="AU135" s="214" t="s">
        <v>84</v>
      </c>
      <c r="AY135" s="213" t="s">
        <v>120</v>
      </c>
      <c r="BK135" s="215">
        <f>SUM(BK136:BK153)</f>
        <v>0</v>
      </c>
    </row>
    <row r="136" s="2" customFormat="1" ht="21.75" customHeight="1">
      <c r="A136" s="38"/>
      <c r="B136" s="39"/>
      <c r="C136" s="218" t="s">
        <v>232</v>
      </c>
      <c r="D136" s="218" t="s">
        <v>122</v>
      </c>
      <c r="E136" s="219" t="s">
        <v>233</v>
      </c>
      <c r="F136" s="220" t="s">
        <v>234</v>
      </c>
      <c r="G136" s="221" t="s">
        <v>179</v>
      </c>
      <c r="H136" s="222">
        <v>2774.48</v>
      </c>
      <c r="I136" s="223"/>
      <c r="J136" s="224">
        <f>ROUND(I136*H136,2)</f>
        <v>0</v>
      </c>
      <c r="K136" s="220" t="s">
        <v>126</v>
      </c>
      <c r="L136" s="44"/>
      <c r="M136" s="225" t="s">
        <v>21</v>
      </c>
      <c r="N136" s="226" t="s">
        <v>47</v>
      </c>
      <c r="O136" s="84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127</v>
      </c>
      <c r="AT136" s="229" t="s">
        <v>122</v>
      </c>
      <c r="AU136" s="229" t="s">
        <v>86</v>
      </c>
      <c r="AY136" s="17" t="s">
        <v>120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84</v>
      </c>
      <c r="BK136" s="230">
        <f>ROUND(I136*H136,2)</f>
        <v>0</v>
      </c>
      <c r="BL136" s="17" t="s">
        <v>127</v>
      </c>
      <c r="BM136" s="229" t="s">
        <v>235</v>
      </c>
    </row>
    <row r="137" s="13" customFormat="1">
      <c r="A137" s="13"/>
      <c r="B137" s="231"/>
      <c r="C137" s="232"/>
      <c r="D137" s="233" t="s">
        <v>129</v>
      </c>
      <c r="E137" s="234" t="s">
        <v>21</v>
      </c>
      <c r="F137" s="235" t="s">
        <v>201</v>
      </c>
      <c r="G137" s="232"/>
      <c r="H137" s="236">
        <v>2774.48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129</v>
      </c>
      <c r="AU137" s="242" t="s">
        <v>86</v>
      </c>
      <c r="AV137" s="13" t="s">
        <v>86</v>
      </c>
      <c r="AW137" s="13" t="s">
        <v>37</v>
      </c>
      <c r="AX137" s="13" t="s">
        <v>84</v>
      </c>
      <c r="AY137" s="242" t="s">
        <v>120</v>
      </c>
    </row>
    <row r="138" s="2" customFormat="1" ht="16.5" customHeight="1">
      <c r="A138" s="38"/>
      <c r="B138" s="39"/>
      <c r="C138" s="254" t="s">
        <v>236</v>
      </c>
      <c r="D138" s="254" t="s">
        <v>162</v>
      </c>
      <c r="E138" s="255" t="s">
        <v>163</v>
      </c>
      <c r="F138" s="256" t="s">
        <v>164</v>
      </c>
      <c r="G138" s="257" t="s">
        <v>165</v>
      </c>
      <c r="H138" s="258">
        <v>1026.558</v>
      </c>
      <c r="I138" s="259"/>
      <c r="J138" s="260">
        <f>ROUND(I138*H138,2)</f>
        <v>0</v>
      </c>
      <c r="K138" s="256" t="s">
        <v>126</v>
      </c>
      <c r="L138" s="261"/>
      <c r="M138" s="262" t="s">
        <v>21</v>
      </c>
      <c r="N138" s="263" t="s">
        <v>47</v>
      </c>
      <c r="O138" s="84"/>
      <c r="P138" s="227">
        <f>O138*H138</f>
        <v>0</v>
      </c>
      <c r="Q138" s="227">
        <v>1</v>
      </c>
      <c r="R138" s="227">
        <f>Q138*H138</f>
        <v>1026.558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161</v>
      </c>
      <c r="AT138" s="229" t="s">
        <v>162</v>
      </c>
      <c r="AU138" s="229" t="s">
        <v>86</v>
      </c>
      <c r="AY138" s="17" t="s">
        <v>120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84</v>
      </c>
      <c r="BK138" s="230">
        <f>ROUND(I138*H138,2)</f>
        <v>0</v>
      </c>
      <c r="BL138" s="17" t="s">
        <v>127</v>
      </c>
      <c r="BM138" s="229" t="s">
        <v>237</v>
      </c>
    </row>
    <row r="139" s="2" customFormat="1">
      <c r="A139" s="38"/>
      <c r="B139" s="39"/>
      <c r="C139" s="40"/>
      <c r="D139" s="233" t="s">
        <v>167</v>
      </c>
      <c r="E139" s="40"/>
      <c r="F139" s="264" t="s">
        <v>238</v>
      </c>
      <c r="G139" s="40"/>
      <c r="H139" s="40"/>
      <c r="I139" s="136"/>
      <c r="J139" s="40"/>
      <c r="K139" s="40"/>
      <c r="L139" s="44"/>
      <c r="M139" s="265"/>
      <c r="N139" s="266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167</v>
      </c>
      <c r="AU139" s="17" t="s">
        <v>86</v>
      </c>
    </row>
    <row r="140" s="13" customFormat="1">
      <c r="A140" s="13"/>
      <c r="B140" s="231"/>
      <c r="C140" s="232"/>
      <c r="D140" s="233" t="s">
        <v>129</v>
      </c>
      <c r="E140" s="234" t="s">
        <v>21</v>
      </c>
      <c r="F140" s="235" t="s">
        <v>239</v>
      </c>
      <c r="G140" s="232"/>
      <c r="H140" s="236">
        <v>1026.558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129</v>
      </c>
      <c r="AU140" s="242" t="s">
        <v>86</v>
      </c>
      <c r="AV140" s="13" t="s">
        <v>86</v>
      </c>
      <c r="AW140" s="13" t="s">
        <v>37</v>
      </c>
      <c r="AX140" s="13" t="s">
        <v>76</v>
      </c>
      <c r="AY140" s="242" t="s">
        <v>120</v>
      </c>
    </row>
    <row r="141" s="14" customFormat="1">
      <c r="A141" s="14"/>
      <c r="B141" s="243"/>
      <c r="C141" s="244"/>
      <c r="D141" s="233" t="s">
        <v>129</v>
      </c>
      <c r="E141" s="245" t="s">
        <v>21</v>
      </c>
      <c r="F141" s="246" t="s">
        <v>140</v>
      </c>
      <c r="G141" s="244"/>
      <c r="H141" s="247">
        <v>1026.558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129</v>
      </c>
      <c r="AU141" s="253" t="s">
        <v>86</v>
      </c>
      <c r="AV141" s="14" t="s">
        <v>127</v>
      </c>
      <c r="AW141" s="14" t="s">
        <v>37</v>
      </c>
      <c r="AX141" s="14" t="s">
        <v>84</v>
      </c>
      <c r="AY141" s="253" t="s">
        <v>120</v>
      </c>
    </row>
    <row r="142" s="2" customFormat="1" ht="16.5" customHeight="1">
      <c r="A142" s="38"/>
      <c r="B142" s="39"/>
      <c r="C142" s="218" t="s">
        <v>240</v>
      </c>
      <c r="D142" s="218" t="s">
        <v>122</v>
      </c>
      <c r="E142" s="219" t="s">
        <v>241</v>
      </c>
      <c r="F142" s="220" t="s">
        <v>242</v>
      </c>
      <c r="G142" s="221" t="s">
        <v>179</v>
      </c>
      <c r="H142" s="222">
        <v>6104</v>
      </c>
      <c r="I142" s="223"/>
      <c r="J142" s="224">
        <f>ROUND(I142*H142,2)</f>
        <v>0</v>
      </c>
      <c r="K142" s="220" t="s">
        <v>126</v>
      </c>
      <c r="L142" s="44"/>
      <c r="M142" s="225" t="s">
        <v>21</v>
      </c>
      <c r="N142" s="226" t="s">
        <v>47</v>
      </c>
      <c r="O142" s="84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127</v>
      </c>
      <c r="AT142" s="229" t="s">
        <v>122</v>
      </c>
      <c r="AU142" s="229" t="s">
        <v>86</v>
      </c>
      <c r="AY142" s="17" t="s">
        <v>120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84</v>
      </c>
      <c r="BK142" s="230">
        <f>ROUND(I142*H142,2)</f>
        <v>0</v>
      </c>
      <c r="BL142" s="17" t="s">
        <v>127</v>
      </c>
      <c r="BM142" s="229" t="s">
        <v>243</v>
      </c>
    </row>
    <row r="143" s="2" customFormat="1">
      <c r="A143" s="38"/>
      <c r="B143" s="39"/>
      <c r="C143" s="40"/>
      <c r="D143" s="233" t="s">
        <v>167</v>
      </c>
      <c r="E143" s="40"/>
      <c r="F143" s="264" t="s">
        <v>244</v>
      </c>
      <c r="G143" s="40"/>
      <c r="H143" s="40"/>
      <c r="I143" s="136"/>
      <c r="J143" s="40"/>
      <c r="K143" s="40"/>
      <c r="L143" s="44"/>
      <c r="M143" s="265"/>
      <c r="N143" s="266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167</v>
      </c>
      <c r="AU143" s="17" t="s">
        <v>86</v>
      </c>
    </row>
    <row r="144" s="13" customFormat="1">
      <c r="A144" s="13"/>
      <c r="B144" s="231"/>
      <c r="C144" s="232"/>
      <c r="D144" s="233" t="s">
        <v>129</v>
      </c>
      <c r="E144" s="234" t="s">
        <v>21</v>
      </c>
      <c r="F144" s="235" t="s">
        <v>245</v>
      </c>
      <c r="G144" s="232"/>
      <c r="H144" s="236">
        <v>6104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129</v>
      </c>
      <c r="AU144" s="242" t="s">
        <v>86</v>
      </c>
      <c r="AV144" s="13" t="s">
        <v>86</v>
      </c>
      <c r="AW144" s="13" t="s">
        <v>37</v>
      </c>
      <c r="AX144" s="13" t="s">
        <v>84</v>
      </c>
      <c r="AY144" s="242" t="s">
        <v>120</v>
      </c>
    </row>
    <row r="145" s="2" customFormat="1" ht="16.5" customHeight="1">
      <c r="A145" s="38"/>
      <c r="B145" s="39"/>
      <c r="C145" s="218" t="s">
        <v>246</v>
      </c>
      <c r="D145" s="218" t="s">
        <v>122</v>
      </c>
      <c r="E145" s="219" t="s">
        <v>247</v>
      </c>
      <c r="F145" s="220" t="s">
        <v>248</v>
      </c>
      <c r="G145" s="221" t="s">
        <v>179</v>
      </c>
      <c r="H145" s="222">
        <v>2774.48</v>
      </c>
      <c r="I145" s="223"/>
      <c r="J145" s="224">
        <f>ROUND(I145*H145,2)</f>
        <v>0</v>
      </c>
      <c r="K145" s="220" t="s">
        <v>126</v>
      </c>
      <c r="L145" s="44"/>
      <c r="M145" s="225" t="s">
        <v>21</v>
      </c>
      <c r="N145" s="226" t="s">
        <v>47</v>
      </c>
      <c r="O145" s="84"/>
      <c r="P145" s="227">
        <f>O145*H145</f>
        <v>0</v>
      </c>
      <c r="Q145" s="227">
        <v>0.12</v>
      </c>
      <c r="R145" s="227">
        <f>Q145*H145</f>
        <v>332.93759999999997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127</v>
      </c>
      <c r="AT145" s="229" t="s">
        <v>122</v>
      </c>
      <c r="AU145" s="229" t="s">
        <v>86</v>
      </c>
      <c r="AY145" s="17" t="s">
        <v>120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84</v>
      </c>
      <c r="BK145" s="230">
        <f>ROUND(I145*H145,2)</f>
        <v>0</v>
      </c>
      <c r="BL145" s="17" t="s">
        <v>127</v>
      </c>
      <c r="BM145" s="229" t="s">
        <v>249</v>
      </c>
    </row>
    <row r="146" s="13" customFormat="1">
      <c r="A146" s="13"/>
      <c r="B146" s="231"/>
      <c r="C146" s="232"/>
      <c r="D146" s="233" t="s">
        <v>129</v>
      </c>
      <c r="E146" s="234" t="s">
        <v>21</v>
      </c>
      <c r="F146" s="235" t="s">
        <v>201</v>
      </c>
      <c r="G146" s="232"/>
      <c r="H146" s="236">
        <v>2774.48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129</v>
      </c>
      <c r="AU146" s="242" t="s">
        <v>86</v>
      </c>
      <c r="AV146" s="13" t="s">
        <v>86</v>
      </c>
      <c r="AW146" s="13" t="s">
        <v>37</v>
      </c>
      <c r="AX146" s="13" t="s">
        <v>76</v>
      </c>
      <c r="AY146" s="242" t="s">
        <v>120</v>
      </c>
    </row>
    <row r="147" s="15" customFormat="1">
      <c r="A147" s="15"/>
      <c r="B147" s="267"/>
      <c r="C147" s="268"/>
      <c r="D147" s="233" t="s">
        <v>129</v>
      </c>
      <c r="E147" s="269" t="s">
        <v>21</v>
      </c>
      <c r="F147" s="270" t="s">
        <v>250</v>
      </c>
      <c r="G147" s="268"/>
      <c r="H147" s="271">
        <v>2774.48</v>
      </c>
      <c r="I147" s="272"/>
      <c r="J147" s="268"/>
      <c r="K147" s="268"/>
      <c r="L147" s="273"/>
      <c r="M147" s="274"/>
      <c r="N147" s="275"/>
      <c r="O147" s="275"/>
      <c r="P147" s="275"/>
      <c r="Q147" s="275"/>
      <c r="R147" s="275"/>
      <c r="S147" s="275"/>
      <c r="T147" s="27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7" t="s">
        <v>129</v>
      </c>
      <c r="AU147" s="277" t="s">
        <v>86</v>
      </c>
      <c r="AV147" s="15" t="s">
        <v>135</v>
      </c>
      <c r="AW147" s="15" t="s">
        <v>37</v>
      </c>
      <c r="AX147" s="15" t="s">
        <v>76</v>
      </c>
      <c r="AY147" s="277" t="s">
        <v>120</v>
      </c>
    </row>
    <row r="148" s="14" customFormat="1">
      <c r="A148" s="14"/>
      <c r="B148" s="243"/>
      <c r="C148" s="244"/>
      <c r="D148" s="233" t="s">
        <v>129</v>
      </c>
      <c r="E148" s="245" t="s">
        <v>21</v>
      </c>
      <c r="F148" s="246" t="s">
        <v>140</v>
      </c>
      <c r="G148" s="244"/>
      <c r="H148" s="247">
        <v>2774.48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129</v>
      </c>
      <c r="AU148" s="253" t="s">
        <v>86</v>
      </c>
      <c r="AV148" s="14" t="s">
        <v>127</v>
      </c>
      <c r="AW148" s="14" t="s">
        <v>37</v>
      </c>
      <c r="AX148" s="14" t="s">
        <v>84</v>
      </c>
      <c r="AY148" s="253" t="s">
        <v>120</v>
      </c>
    </row>
    <row r="149" s="2" customFormat="1" ht="16.5" customHeight="1">
      <c r="A149" s="38"/>
      <c r="B149" s="39"/>
      <c r="C149" s="218" t="s">
        <v>251</v>
      </c>
      <c r="D149" s="218" t="s">
        <v>122</v>
      </c>
      <c r="E149" s="219" t="s">
        <v>252</v>
      </c>
      <c r="F149" s="220" t="s">
        <v>253</v>
      </c>
      <c r="G149" s="221" t="s">
        <v>179</v>
      </c>
      <c r="H149" s="222">
        <v>5548.96</v>
      </c>
      <c r="I149" s="223"/>
      <c r="J149" s="224">
        <f>ROUND(I149*H149,2)</f>
        <v>0</v>
      </c>
      <c r="K149" s="220" t="s">
        <v>126</v>
      </c>
      <c r="L149" s="44"/>
      <c r="M149" s="225" t="s">
        <v>21</v>
      </c>
      <c r="N149" s="226" t="s">
        <v>47</v>
      </c>
      <c r="O149" s="84"/>
      <c r="P149" s="227">
        <f>O149*H149</f>
        <v>0</v>
      </c>
      <c r="Q149" s="227">
        <v>0.00031</v>
      </c>
      <c r="R149" s="227">
        <f>Q149*H149</f>
        <v>1.7201776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127</v>
      </c>
      <c r="AT149" s="229" t="s">
        <v>122</v>
      </c>
      <c r="AU149" s="229" t="s">
        <v>86</v>
      </c>
      <c r="AY149" s="17" t="s">
        <v>120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84</v>
      </c>
      <c r="BK149" s="230">
        <f>ROUND(I149*H149,2)</f>
        <v>0</v>
      </c>
      <c r="BL149" s="17" t="s">
        <v>127</v>
      </c>
      <c r="BM149" s="229" t="s">
        <v>254</v>
      </c>
    </row>
    <row r="150" s="13" customFormat="1">
      <c r="A150" s="13"/>
      <c r="B150" s="231"/>
      <c r="C150" s="232"/>
      <c r="D150" s="233" t="s">
        <v>129</v>
      </c>
      <c r="E150" s="234" t="s">
        <v>21</v>
      </c>
      <c r="F150" s="235" t="s">
        <v>255</v>
      </c>
      <c r="G150" s="232"/>
      <c r="H150" s="236">
        <v>2774.48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129</v>
      </c>
      <c r="AU150" s="242" t="s">
        <v>86</v>
      </c>
      <c r="AV150" s="13" t="s">
        <v>86</v>
      </c>
      <c r="AW150" s="13" t="s">
        <v>37</v>
      </c>
      <c r="AX150" s="13" t="s">
        <v>76</v>
      </c>
      <c r="AY150" s="242" t="s">
        <v>120</v>
      </c>
    </row>
    <row r="151" s="13" customFormat="1">
      <c r="A151" s="13"/>
      <c r="B151" s="231"/>
      <c r="C151" s="232"/>
      <c r="D151" s="233" t="s">
        <v>129</v>
      </c>
      <c r="E151" s="234" t="s">
        <v>21</v>
      </c>
      <c r="F151" s="235" t="s">
        <v>256</v>
      </c>
      <c r="G151" s="232"/>
      <c r="H151" s="236">
        <v>2774.48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129</v>
      </c>
      <c r="AU151" s="242" t="s">
        <v>86</v>
      </c>
      <c r="AV151" s="13" t="s">
        <v>86</v>
      </c>
      <c r="AW151" s="13" t="s">
        <v>37</v>
      </c>
      <c r="AX151" s="13" t="s">
        <v>76</v>
      </c>
      <c r="AY151" s="242" t="s">
        <v>120</v>
      </c>
    </row>
    <row r="152" s="14" customFormat="1">
      <c r="A152" s="14"/>
      <c r="B152" s="243"/>
      <c r="C152" s="244"/>
      <c r="D152" s="233" t="s">
        <v>129</v>
      </c>
      <c r="E152" s="245" t="s">
        <v>21</v>
      </c>
      <c r="F152" s="246" t="s">
        <v>140</v>
      </c>
      <c r="G152" s="244"/>
      <c r="H152" s="247">
        <v>5548.96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129</v>
      </c>
      <c r="AU152" s="253" t="s">
        <v>86</v>
      </c>
      <c r="AV152" s="14" t="s">
        <v>127</v>
      </c>
      <c r="AW152" s="14" t="s">
        <v>37</v>
      </c>
      <c r="AX152" s="14" t="s">
        <v>84</v>
      </c>
      <c r="AY152" s="253" t="s">
        <v>120</v>
      </c>
    </row>
    <row r="153" s="2" customFormat="1" ht="21.75" customHeight="1">
      <c r="A153" s="38"/>
      <c r="B153" s="39"/>
      <c r="C153" s="218" t="s">
        <v>257</v>
      </c>
      <c r="D153" s="218" t="s">
        <v>122</v>
      </c>
      <c r="E153" s="219" t="s">
        <v>258</v>
      </c>
      <c r="F153" s="220" t="s">
        <v>259</v>
      </c>
      <c r="G153" s="221" t="s">
        <v>179</v>
      </c>
      <c r="H153" s="222">
        <v>2774.48</v>
      </c>
      <c r="I153" s="223"/>
      <c r="J153" s="224">
        <f>ROUND(I153*H153,2)</f>
        <v>0</v>
      </c>
      <c r="K153" s="220" t="s">
        <v>126</v>
      </c>
      <c r="L153" s="44"/>
      <c r="M153" s="225" t="s">
        <v>21</v>
      </c>
      <c r="N153" s="226" t="s">
        <v>47</v>
      </c>
      <c r="O153" s="84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127</v>
      </c>
      <c r="AT153" s="229" t="s">
        <v>122</v>
      </c>
      <c r="AU153" s="229" t="s">
        <v>86</v>
      </c>
      <c r="AY153" s="17" t="s">
        <v>120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84</v>
      </c>
      <c r="BK153" s="230">
        <f>ROUND(I153*H153,2)</f>
        <v>0</v>
      </c>
      <c r="BL153" s="17" t="s">
        <v>127</v>
      </c>
      <c r="BM153" s="229" t="s">
        <v>260</v>
      </c>
    </row>
    <row r="154" s="12" customFormat="1" ht="22.8" customHeight="1">
      <c r="A154" s="12"/>
      <c r="B154" s="202"/>
      <c r="C154" s="203"/>
      <c r="D154" s="204" t="s">
        <v>75</v>
      </c>
      <c r="E154" s="216" t="s">
        <v>170</v>
      </c>
      <c r="F154" s="216" t="s">
        <v>261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SUM(P155:P175)</f>
        <v>0</v>
      </c>
      <c r="Q154" s="210"/>
      <c r="R154" s="211">
        <f>SUM(R155:R175)</f>
        <v>334.93057500000003</v>
      </c>
      <c r="S154" s="210"/>
      <c r="T154" s="212">
        <f>SUM(T155:T175)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84</v>
      </c>
      <c r="AT154" s="214" t="s">
        <v>75</v>
      </c>
      <c r="AU154" s="214" t="s">
        <v>84</v>
      </c>
      <c r="AY154" s="213" t="s">
        <v>120</v>
      </c>
      <c r="BK154" s="215">
        <f>SUM(BK155:BK175)</f>
        <v>0</v>
      </c>
    </row>
    <row r="155" s="2" customFormat="1" ht="16.5" customHeight="1">
      <c r="A155" s="38"/>
      <c r="B155" s="39"/>
      <c r="C155" s="218" t="s">
        <v>262</v>
      </c>
      <c r="D155" s="218" t="s">
        <v>122</v>
      </c>
      <c r="E155" s="219" t="s">
        <v>263</v>
      </c>
      <c r="F155" s="220" t="s">
        <v>264</v>
      </c>
      <c r="G155" s="221" t="s">
        <v>265</v>
      </c>
      <c r="H155" s="222">
        <v>8</v>
      </c>
      <c r="I155" s="223"/>
      <c r="J155" s="224">
        <f>ROUND(I155*H155,2)</f>
        <v>0</v>
      </c>
      <c r="K155" s="220" t="s">
        <v>126</v>
      </c>
      <c r="L155" s="44"/>
      <c r="M155" s="225" t="s">
        <v>21</v>
      </c>
      <c r="N155" s="226" t="s">
        <v>47</v>
      </c>
      <c r="O155" s="84"/>
      <c r="P155" s="227">
        <f>O155*H155</f>
        <v>0</v>
      </c>
      <c r="Q155" s="227">
        <v>0.00069999999999999999</v>
      </c>
      <c r="R155" s="227">
        <f>Q155*H155</f>
        <v>0.0055999999999999999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127</v>
      </c>
      <c r="AT155" s="229" t="s">
        <v>122</v>
      </c>
      <c r="AU155" s="229" t="s">
        <v>86</v>
      </c>
      <c r="AY155" s="17" t="s">
        <v>120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84</v>
      </c>
      <c r="BK155" s="230">
        <f>ROUND(I155*H155,2)</f>
        <v>0</v>
      </c>
      <c r="BL155" s="17" t="s">
        <v>127</v>
      </c>
      <c r="BM155" s="229" t="s">
        <v>266</v>
      </c>
    </row>
    <row r="156" s="13" customFormat="1">
      <c r="A156" s="13"/>
      <c r="B156" s="231"/>
      <c r="C156" s="232"/>
      <c r="D156" s="233" t="s">
        <v>129</v>
      </c>
      <c r="E156" s="234" t="s">
        <v>21</v>
      </c>
      <c r="F156" s="235" t="s">
        <v>267</v>
      </c>
      <c r="G156" s="232"/>
      <c r="H156" s="236">
        <v>4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129</v>
      </c>
      <c r="AU156" s="242" t="s">
        <v>86</v>
      </c>
      <c r="AV156" s="13" t="s">
        <v>86</v>
      </c>
      <c r="AW156" s="13" t="s">
        <v>37</v>
      </c>
      <c r="AX156" s="13" t="s">
        <v>76</v>
      </c>
      <c r="AY156" s="242" t="s">
        <v>120</v>
      </c>
    </row>
    <row r="157" s="13" customFormat="1">
      <c r="A157" s="13"/>
      <c r="B157" s="231"/>
      <c r="C157" s="232"/>
      <c r="D157" s="233" t="s">
        <v>129</v>
      </c>
      <c r="E157" s="234" t="s">
        <v>21</v>
      </c>
      <c r="F157" s="235" t="s">
        <v>268</v>
      </c>
      <c r="G157" s="232"/>
      <c r="H157" s="236">
        <v>4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129</v>
      </c>
      <c r="AU157" s="242" t="s">
        <v>86</v>
      </c>
      <c r="AV157" s="13" t="s">
        <v>86</v>
      </c>
      <c r="AW157" s="13" t="s">
        <v>37</v>
      </c>
      <c r="AX157" s="13" t="s">
        <v>76</v>
      </c>
      <c r="AY157" s="242" t="s">
        <v>120</v>
      </c>
    </row>
    <row r="158" s="14" customFormat="1">
      <c r="A158" s="14"/>
      <c r="B158" s="243"/>
      <c r="C158" s="244"/>
      <c r="D158" s="233" t="s">
        <v>129</v>
      </c>
      <c r="E158" s="245" t="s">
        <v>21</v>
      </c>
      <c r="F158" s="246" t="s">
        <v>140</v>
      </c>
      <c r="G158" s="244"/>
      <c r="H158" s="247">
        <v>8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129</v>
      </c>
      <c r="AU158" s="253" t="s">
        <v>86</v>
      </c>
      <c r="AV158" s="14" t="s">
        <v>127</v>
      </c>
      <c r="AW158" s="14" t="s">
        <v>37</v>
      </c>
      <c r="AX158" s="14" t="s">
        <v>84</v>
      </c>
      <c r="AY158" s="253" t="s">
        <v>120</v>
      </c>
    </row>
    <row r="159" s="2" customFormat="1" ht="16.5" customHeight="1">
      <c r="A159" s="38"/>
      <c r="B159" s="39"/>
      <c r="C159" s="254" t="s">
        <v>269</v>
      </c>
      <c r="D159" s="254" t="s">
        <v>162</v>
      </c>
      <c r="E159" s="255" t="s">
        <v>270</v>
      </c>
      <c r="F159" s="256" t="s">
        <v>271</v>
      </c>
      <c r="G159" s="257" t="s">
        <v>265</v>
      </c>
      <c r="H159" s="258">
        <v>8</v>
      </c>
      <c r="I159" s="259"/>
      <c r="J159" s="260">
        <f>ROUND(I159*H159,2)</f>
        <v>0</v>
      </c>
      <c r="K159" s="256" t="s">
        <v>272</v>
      </c>
      <c r="L159" s="261"/>
      <c r="M159" s="262" t="s">
        <v>21</v>
      </c>
      <c r="N159" s="263" t="s">
        <v>47</v>
      </c>
      <c r="O159" s="84"/>
      <c r="P159" s="227">
        <f>O159*H159</f>
        <v>0</v>
      </c>
      <c r="Q159" s="227">
        <v>0.0012999999999999999</v>
      </c>
      <c r="R159" s="227">
        <f>Q159*H159</f>
        <v>0.0104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161</v>
      </c>
      <c r="AT159" s="229" t="s">
        <v>162</v>
      </c>
      <c r="AU159" s="229" t="s">
        <v>86</v>
      </c>
      <c r="AY159" s="17" t="s">
        <v>120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84</v>
      </c>
      <c r="BK159" s="230">
        <f>ROUND(I159*H159,2)</f>
        <v>0</v>
      </c>
      <c r="BL159" s="17" t="s">
        <v>127</v>
      </c>
      <c r="BM159" s="229" t="s">
        <v>273</v>
      </c>
    </row>
    <row r="160" s="13" customFormat="1">
      <c r="A160" s="13"/>
      <c r="B160" s="231"/>
      <c r="C160" s="232"/>
      <c r="D160" s="233" t="s">
        <v>129</v>
      </c>
      <c r="E160" s="234" t="s">
        <v>21</v>
      </c>
      <c r="F160" s="235" t="s">
        <v>274</v>
      </c>
      <c r="G160" s="232"/>
      <c r="H160" s="236">
        <v>4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129</v>
      </c>
      <c r="AU160" s="242" t="s">
        <v>86</v>
      </c>
      <c r="AV160" s="13" t="s">
        <v>86</v>
      </c>
      <c r="AW160" s="13" t="s">
        <v>37</v>
      </c>
      <c r="AX160" s="13" t="s">
        <v>76</v>
      </c>
      <c r="AY160" s="242" t="s">
        <v>120</v>
      </c>
    </row>
    <row r="161" s="13" customFormat="1">
      <c r="A161" s="13"/>
      <c r="B161" s="231"/>
      <c r="C161" s="232"/>
      <c r="D161" s="233" t="s">
        <v>129</v>
      </c>
      <c r="E161" s="234" t="s">
        <v>21</v>
      </c>
      <c r="F161" s="235" t="s">
        <v>275</v>
      </c>
      <c r="G161" s="232"/>
      <c r="H161" s="236">
        <v>4</v>
      </c>
      <c r="I161" s="237"/>
      <c r="J161" s="232"/>
      <c r="K161" s="232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129</v>
      </c>
      <c r="AU161" s="242" t="s">
        <v>86</v>
      </c>
      <c r="AV161" s="13" t="s">
        <v>86</v>
      </c>
      <c r="AW161" s="13" t="s">
        <v>37</v>
      </c>
      <c r="AX161" s="13" t="s">
        <v>76</v>
      </c>
      <c r="AY161" s="242" t="s">
        <v>120</v>
      </c>
    </row>
    <row r="162" s="14" customFormat="1">
      <c r="A162" s="14"/>
      <c r="B162" s="243"/>
      <c r="C162" s="244"/>
      <c r="D162" s="233" t="s">
        <v>129</v>
      </c>
      <c r="E162" s="245" t="s">
        <v>21</v>
      </c>
      <c r="F162" s="246" t="s">
        <v>140</v>
      </c>
      <c r="G162" s="244"/>
      <c r="H162" s="247">
        <v>8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129</v>
      </c>
      <c r="AU162" s="253" t="s">
        <v>86</v>
      </c>
      <c r="AV162" s="14" t="s">
        <v>127</v>
      </c>
      <c r="AW162" s="14" t="s">
        <v>37</v>
      </c>
      <c r="AX162" s="14" t="s">
        <v>84</v>
      </c>
      <c r="AY162" s="253" t="s">
        <v>120</v>
      </c>
    </row>
    <row r="163" s="2" customFormat="1" ht="16.5" customHeight="1">
      <c r="A163" s="38"/>
      <c r="B163" s="39"/>
      <c r="C163" s="218" t="s">
        <v>276</v>
      </c>
      <c r="D163" s="218" t="s">
        <v>122</v>
      </c>
      <c r="E163" s="219" t="s">
        <v>277</v>
      </c>
      <c r="F163" s="220" t="s">
        <v>278</v>
      </c>
      <c r="G163" s="221" t="s">
        <v>265</v>
      </c>
      <c r="H163" s="222">
        <v>8</v>
      </c>
      <c r="I163" s="223"/>
      <c r="J163" s="224">
        <f>ROUND(I163*H163,2)</f>
        <v>0</v>
      </c>
      <c r="K163" s="220" t="s">
        <v>126</v>
      </c>
      <c r="L163" s="44"/>
      <c r="M163" s="225" t="s">
        <v>21</v>
      </c>
      <c r="N163" s="226" t="s">
        <v>47</v>
      </c>
      <c r="O163" s="84"/>
      <c r="P163" s="227">
        <f>O163*H163</f>
        <v>0</v>
      </c>
      <c r="Q163" s="227">
        <v>0.11241</v>
      </c>
      <c r="R163" s="227">
        <f>Q163*H163</f>
        <v>0.89927999999999997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127</v>
      </c>
      <c r="AT163" s="229" t="s">
        <v>122</v>
      </c>
      <c r="AU163" s="229" t="s">
        <v>86</v>
      </c>
      <c r="AY163" s="17" t="s">
        <v>120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84</v>
      </c>
      <c r="BK163" s="230">
        <f>ROUND(I163*H163,2)</f>
        <v>0</v>
      </c>
      <c r="BL163" s="17" t="s">
        <v>127</v>
      </c>
      <c r="BM163" s="229" t="s">
        <v>279</v>
      </c>
    </row>
    <row r="164" s="2" customFormat="1" ht="16.5" customHeight="1">
      <c r="A164" s="38"/>
      <c r="B164" s="39"/>
      <c r="C164" s="254" t="s">
        <v>280</v>
      </c>
      <c r="D164" s="254" t="s">
        <v>162</v>
      </c>
      <c r="E164" s="255" t="s">
        <v>281</v>
      </c>
      <c r="F164" s="256" t="s">
        <v>282</v>
      </c>
      <c r="G164" s="257" t="s">
        <v>265</v>
      </c>
      <c r="H164" s="258">
        <v>8</v>
      </c>
      <c r="I164" s="259"/>
      <c r="J164" s="260">
        <f>ROUND(I164*H164,2)</f>
        <v>0</v>
      </c>
      <c r="K164" s="256" t="s">
        <v>126</v>
      </c>
      <c r="L164" s="261"/>
      <c r="M164" s="262" t="s">
        <v>21</v>
      </c>
      <c r="N164" s="263" t="s">
        <v>47</v>
      </c>
      <c r="O164" s="84"/>
      <c r="P164" s="227">
        <f>O164*H164</f>
        <v>0</v>
      </c>
      <c r="Q164" s="227">
        <v>0.0025000000000000001</v>
      </c>
      <c r="R164" s="227">
        <f>Q164*H164</f>
        <v>0.02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161</v>
      </c>
      <c r="AT164" s="229" t="s">
        <v>162</v>
      </c>
      <c r="AU164" s="229" t="s">
        <v>86</v>
      </c>
      <c r="AY164" s="17" t="s">
        <v>120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84</v>
      </c>
      <c r="BK164" s="230">
        <f>ROUND(I164*H164,2)</f>
        <v>0</v>
      </c>
      <c r="BL164" s="17" t="s">
        <v>127</v>
      </c>
      <c r="BM164" s="229" t="s">
        <v>283</v>
      </c>
    </row>
    <row r="165" s="2" customFormat="1" ht="16.5" customHeight="1">
      <c r="A165" s="38"/>
      <c r="B165" s="39"/>
      <c r="C165" s="254" t="s">
        <v>284</v>
      </c>
      <c r="D165" s="254" t="s">
        <v>162</v>
      </c>
      <c r="E165" s="255" t="s">
        <v>285</v>
      </c>
      <c r="F165" s="256" t="s">
        <v>286</v>
      </c>
      <c r="G165" s="257" t="s">
        <v>265</v>
      </c>
      <c r="H165" s="258">
        <v>8</v>
      </c>
      <c r="I165" s="259"/>
      <c r="J165" s="260">
        <f>ROUND(I165*H165,2)</f>
        <v>0</v>
      </c>
      <c r="K165" s="256" t="s">
        <v>126</v>
      </c>
      <c r="L165" s="261"/>
      <c r="M165" s="262" t="s">
        <v>21</v>
      </c>
      <c r="N165" s="263" t="s">
        <v>47</v>
      </c>
      <c r="O165" s="84"/>
      <c r="P165" s="227">
        <f>O165*H165</f>
        <v>0</v>
      </c>
      <c r="Q165" s="227">
        <v>0.0030000000000000001</v>
      </c>
      <c r="R165" s="227">
        <f>Q165*H165</f>
        <v>0.024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161</v>
      </c>
      <c r="AT165" s="229" t="s">
        <v>162</v>
      </c>
      <c r="AU165" s="229" t="s">
        <v>86</v>
      </c>
      <c r="AY165" s="17" t="s">
        <v>120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84</v>
      </c>
      <c r="BK165" s="230">
        <f>ROUND(I165*H165,2)</f>
        <v>0</v>
      </c>
      <c r="BL165" s="17" t="s">
        <v>127</v>
      </c>
      <c r="BM165" s="229" t="s">
        <v>287</v>
      </c>
    </row>
    <row r="166" s="2" customFormat="1" ht="16.5" customHeight="1">
      <c r="A166" s="38"/>
      <c r="B166" s="39"/>
      <c r="C166" s="254" t="s">
        <v>288</v>
      </c>
      <c r="D166" s="254" t="s">
        <v>162</v>
      </c>
      <c r="E166" s="255" t="s">
        <v>289</v>
      </c>
      <c r="F166" s="256" t="s">
        <v>290</v>
      </c>
      <c r="G166" s="257" t="s">
        <v>265</v>
      </c>
      <c r="H166" s="258">
        <v>8</v>
      </c>
      <c r="I166" s="259"/>
      <c r="J166" s="260">
        <f>ROUND(I166*H166,2)</f>
        <v>0</v>
      </c>
      <c r="K166" s="256" t="s">
        <v>126</v>
      </c>
      <c r="L166" s="261"/>
      <c r="M166" s="262" t="s">
        <v>21</v>
      </c>
      <c r="N166" s="263" t="s">
        <v>47</v>
      </c>
      <c r="O166" s="84"/>
      <c r="P166" s="227">
        <f>O166*H166</f>
        <v>0</v>
      </c>
      <c r="Q166" s="227">
        <v>0.00010000000000000001</v>
      </c>
      <c r="R166" s="227">
        <f>Q166*H166</f>
        <v>0.00080000000000000004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161</v>
      </c>
      <c r="AT166" s="229" t="s">
        <v>162</v>
      </c>
      <c r="AU166" s="229" t="s">
        <v>86</v>
      </c>
      <c r="AY166" s="17" t="s">
        <v>120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84</v>
      </c>
      <c r="BK166" s="230">
        <f>ROUND(I166*H166,2)</f>
        <v>0</v>
      </c>
      <c r="BL166" s="17" t="s">
        <v>127</v>
      </c>
      <c r="BM166" s="229" t="s">
        <v>291</v>
      </c>
    </row>
    <row r="167" s="2" customFormat="1" ht="16.5" customHeight="1">
      <c r="A167" s="38"/>
      <c r="B167" s="39"/>
      <c r="C167" s="254" t="s">
        <v>292</v>
      </c>
      <c r="D167" s="254" t="s">
        <v>162</v>
      </c>
      <c r="E167" s="255" t="s">
        <v>293</v>
      </c>
      <c r="F167" s="256" t="s">
        <v>294</v>
      </c>
      <c r="G167" s="257" t="s">
        <v>265</v>
      </c>
      <c r="H167" s="258">
        <v>16</v>
      </c>
      <c r="I167" s="259"/>
      <c r="J167" s="260">
        <f>ROUND(I167*H167,2)</f>
        <v>0</v>
      </c>
      <c r="K167" s="256" t="s">
        <v>126</v>
      </c>
      <c r="L167" s="261"/>
      <c r="M167" s="262" t="s">
        <v>21</v>
      </c>
      <c r="N167" s="263" t="s">
        <v>47</v>
      </c>
      <c r="O167" s="84"/>
      <c r="P167" s="227">
        <f>O167*H167</f>
        <v>0</v>
      </c>
      <c r="Q167" s="227">
        <v>0.00035</v>
      </c>
      <c r="R167" s="227">
        <f>Q167*H167</f>
        <v>0.0055999999999999999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161</v>
      </c>
      <c r="AT167" s="229" t="s">
        <v>162</v>
      </c>
      <c r="AU167" s="229" t="s">
        <v>86</v>
      </c>
      <c r="AY167" s="17" t="s">
        <v>120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84</v>
      </c>
      <c r="BK167" s="230">
        <f>ROUND(I167*H167,2)</f>
        <v>0</v>
      </c>
      <c r="BL167" s="17" t="s">
        <v>127</v>
      </c>
      <c r="BM167" s="229" t="s">
        <v>295</v>
      </c>
    </row>
    <row r="168" s="13" customFormat="1">
      <c r="A168" s="13"/>
      <c r="B168" s="231"/>
      <c r="C168" s="232"/>
      <c r="D168" s="233" t="s">
        <v>129</v>
      </c>
      <c r="E168" s="234" t="s">
        <v>21</v>
      </c>
      <c r="F168" s="235" t="s">
        <v>296</v>
      </c>
      <c r="G168" s="232"/>
      <c r="H168" s="236">
        <v>16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129</v>
      </c>
      <c r="AU168" s="242" t="s">
        <v>86</v>
      </c>
      <c r="AV168" s="13" t="s">
        <v>86</v>
      </c>
      <c r="AW168" s="13" t="s">
        <v>37</v>
      </c>
      <c r="AX168" s="13" t="s">
        <v>84</v>
      </c>
      <c r="AY168" s="242" t="s">
        <v>120</v>
      </c>
    </row>
    <row r="169" s="2" customFormat="1" ht="16.5" customHeight="1">
      <c r="A169" s="38"/>
      <c r="B169" s="39"/>
      <c r="C169" s="218" t="s">
        <v>297</v>
      </c>
      <c r="D169" s="218" t="s">
        <v>122</v>
      </c>
      <c r="E169" s="219" t="s">
        <v>298</v>
      </c>
      <c r="F169" s="220" t="s">
        <v>299</v>
      </c>
      <c r="G169" s="221" t="s">
        <v>300</v>
      </c>
      <c r="H169" s="222">
        <v>925</v>
      </c>
      <c r="I169" s="223"/>
      <c r="J169" s="224">
        <f>ROUND(I169*H169,2)</f>
        <v>0</v>
      </c>
      <c r="K169" s="220" t="s">
        <v>126</v>
      </c>
      <c r="L169" s="44"/>
      <c r="M169" s="225" t="s">
        <v>21</v>
      </c>
      <c r="N169" s="226" t="s">
        <v>47</v>
      </c>
      <c r="O169" s="84"/>
      <c r="P169" s="227">
        <f>O169*H169</f>
        <v>0</v>
      </c>
      <c r="Q169" s="227">
        <v>3.0000000000000001E-05</v>
      </c>
      <c r="R169" s="227">
        <f>Q169*H169</f>
        <v>0.02775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127</v>
      </c>
      <c r="AT169" s="229" t="s">
        <v>122</v>
      </c>
      <c r="AU169" s="229" t="s">
        <v>86</v>
      </c>
      <c r="AY169" s="17" t="s">
        <v>120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84</v>
      </c>
      <c r="BK169" s="230">
        <f>ROUND(I169*H169,2)</f>
        <v>0</v>
      </c>
      <c r="BL169" s="17" t="s">
        <v>127</v>
      </c>
      <c r="BM169" s="229" t="s">
        <v>301</v>
      </c>
    </row>
    <row r="170" s="2" customFormat="1" ht="21.75" customHeight="1">
      <c r="A170" s="38"/>
      <c r="B170" s="39"/>
      <c r="C170" s="218" t="s">
        <v>302</v>
      </c>
      <c r="D170" s="218" t="s">
        <v>122</v>
      </c>
      <c r="E170" s="219" t="s">
        <v>303</v>
      </c>
      <c r="F170" s="220" t="s">
        <v>304</v>
      </c>
      <c r="G170" s="221" t="s">
        <v>300</v>
      </c>
      <c r="H170" s="222">
        <v>925</v>
      </c>
      <c r="I170" s="223"/>
      <c r="J170" s="224">
        <f>ROUND(I170*H170,2)</f>
        <v>0</v>
      </c>
      <c r="K170" s="220" t="s">
        <v>126</v>
      </c>
      <c r="L170" s="44"/>
      <c r="M170" s="225" t="s">
        <v>21</v>
      </c>
      <c r="N170" s="226" t="s">
        <v>47</v>
      </c>
      <c r="O170" s="84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127</v>
      </c>
      <c r="AT170" s="229" t="s">
        <v>122</v>
      </c>
      <c r="AU170" s="229" t="s">
        <v>86</v>
      </c>
      <c r="AY170" s="17" t="s">
        <v>120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84</v>
      </c>
      <c r="BK170" s="230">
        <f>ROUND(I170*H170,2)</f>
        <v>0</v>
      </c>
      <c r="BL170" s="17" t="s">
        <v>127</v>
      </c>
      <c r="BM170" s="229" t="s">
        <v>305</v>
      </c>
    </row>
    <row r="171" s="13" customFormat="1">
      <c r="A171" s="13"/>
      <c r="B171" s="231"/>
      <c r="C171" s="232"/>
      <c r="D171" s="233" t="s">
        <v>129</v>
      </c>
      <c r="E171" s="234" t="s">
        <v>21</v>
      </c>
      <c r="F171" s="235" t="s">
        <v>306</v>
      </c>
      <c r="G171" s="232"/>
      <c r="H171" s="236">
        <v>925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129</v>
      </c>
      <c r="AU171" s="242" t="s">
        <v>86</v>
      </c>
      <c r="AV171" s="13" t="s">
        <v>86</v>
      </c>
      <c r="AW171" s="13" t="s">
        <v>37</v>
      </c>
      <c r="AX171" s="13" t="s">
        <v>84</v>
      </c>
      <c r="AY171" s="242" t="s">
        <v>120</v>
      </c>
    </row>
    <row r="172" s="2" customFormat="1" ht="21.75" customHeight="1">
      <c r="A172" s="38"/>
      <c r="B172" s="39"/>
      <c r="C172" s="218" t="s">
        <v>307</v>
      </c>
      <c r="D172" s="218" t="s">
        <v>122</v>
      </c>
      <c r="E172" s="219" t="s">
        <v>308</v>
      </c>
      <c r="F172" s="220" t="s">
        <v>309</v>
      </c>
      <c r="G172" s="221" t="s">
        <v>300</v>
      </c>
      <c r="H172" s="222">
        <v>1801.9000000000001</v>
      </c>
      <c r="I172" s="223"/>
      <c r="J172" s="224">
        <f>ROUND(I172*H172,2)</f>
        <v>0</v>
      </c>
      <c r="K172" s="220" t="s">
        <v>126</v>
      </c>
      <c r="L172" s="44"/>
      <c r="M172" s="225" t="s">
        <v>21</v>
      </c>
      <c r="N172" s="226" t="s">
        <v>47</v>
      </c>
      <c r="O172" s="84"/>
      <c r="P172" s="227">
        <f>O172*H172</f>
        <v>0</v>
      </c>
      <c r="Q172" s="227">
        <v>0.1295</v>
      </c>
      <c r="R172" s="227">
        <f>Q172*H172</f>
        <v>233.34605000000002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127</v>
      </c>
      <c r="AT172" s="229" t="s">
        <v>122</v>
      </c>
      <c r="AU172" s="229" t="s">
        <v>86</v>
      </c>
      <c r="AY172" s="17" t="s">
        <v>120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84</v>
      </c>
      <c r="BK172" s="230">
        <f>ROUND(I172*H172,2)</f>
        <v>0</v>
      </c>
      <c r="BL172" s="17" t="s">
        <v>127</v>
      </c>
      <c r="BM172" s="229" t="s">
        <v>310</v>
      </c>
    </row>
    <row r="173" s="13" customFormat="1">
      <c r="A173" s="13"/>
      <c r="B173" s="231"/>
      <c r="C173" s="232"/>
      <c r="D173" s="233" t="s">
        <v>129</v>
      </c>
      <c r="E173" s="234" t="s">
        <v>21</v>
      </c>
      <c r="F173" s="235" t="s">
        <v>311</v>
      </c>
      <c r="G173" s="232"/>
      <c r="H173" s="236">
        <v>1801.9000000000001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129</v>
      </c>
      <c r="AU173" s="242" t="s">
        <v>86</v>
      </c>
      <c r="AV173" s="13" t="s">
        <v>86</v>
      </c>
      <c r="AW173" s="13" t="s">
        <v>37</v>
      </c>
      <c r="AX173" s="13" t="s">
        <v>84</v>
      </c>
      <c r="AY173" s="242" t="s">
        <v>120</v>
      </c>
    </row>
    <row r="174" s="2" customFormat="1" ht="16.5" customHeight="1">
      <c r="A174" s="38"/>
      <c r="B174" s="39"/>
      <c r="C174" s="254" t="s">
        <v>312</v>
      </c>
      <c r="D174" s="254" t="s">
        <v>162</v>
      </c>
      <c r="E174" s="255" t="s">
        <v>313</v>
      </c>
      <c r="F174" s="256" t="s">
        <v>314</v>
      </c>
      <c r="G174" s="257" t="s">
        <v>300</v>
      </c>
      <c r="H174" s="258">
        <v>1828.9290000000001</v>
      </c>
      <c r="I174" s="259"/>
      <c r="J174" s="260">
        <f>ROUND(I174*H174,2)</f>
        <v>0</v>
      </c>
      <c r="K174" s="256" t="s">
        <v>126</v>
      </c>
      <c r="L174" s="261"/>
      <c r="M174" s="262" t="s">
        <v>21</v>
      </c>
      <c r="N174" s="263" t="s">
        <v>47</v>
      </c>
      <c r="O174" s="84"/>
      <c r="P174" s="227">
        <f>O174*H174</f>
        <v>0</v>
      </c>
      <c r="Q174" s="227">
        <v>0.055</v>
      </c>
      <c r="R174" s="227">
        <f>Q174*H174</f>
        <v>100.59109500000001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161</v>
      </c>
      <c r="AT174" s="229" t="s">
        <v>162</v>
      </c>
      <c r="AU174" s="229" t="s">
        <v>86</v>
      </c>
      <c r="AY174" s="17" t="s">
        <v>120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84</v>
      </c>
      <c r="BK174" s="230">
        <f>ROUND(I174*H174,2)</f>
        <v>0</v>
      </c>
      <c r="BL174" s="17" t="s">
        <v>127</v>
      </c>
      <c r="BM174" s="229" t="s">
        <v>315</v>
      </c>
    </row>
    <row r="175" s="13" customFormat="1">
      <c r="A175" s="13"/>
      <c r="B175" s="231"/>
      <c r="C175" s="232"/>
      <c r="D175" s="233" t="s">
        <v>129</v>
      </c>
      <c r="E175" s="234" t="s">
        <v>21</v>
      </c>
      <c r="F175" s="235" t="s">
        <v>316</v>
      </c>
      <c r="G175" s="232"/>
      <c r="H175" s="236">
        <v>1828.9290000000001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129</v>
      </c>
      <c r="AU175" s="242" t="s">
        <v>86</v>
      </c>
      <c r="AV175" s="13" t="s">
        <v>86</v>
      </c>
      <c r="AW175" s="13" t="s">
        <v>37</v>
      </c>
      <c r="AX175" s="13" t="s">
        <v>84</v>
      </c>
      <c r="AY175" s="242" t="s">
        <v>120</v>
      </c>
    </row>
    <row r="176" s="12" customFormat="1" ht="22.8" customHeight="1">
      <c r="A176" s="12"/>
      <c r="B176" s="202"/>
      <c r="C176" s="203"/>
      <c r="D176" s="204" t="s">
        <v>75</v>
      </c>
      <c r="E176" s="216" t="s">
        <v>317</v>
      </c>
      <c r="F176" s="216" t="s">
        <v>318</v>
      </c>
      <c r="G176" s="203"/>
      <c r="H176" s="203"/>
      <c r="I176" s="206"/>
      <c r="J176" s="217">
        <f>BK176</f>
        <v>0</v>
      </c>
      <c r="K176" s="203"/>
      <c r="L176" s="208"/>
      <c r="M176" s="209"/>
      <c r="N176" s="210"/>
      <c r="O176" s="210"/>
      <c r="P176" s="211">
        <f>P177</f>
        <v>0</v>
      </c>
      <c r="Q176" s="210"/>
      <c r="R176" s="211">
        <f>R177</f>
        <v>0</v>
      </c>
      <c r="S176" s="210"/>
      <c r="T176" s="212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3" t="s">
        <v>84</v>
      </c>
      <c r="AT176" s="214" t="s">
        <v>75</v>
      </c>
      <c r="AU176" s="214" t="s">
        <v>84</v>
      </c>
      <c r="AY176" s="213" t="s">
        <v>120</v>
      </c>
      <c r="BK176" s="215">
        <f>BK177</f>
        <v>0</v>
      </c>
    </row>
    <row r="177" s="2" customFormat="1" ht="21.75" customHeight="1">
      <c r="A177" s="38"/>
      <c r="B177" s="39"/>
      <c r="C177" s="218" t="s">
        <v>319</v>
      </c>
      <c r="D177" s="218" t="s">
        <v>122</v>
      </c>
      <c r="E177" s="219" t="s">
        <v>320</v>
      </c>
      <c r="F177" s="220" t="s">
        <v>321</v>
      </c>
      <c r="G177" s="221" t="s">
        <v>165</v>
      </c>
      <c r="H177" s="222">
        <v>4178.3969999999999</v>
      </c>
      <c r="I177" s="223"/>
      <c r="J177" s="224">
        <f>ROUND(I177*H177,2)</f>
        <v>0</v>
      </c>
      <c r="K177" s="220" t="s">
        <v>126</v>
      </c>
      <c r="L177" s="44"/>
      <c r="M177" s="278" t="s">
        <v>21</v>
      </c>
      <c r="N177" s="279" t="s">
        <v>47</v>
      </c>
      <c r="O177" s="280"/>
      <c r="P177" s="281">
        <f>O177*H177</f>
        <v>0</v>
      </c>
      <c r="Q177" s="281">
        <v>0</v>
      </c>
      <c r="R177" s="281">
        <f>Q177*H177</f>
        <v>0</v>
      </c>
      <c r="S177" s="281">
        <v>0</v>
      </c>
      <c r="T177" s="28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127</v>
      </c>
      <c r="AT177" s="229" t="s">
        <v>122</v>
      </c>
      <c r="AU177" s="229" t="s">
        <v>86</v>
      </c>
      <c r="AY177" s="17" t="s">
        <v>120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84</v>
      </c>
      <c r="BK177" s="230">
        <f>ROUND(I177*H177,2)</f>
        <v>0</v>
      </c>
      <c r="BL177" s="17" t="s">
        <v>127</v>
      </c>
      <c r="BM177" s="229" t="s">
        <v>322</v>
      </c>
    </row>
    <row r="178" s="2" customFormat="1" ht="6.96" customHeight="1">
      <c r="A178" s="38"/>
      <c r="B178" s="59"/>
      <c r="C178" s="60"/>
      <c r="D178" s="60"/>
      <c r="E178" s="60"/>
      <c r="F178" s="60"/>
      <c r="G178" s="60"/>
      <c r="H178" s="60"/>
      <c r="I178" s="166"/>
      <c r="J178" s="60"/>
      <c r="K178" s="60"/>
      <c r="L178" s="44"/>
      <c r="M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</sheetData>
  <sheetProtection sheet="1" autoFilter="0" formatColumns="0" formatRows="0" objects="1" scenarios="1" spinCount="100000" saltValue="UbLw5Ewx/BtI2Bqb5UxsOD7PnkniCpi6WZCzw9ErgBcEisUtag30FOW8WxNay38+/lG8aiqVp6kxL0svynfHlw==" hashValue="wkTBBUTy4rAvYAjRif17UImyedoySfVXfbEdl2LO13eH5qFdsCmXmgMeUs4IUWgSSDcf4RnLSQxlEN46SW+LwQ==" algorithmName="SHA-512" password="CC35"/>
  <autoFilter ref="C83:K17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8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86</v>
      </c>
    </row>
    <row r="4" s="1" customFormat="1" ht="24.96" customHeight="1">
      <c r="B4" s="20"/>
      <c r="D4" s="132" t="s">
        <v>93</v>
      </c>
      <c r="I4" s="128"/>
      <c r="L4" s="20"/>
      <c r="M4" s="133" t="s">
        <v>10</v>
      </c>
      <c r="AT4" s="17" t="s">
        <v>4</v>
      </c>
    </row>
    <row r="5" s="1" customFormat="1" ht="6.96" customHeight="1">
      <c r="B5" s="20"/>
      <c r="I5" s="128"/>
      <c r="L5" s="20"/>
    </row>
    <row r="6" s="1" customFormat="1" ht="12" customHeight="1">
      <c r="B6" s="20"/>
      <c r="D6" s="134" t="s">
        <v>16</v>
      </c>
      <c r="I6" s="128"/>
      <c r="L6" s="20"/>
    </row>
    <row r="7" s="1" customFormat="1" ht="16.5" customHeight="1">
      <c r="B7" s="20"/>
      <c r="E7" s="135" t="str">
        <f>'Rekapitulace stavby'!K6</f>
        <v>Park Aerovka - cyklostezky k.ú. Kbely</v>
      </c>
      <c r="F7" s="134"/>
      <c r="G7" s="134"/>
      <c r="H7" s="134"/>
      <c r="I7" s="128"/>
      <c r="L7" s="20"/>
    </row>
    <row r="8" s="2" customFormat="1" ht="12" customHeight="1">
      <c r="A8" s="38"/>
      <c r="B8" s="44"/>
      <c r="C8" s="38"/>
      <c r="D8" s="134" t="s">
        <v>94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8" t="s">
        <v>323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4" t="s">
        <v>18</v>
      </c>
      <c r="E11" s="38"/>
      <c r="F11" s="139" t="s">
        <v>21</v>
      </c>
      <c r="G11" s="38"/>
      <c r="H11" s="38"/>
      <c r="I11" s="140" t="s">
        <v>20</v>
      </c>
      <c r="J11" s="139" t="s">
        <v>21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4" t="s">
        <v>22</v>
      </c>
      <c r="E12" s="38"/>
      <c r="F12" s="139" t="s">
        <v>23</v>
      </c>
      <c r="G12" s="38"/>
      <c r="H12" s="38"/>
      <c r="I12" s="140" t="s">
        <v>24</v>
      </c>
      <c r="J12" s="141" t="str">
        <f>'Rekapitulace stavby'!AN8</f>
        <v>25. 11. 2019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4" t="s">
        <v>26</v>
      </c>
      <c r="E14" s="38"/>
      <c r="F14" s="38"/>
      <c r="G14" s="38"/>
      <c r="H14" s="38"/>
      <c r="I14" s="140" t="s">
        <v>27</v>
      </c>
      <c r="J14" s="139" t="s">
        <v>28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9" t="s">
        <v>29</v>
      </c>
      <c r="F15" s="38"/>
      <c r="G15" s="38"/>
      <c r="H15" s="38"/>
      <c r="I15" s="140" t="s">
        <v>30</v>
      </c>
      <c r="J15" s="139" t="s">
        <v>31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4" t="s">
        <v>32</v>
      </c>
      <c r="E17" s="38"/>
      <c r="F17" s="38"/>
      <c r="G17" s="38"/>
      <c r="H17" s="38"/>
      <c r="I17" s="140" t="s">
        <v>27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30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4" t="s">
        <v>34</v>
      </c>
      <c r="E20" s="38"/>
      <c r="F20" s="38"/>
      <c r="G20" s="38"/>
      <c r="H20" s="38"/>
      <c r="I20" s="140" t="s">
        <v>27</v>
      </c>
      <c r="J20" s="139" t="s">
        <v>35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9" t="s">
        <v>36</v>
      </c>
      <c r="F21" s="38"/>
      <c r="G21" s="38"/>
      <c r="H21" s="38"/>
      <c r="I21" s="140" t="s">
        <v>30</v>
      </c>
      <c r="J21" s="139" t="s">
        <v>21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4" t="s">
        <v>38</v>
      </c>
      <c r="E23" s="38"/>
      <c r="F23" s="38"/>
      <c r="G23" s="38"/>
      <c r="H23" s="38"/>
      <c r="I23" s="140" t="s">
        <v>27</v>
      </c>
      <c r="J23" s="139" t="s">
        <v>21</v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9" t="s">
        <v>39</v>
      </c>
      <c r="F24" s="38"/>
      <c r="G24" s="38"/>
      <c r="H24" s="38"/>
      <c r="I24" s="140" t="s">
        <v>30</v>
      </c>
      <c r="J24" s="139" t="s">
        <v>21</v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4" t="s">
        <v>40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2"/>
      <c r="B27" s="143"/>
      <c r="C27" s="142"/>
      <c r="D27" s="142"/>
      <c r="E27" s="144" t="s">
        <v>21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9" t="s">
        <v>42</v>
      </c>
      <c r="E30" s="38"/>
      <c r="F30" s="38"/>
      <c r="G30" s="38"/>
      <c r="H30" s="38"/>
      <c r="I30" s="136"/>
      <c r="J30" s="150">
        <f>ROUND(J85, 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1" t="s">
        <v>44</v>
      </c>
      <c r="G32" s="38"/>
      <c r="H32" s="38"/>
      <c r="I32" s="152" t="s">
        <v>43</v>
      </c>
      <c r="J32" s="151" t="s">
        <v>45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46</v>
      </c>
      <c r="E33" s="134" t="s">
        <v>47</v>
      </c>
      <c r="F33" s="154">
        <f>ROUND((SUM(BE85:BE108)),  2)</f>
        <v>0</v>
      </c>
      <c r="G33" s="38"/>
      <c r="H33" s="38"/>
      <c r="I33" s="155">
        <v>0.20999999999999999</v>
      </c>
      <c r="J33" s="154">
        <f>ROUND(((SUM(BE85:BE108))*I33),  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4" t="s">
        <v>48</v>
      </c>
      <c r="F34" s="154">
        <f>ROUND((SUM(BF85:BF108)),  2)</f>
        <v>0</v>
      </c>
      <c r="G34" s="38"/>
      <c r="H34" s="38"/>
      <c r="I34" s="155">
        <v>0.14999999999999999</v>
      </c>
      <c r="J34" s="154">
        <f>ROUND(((SUM(BF85:BF108))*I34),  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4" t="s">
        <v>49</v>
      </c>
      <c r="F35" s="154">
        <f>ROUND((SUM(BG85:BG108)),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4" t="s">
        <v>50</v>
      </c>
      <c r="F36" s="154">
        <f>ROUND((SUM(BH85:BH108)),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4" t="s">
        <v>51</v>
      </c>
      <c r="F37" s="154">
        <f>ROUND((SUM(BI85:BI108)),  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52</v>
      </c>
      <c r="E39" s="158"/>
      <c r="F39" s="158"/>
      <c r="G39" s="159" t="s">
        <v>53</v>
      </c>
      <c r="H39" s="160" t="s">
        <v>54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hidden="1" s="2" customFormat="1" ht="6.96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hidden="1" s="2" customFormat="1" ht="24.96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hidden="1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hidden="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hidden="1" s="2" customFormat="1" ht="16.5" customHeight="1">
      <c r="A48" s="38"/>
      <c r="B48" s="39"/>
      <c r="C48" s="40"/>
      <c r="D48" s="40"/>
      <c r="E48" s="170" t="str">
        <f>E7</f>
        <v>Park Aerovka - cyklostezky k.ú. Kbely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hidden="1" s="2" customFormat="1" ht="12" customHeight="1">
      <c r="A49" s="38"/>
      <c r="B49" s="39"/>
      <c r="C49" s="32" t="s">
        <v>94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hidden="1" s="2" customFormat="1" ht="16.5" customHeight="1">
      <c r="A50" s="38"/>
      <c r="B50" s="39"/>
      <c r="C50" s="40"/>
      <c r="D50" s="40"/>
      <c r="E50" s="69" t="str">
        <f>E9</f>
        <v>02 - SO 02 - Ochrana VTL plynovodu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hidden="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hidden="1" s="2" customFormat="1" ht="12" customHeight="1">
      <c r="A52" s="38"/>
      <c r="B52" s="39"/>
      <c r="C52" s="32" t="s">
        <v>22</v>
      </c>
      <c r="D52" s="40"/>
      <c r="E52" s="40"/>
      <c r="F52" s="27" t="str">
        <f>F12</f>
        <v>Kbely</v>
      </c>
      <c r="G52" s="40"/>
      <c r="H52" s="40"/>
      <c r="I52" s="140" t="s">
        <v>24</v>
      </c>
      <c r="J52" s="72" t="str">
        <f>IF(J12="","",J12)</f>
        <v>25. 11. 2019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hidden="1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hidden="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Městská část Praha 19</v>
      </c>
      <c r="G54" s="40"/>
      <c r="H54" s="40"/>
      <c r="I54" s="140" t="s">
        <v>34</v>
      </c>
      <c r="J54" s="36" t="str">
        <f>E21</f>
        <v>LABRON s.r.o.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hidden="1" s="2" customFormat="1" ht="15.15" customHeight="1">
      <c r="A55" s="38"/>
      <c r="B55" s="39"/>
      <c r="C55" s="32" t="s">
        <v>32</v>
      </c>
      <c r="D55" s="40"/>
      <c r="E55" s="40"/>
      <c r="F55" s="27" t="str">
        <f>IF(E18="","",E18)</f>
        <v>Vyplň údaj</v>
      </c>
      <c r="G55" s="40"/>
      <c r="H55" s="40"/>
      <c r="I55" s="140" t="s">
        <v>38</v>
      </c>
      <c r="J55" s="36" t="str">
        <f>E24</f>
        <v>Křišťál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hidden="1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hidden="1" s="2" customFormat="1" ht="29.28" customHeight="1">
      <c r="A57" s="38"/>
      <c r="B57" s="39"/>
      <c r="C57" s="171" t="s">
        <v>97</v>
      </c>
      <c r="D57" s="172"/>
      <c r="E57" s="172"/>
      <c r="F57" s="172"/>
      <c r="G57" s="172"/>
      <c r="H57" s="172"/>
      <c r="I57" s="173"/>
      <c r="J57" s="174" t="s">
        <v>98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hidden="1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hidden="1" s="2" customFormat="1" ht="22.8" customHeight="1">
      <c r="A59" s="38"/>
      <c r="B59" s="39"/>
      <c r="C59" s="175" t="s">
        <v>74</v>
      </c>
      <c r="D59" s="40"/>
      <c r="E59" s="40"/>
      <c r="F59" s="40"/>
      <c r="G59" s="40"/>
      <c r="H59" s="40"/>
      <c r="I59" s="136"/>
      <c r="J59" s="102">
        <f>J85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hidden="1" s="9" customFormat="1" ht="24.96" customHeight="1">
      <c r="A60" s="9"/>
      <c r="B60" s="176"/>
      <c r="C60" s="177"/>
      <c r="D60" s="178" t="s">
        <v>100</v>
      </c>
      <c r="E60" s="179"/>
      <c r="F60" s="179"/>
      <c r="G60" s="179"/>
      <c r="H60" s="179"/>
      <c r="I60" s="180"/>
      <c r="J60" s="181">
        <f>J86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83"/>
      <c r="C61" s="184"/>
      <c r="D61" s="185" t="s">
        <v>101</v>
      </c>
      <c r="E61" s="186"/>
      <c r="F61" s="186"/>
      <c r="G61" s="186"/>
      <c r="H61" s="186"/>
      <c r="I61" s="187"/>
      <c r="J61" s="188">
        <f>J87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9" customFormat="1" ht="24.96" customHeight="1">
      <c r="A62" s="9"/>
      <c r="B62" s="176"/>
      <c r="C62" s="177"/>
      <c r="D62" s="178" t="s">
        <v>324</v>
      </c>
      <c r="E62" s="179"/>
      <c r="F62" s="179"/>
      <c r="G62" s="179"/>
      <c r="H62" s="179"/>
      <c r="I62" s="180"/>
      <c r="J62" s="181">
        <f>J93</f>
        <v>0</v>
      </c>
      <c r="K62" s="177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hidden="1" s="10" customFormat="1" ht="19.92" customHeight="1">
      <c r="A63" s="10"/>
      <c r="B63" s="183"/>
      <c r="C63" s="184"/>
      <c r="D63" s="185" t="s">
        <v>325</v>
      </c>
      <c r="E63" s="186"/>
      <c r="F63" s="186"/>
      <c r="G63" s="186"/>
      <c r="H63" s="186"/>
      <c r="I63" s="187"/>
      <c r="J63" s="188">
        <f>J94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9" customFormat="1" ht="24.96" customHeight="1">
      <c r="A64" s="9"/>
      <c r="B64" s="176"/>
      <c r="C64" s="177"/>
      <c r="D64" s="178" t="s">
        <v>326</v>
      </c>
      <c r="E64" s="179"/>
      <c r="F64" s="179"/>
      <c r="G64" s="179"/>
      <c r="H64" s="179"/>
      <c r="I64" s="180"/>
      <c r="J64" s="181">
        <f>J99</f>
        <v>0</v>
      </c>
      <c r="K64" s="177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hidden="1" s="10" customFormat="1" ht="19.92" customHeight="1">
      <c r="A65" s="10"/>
      <c r="B65" s="183"/>
      <c r="C65" s="184"/>
      <c r="D65" s="185" t="s">
        <v>327</v>
      </c>
      <c r="E65" s="186"/>
      <c r="F65" s="186"/>
      <c r="G65" s="186"/>
      <c r="H65" s="186"/>
      <c r="I65" s="187"/>
      <c r="J65" s="188">
        <f>J100</f>
        <v>0</v>
      </c>
      <c r="K65" s="184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2" customFormat="1" ht="21.84" customHeight="1">
      <c r="A66" s="38"/>
      <c r="B66" s="39"/>
      <c r="C66" s="40"/>
      <c r="D66" s="40"/>
      <c r="E66" s="40"/>
      <c r="F66" s="40"/>
      <c r="G66" s="40"/>
      <c r="H66" s="40"/>
      <c r="I66" s="136"/>
      <c r="J66" s="40"/>
      <c r="K66" s="40"/>
      <c r="L66" s="137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hidden="1" s="2" customFormat="1" ht="6.96" customHeight="1">
      <c r="A67" s="38"/>
      <c r="B67" s="59"/>
      <c r="C67" s="60"/>
      <c r="D67" s="60"/>
      <c r="E67" s="60"/>
      <c r="F67" s="60"/>
      <c r="G67" s="60"/>
      <c r="H67" s="60"/>
      <c r="I67" s="166"/>
      <c r="J67" s="60"/>
      <c r="K67" s="60"/>
      <c r="L67" s="137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idden="1"/>
    <row r="69" hidden="1"/>
    <row r="70" hidden="1"/>
    <row r="71" s="2" customFormat="1" ht="6.96" customHeight="1">
      <c r="A71" s="38"/>
      <c r="B71" s="61"/>
      <c r="C71" s="62"/>
      <c r="D71" s="62"/>
      <c r="E71" s="62"/>
      <c r="F71" s="62"/>
      <c r="G71" s="62"/>
      <c r="H71" s="62"/>
      <c r="I71" s="169"/>
      <c r="J71" s="62"/>
      <c r="K71" s="62"/>
      <c r="L71" s="1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24.96" customHeight="1">
      <c r="A72" s="38"/>
      <c r="B72" s="39"/>
      <c r="C72" s="23" t="s">
        <v>105</v>
      </c>
      <c r="D72" s="40"/>
      <c r="E72" s="40"/>
      <c r="F72" s="40"/>
      <c r="G72" s="40"/>
      <c r="H72" s="40"/>
      <c r="I72" s="136"/>
      <c r="J72" s="40"/>
      <c r="K72" s="40"/>
      <c r="L72" s="1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6.96" customHeight="1">
      <c r="A73" s="38"/>
      <c r="B73" s="39"/>
      <c r="C73" s="40"/>
      <c r="D73" s="40"/>
      <c r="E73" s="40"/>
      <c r="F73" s="40"/>
      <c r="G73" s="40"/>
      <c r="H73" s="40"/>
      <c r="I73" s="136"/>
      <c r="J73" s="40"/>
      <c r="K73" s="40"/>
      <c r="L73" s="1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136"/>
      <c r="J74" s="40"/>
      <c r="K74" s="40"/>
      <c r="L74" s="1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6.5" customHeight="1">
      <c r="A75" s="38"/>
      <c r="B75" s="39"/>
      <c r="C75" s="40"/>
      <c r="D75" s="40"/>
      <c r="E75" s="170" t="str">
        <f>E7</f>
        <v>Park Aerovka - cyklostezky k.ú. Kbely</v>
      </c>
      <c r="F75" s="32"/>
      <c r="G75" s="32"/>
      <c r="H75" s="32"/>
      <c r="I75" s="136"/>
      <c r="J75" s="40"/>
      <c r="K75" s="40"/>
      <c r="L75" s="1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2" customHeight="1">
      <c r="A76" s="38"/>
      <c r="B76" s="39"/>
      <c r="C76" s="32" t="s">
        <v>94</v>
      </c>
      <c r="D76" s="40"/>
      <c r="E76" s="40"/>
      <c r="F76" s="40"/>
      <c r="G76" s="40"/>
      <c r="H76" s="40"/>
      <c r="I76" s="136"/>
      <c r="J76" s="40"/>
      <c r="K76" s="40"/>
      <c r="L76" s="1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6.5" customHeight="1">
      <c r="A77" s="38"/>
      <c r="B77" s="39"/>
      <c r="C77" s="40"/>
      <c r="D77" s="40"/>
      <c r="E77" s="69" t="str">
        <f>E9</f>
        <v>02 - SO 02 - Ochrana VTL plynovodu</v>
      </c>
      <c r="F77" s="40"/>
      <c r="G77" s="40"/>
      <c r="H77" s="40"/>
      <c r="I77" s="136"/>
      <c r="J77" s="40"/>
      <c r="K77" s="40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136"/>
      <c r="J78" s="40"/>
      <c r="K78" s="40"/>
      <c r="L78" s="1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2" customHeight="1">
      <c r="A79" s="38"/>
      <c r="B79" s="39"/>
      <c r="C79" s="32" t="s">
        <v>22</v>
      </c>
      <c r="D79" s="40"/>
      <c r="E79" s="40"/>
      <c r="F79" s="27" t="str">
        <f>F12</f>
        <v>Kbely</v>
      </c>
      <c r="G79" s="40"/>
      <c r="H79" s="40"/>
      <c r="I79" s="140" t="s">
        <v>24</v>
      </c>
      <c r="J79" s="72" t="str">
        <f>IF(J12="","",J12)</f>
        <v>25. 11. 2019</v>
      </c>
      <c r="K79" s="40"/>
      <c r="L79" s="13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136"/>
      <c r="J80" s="40"/>
      <c r="K80" s="40"/>
      <c r="L80" s="13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5.15" customHeight="1">
      <c r="A81" s="38"/>
      <c r="B81" s="39"/>
      <c r="C81" s="32" t="s">
        <v>26</v>
      </c>
      <c r="D81" s="40"/>
      <c r="E81" s="40"/>
      <c r="F81" s="27" t="str">
        <f>E15</f>
        <v>Městská část Praha 19</v>
      </c>
      <c r="G81" s="40"/>
      <c r="H81" s="40"/>
      <c r="I81" s="140" t="s">
        <v>34</v>
      </c>
      <c r="J81" s="36" t="str">
        <f>E21</f>
        <v>LABRON s.r.o.</v>
      </c>
      <c r="K81" s="40"/>
      <c r="L81" s="1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5.15" customHeight="1">
      <c r="A82" s="38"/>
      <c r="B82" s="39"/>
      <c r="C82" s="32" t="s">
        <v>32</v>
      </c>
      <c r="D82" s="40"/>
      <c r="E82" s="40"/>
      <c r="F82" s="27" t="str">
        <f>IF(E18="","",E18)</f>
        <v>Vyplň údaj</v>
      </c>
      <c r="G82" s="40"/>
      <c r="H82" s="40"/>
      <c r="I82" s="140" t="s">
        <v>38</v>
      </c>
      <c r="J82" s="36" t="str">
        <f>E24</f>
        <v>Křišťál</v>
      </c>
      <c r="K82" s="40"/>
      <c r="L82" s="13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0.32" customHeight="1">
      <c r="A83" s="38"/>
      <c r="B83" s="39"/>
      <c r="C83" s="40"/>
      <c r="D83" s="40"/>
      <c r="E83" s="40"/>
      <c r="F83" s="40"/>
      <c r="G83" s="40"/>
      <c r="H83" s="40"/>
      <c r="I83" s="136"/>
      <c r="J83" s="40"/>
      <c r="K83" s="40"/>
      <c r="L83" s="13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11" customFormat="1" ht="29.28" customHeight="1">
      <c r="A84" s="190"/>
      <c r="B84" s="191"/>
      <c r="C84" s="192" t="s">
        <v>106</v>
      </c>
      <c r="D84" s="193" t="s">
        <v>61</v>
      </c>
      <c r="E84" s="193" t="s">
        <v>57</v>
      </c>
      <c r="F84" s="193" t="s">
        <v>58</v>
      </c>
      <c r="G84" s="193" t="s">
        <v>107</v>
      </c>
      <c r="H84" s="193" t="s">
        <v>108</v>
      </c>
      <c r="I84" s="194" t="s">
        <v>109</v>
      </c>
      <c r="J84" s="193" t="s">
        <v>98</v>
      </c>
      <c r="K84" s="195" t="s">
        <v>110</v>
      </c>
      <c r="L84" s="196"/>
      <c r="M84" s="92" t="s">
        <v>21</v>
      </c>
      <c r="N84" s="93" t="s">
        <v>46</v>
      </c>
      <c r="O84" s="93" t="s">
        <v>111</v>
      </c>
      <c r="P84" s="93" t="s">
        <v>112</v>
      </c>
      <c r="Q84" s="93" t="s">
        <v>113</v>
      </c>
      <c r="R84" s="93" t="s">
        <v>114</v>
      </c>
      <c r="S84" s="93" t="s">
        <v>115</v>
      </c>
      <c r="T84" s="94" t="s">
        <v>116</v>
      </c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</row>
    <row r="85" s="2" customFormat="1" ht="22.8" customHeight="1">
      <c r="A85" s="38"/>
      <c r="B85" s="39"/>
      <c r="C85" s="99" t="s">
        <v>117</v>
      </c>
      <c r="D85" s="40"/>
      <c r="E85" s="40"/>
      <c r="F85" s="40"/>
      <c r="G85" s="40"/>
      <c r="H85" s="40"/>
      <c r="I85" s="136"/>
      <c r="J85" s="197">
        <f>BK85</f>
        <v>0</v>
      </c>
      <c r="K85" s="40"/>
      <c r="L85" s="44"/>
      <c r="M85" s="95"/>
      <c r="N85" s="198"/>
      <c r="O85" s="96"/>
      <c r="P85" s="199">
        <f>P86+P93+P99</f>
        <v>0</v>
      </c>
      <c r="Q85" s="96"/>
      <c r="R85" s="199">
        <f>R86+R93+R99</f>
        <v>0.081721599999999991</v>
      </c>
      <c r="S85" s="96"/>
      <c r="T85" s="200">
        <f>T86+T93+T99</f>
        <v>0.061939999999999995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75</v>
      </c>
      <c r="AU85" s="17" t="s">
        <v>99</v>
      </c>
      <c r="BK85" s="201">
        <f>BK86+BK93+BK99</f>
        <v>0</v>
      </c>
    </row>
    <row r="86" s="12" customFormat="1" ht="25.92" customHeight="1">
      <c r="A86" s="12"/>
      <c r="B86" s="202"/>
      <c r="C86" s="203"/>
      <c r="D86" s="204" t="s">
        <v>75</v>
      </c>
      <c r="E86" s="205" t="s">
        <v>118</v>
      </c>
      <c r="F86" s="205" t="s">
        <v>119</v>
      </c>
      <c r="G86" s="203"/>
      <c r="H86" s="203"/>
      <c r="I86" s="206"/>
      <c r="J86" s="207">
        <f>BK86</f>
        <v>0</v>
      </c>
      <c r="K86" s="203"/>
      <c r="L86" s="208"/>
      <c r="M86" s="209"/>
      <c r="N86" s="210"/>
      <c r="O86" s="210"/>
      <c r="P86" s="211">
        <f>P87</f>
        <v>0</v>
      </c>
      <c r="Q86" s="210"/>
      <c r="R86" s="211">
        <f>R87</f>
        <v>0</v>
      </c>
      <c r="S86" s="210"/>
      <c r="T86" s="212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3" t="s">
        <v>84</v>
      </c>
      <c r="AT86" s="214" t="s">
        <v>75</v>
      </c>
      <c r="AU86" s="214" t="s">
        <v>76</v>
      </c>
      <c r="AY86" s="213" t="s">
        <v>120</v>
      </c>
      <c r="BK86" s="215">
        <f>BK87</f>
        <v>0</v>
      </c>
    </row>
    <row r="87" s="12" customFormat="1" ht="22.8" customHeight="1">
      <c r="A87" s="12"/>
      <c r="B87" s="202"/>
      <c r="C87" s="203"/>
      <c r="D87" s="204" t="s">
        <v>75</v>
      </c>
      <c r="E87" s="216" t="s">
        <v>84</v>
      </c>
      <c r="F87" s="216" t="s">
        <v>121</v>
      </c>
      <c r="G87" s="203"/>
      <c r="H87" s="203"/>
      <c r="I87" s="206"/>
      <c r="J87" s="217">
        <f>BK87</f>
        <v>0</v>
      </c>
      <c r="K87" s="203"/>
      <c r="L87" s="208"/>
      <c r="M87" s="209"/>
      <c r="N87" s="210"/>
      <c r="O87" s="210"/>
      <c r="P87" s="211">
        <f>SUM(P88:P92)</f>
        <v>0</v>
      </c>
      <c r="Q87" s="210"/>
      <c r="R87" s="211">
        <f>SUM(R88:R92)</f>
        <v>0</v>
      </c>
      <c r="S87" s="210"/>
      <c r="T87" s="212">
        <f>SUM(T88:T92)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3" t="s">
        <v>84</v>
      </c>
      <c r="AT87" s="214" t="s">
        <v>75</v>
      </c>
      <c r="AU87" s="214" t="s">
        <v>84</v>
      </c>
      <c r="AY87" s="213" t="s">
        <v>120</v>
      </c>
      <c r="BK87" s="215">
        <f>SUM(BK88:BK92)</f>
        <v>0</v>
      </c>
    </row>
    <row r="88" s="2" customFormat="1" ht="21.75" customHeight="1">
      <c r="A88" s="38"/>
      <c r="B88" s="39"/>
      <c r="C88" s="218" t="s">
        <v>84</v>
      </c>
      <c r="D88" s="218" t="s">
        <v>122</v>
      </c>
      <c r="E88" s="219" t="s">
        <v>328</v>
      </c>
      <c r="F88" s="220" t="s">
        <v>329</v>
      </c>
      <c r="G88" s="221" t="s">
        <v>125</v>
      </c>
      <c r="H88" s="222">
        <v>15.672000000000001</v>
      </c>
      <c r="I88" s="223"/>
      <c r="J88" s="224">
        <f>ROUND(I88*H88,2)</f>
        <v>0</v>
      </c>
      <c r="K88" s="220" t="s">
        <v>126</v>
      </c>
      <c r="L88" s="44"/>
      <c r="M88" s="225" t="s">
        <v>21</v>
      </c>
      <c r="N88" s="226" t="s">
        <v>47</v>
      </c>
      <c r="O88" s="8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9" t="s">
        <v>127</v>
      </c>
      <c r="AT88" s="229" t="s">
        <v>122</v>
      </c>
      <c r="AU88" s="229" t="s">
        <v>86</v>
      </c>
      <c r="AY88" s="17" t="s">
        <v>120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7" t="s">
        <v>84</v>
      </c>
      <c r="BK88" s="230">
        <f>ROUND(I88*H88,2)</f>
        <v>0</v>
      </c>
      <c r="BL88" s="17" t="s">
        <v>127</v>
      </c>
      <c r="BM88" s="229" t="s">
        <v>330</v>
      </c>
    </row>
    <row r="89" s="13" customFormat="1">
      <c r="A89" s="13"/>
      <c r="B89" s="231"/>
      <c r="C89" s="232"/>
      <c r="D89" s="233" t="s">
        <v>129</v>
      </c>
      <c r="E89" s="234" t="s">
        <v>21</v>
      </c>
      <c r="F89" s="235" t="s">
        <v>331</v>
      </c>
      <c r="G89" s="232"/>
      <c r="H89" s="236">
        <v>15.672000000000001</v>
      </c>
      <c r="I89" s="237"/>
      <c r="J89" s="232"/>
      <c r="K89" s="232"/>
      <c r="L89" s="238"/>
      <c r="M89" s="239"/>
      <c r="N89" s="240"/>
      <c r="O89" s="240"/>
      <c r="P89" s="240"/>
      <c r="Q89" s="240"/>
      <c r="R89" s="240"/>
      <c r="S89" s="240"/>
      <c r="T89" s="24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2" t="s">
        <v>129</v>
      </c>
      <c r="AU89" s="242" t="s">
        <v>86</v>
      </c>
      <c r="AV89" s="13" t="s">
        <v>86</v>
      </c>
      <c r="AW89" s="13" t="s">
        <v>37</v>
      </c>
      <c r="AX89" s="13" t="s">
        <v>84</v>
      </c>
      <c r="AY89" s="242" t="s">
        <v>120</v>
      </c>
    </row>
    <row r="90" s="2" customFormat="1" ht="21.75" customHeight="1">
      <c r="A90" s="38"/>
      <c r="B90" s="39"/>
      <c r="C90" s="218" t="s">
        <v>86</v>
      </c>
      <c r="D90" s="218" t="s">
        <v>122</v>
      </c>
      <c r="E90" s="219" t="s">
        <v>332</v>
      </c>
      <c r="F90" s="220" t="s">
        <v>333</v>
      </c>
      <c r="G90" s="221" t="s">
        <v>125</v>
      </c>
      <c r="H90" s="222">
        <v>7.8360000000000003</v>
      </c>
      <c r="I90" s="223"/>
      <c r="J90" s="224">
        <f>ROUND(I90*H90,2)</f>
        <v>0</v>
      </c>
      <c r="K90" s="220" t="s">
        <v>126</v>
      </c>
      <c r="L90" s="44"/>
      <c r="M90" s="225" t="s">
        <v>21</v>
      </c>
      <c r="N90" s="226" t="s">
        <v>47</v>
      </c>
      <c r="O90" s="8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9" t="s">
        <v>127</v>
      </c>
      <c r="AT90" s="229" t="s">
        <v>122</v>
      </c>
      <c r="AU90" s="229" t="s">
        <v>86</v>
      </c>
      <c r="AY90" s="17" t="s">
        <v>120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7" t="s">
        <v>84</v>
      </c>
      <c r="BK90" s="230">
        <f>ROUND(I90*H90,2)</f>
        <v>0</v>
      </c>
      <c r="BL90" s="17" t="s">
        <v>127</v>
      </c>
      <c r="BM90" s="229" t="s">
        <v>334</v>
      </c>
    </row>
    <row r="91" s="13" customFormat="1">
      <c r="A91" s="13"/>
      <c r="B91" s="231"/>
      <c r="C91" s="232"/>
      <c r="D91" s="233" t="s">
        <v>129</v>
      </c>
      <c r="E91" s="234" t="s">
        <v>21</v>
      </c>
      <c r="F91" s="235" t="s">
        <v>335</v>
      </c>
      <c r="G91" s="232"/>
      <c r="H91" s="236">
        <v>7.8360000000000003</v>
      </c>
      <c r="I91" s="237"/>
      <c r="J91" s="232"/>
      <c r="K91" s="232"/>
      <c r="L91" s="238"/>
      <c r="M91" s="239"/>
      <c r="N91" s="240"/>
      <c r="O91" s="240"/>
      <c r="P91" s="240"/>
      <c r="Q91" s="240"/>
      <c r="R91" s="240"/>
      <c r="S91" s="240"/>
      <c r="T91" s="24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2" t="s">
        <v>129</v>
      </c>
      <c r="AU91" s="242" t="s">
        <v>86</v>
      </c>
      <c r="AV91" s="13" t="s">
        <v>86</v>
      </c>
      <c r="AW91" s="13" t="s">
        <v>37</v>
      </c>
      <c r="AX91" s="13" t="s">
        <v>84</v>
      </c>
      <c r="AY91" s="242" t="s">
        <v>120</v>
      </c>
    </row>
    <row r="92" s="2" customFormat="1" ht="21.75" customHeight="1">
      <c r="A92" s="38"/>
      <c r="B92" s="39"/>
      <c r="C92" s="218" t="s">
        <v>135</v>
      </c>
      <c r="D92" s="218" t="s">
        <v>122</v>
      </c>
      <c r="E92" s="219" t="s">
        <v>336</v>
      </c>
      <c r="F92" s="220" t="s">
        <v>337</v>
      </c>
      <c r="G92" s="221" t="s">
        <v>125</v>
      </c>
      <c r="H92" s="222">
        <v>15.672000000000001</v>
      </c>
      <c r="I92" s="223"/>
      <c r="J92" s="224">
        <f>ROUND(I92*H92,2)</f>
        <v>0</v>
      </c>
      <c r="K92" s="220" t="s">
        <v>126</v>
      </c>
      <c r="L92" s="44"/>
      <c r="M92" s="225" t="s">
        <v>21</v>
      </c>
      <c r="N92" s="226" t="s">
        <v>47</v>
      </c>
      <c r="O92" s="8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9" t="s">
        <v>127</v>
      </c>
      <c r="AT92" s="229" t="s">
        <v>122</v>
      </c>
      <c r="AU92" s="229" t="s">
        <v>86</v>
      </c>
      <c r="AY92" s="17" t="s">
        <v>120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7" t="s">
        <v>84</v>
      </c>
      <c r="BK92" s="230">
        <f>ROUND(I92*H92,2)</f>
        <v>0</v>
      </c>
      <c r="BL92" s="17" t="s">
        <v>127</v>
      </c>
      <c r="BM92" s="229" t="s">
        <v>338</v>
      </c>
    </row>
    <row r="93" s="12" customFormat="1" ht="25.92" customHeight="1">
      <c r="A93" s="12"/>
      <c r="B93" s="202"/>
      <c r="C93" s="203"/>
      <c r="D93" s="204" t="s">
        <v>75</v>
      </c>
      <c r="E93" s="205" t="s">
        <v>339</v>
      </c>
      <c r="F93" s="205" t="s">
        <v>340</v>
      </c>
      <c r="G93" s="203"/>
      <c r="H93" s="203"/>
      <c r="I93" s="206"/>
      <c r="J93" s="207">
        <f>BK93</f>
        <v>0</v>
      </c>
      <c r="K93" s="203"/>
      <c r="L93" s="208"/>
      <c r="M93" s="209"/>
      <c r="N93" s="210"/>
      <c r="O93" s="210"/>
      <c r="P93" s="211">
        <f>P94</f>
        <v>0</v>
      </c>
      <c r="Q93" s="210"/>
      <c r="R93" s="211">
        <f>R94</f>
        <v>0.077939999999999995</v>
      </c>
      <c r="S93" s="210"/>
      <c r="T93" s="212">
        <f>T94</f>
        <v>0.061939999999999995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3" t="s">
        <v>86</v>
      </c>
      <c r="AT93" s="214" t="s">
        <v>75</v>
      </c>
      <c r="AU93" s="214" t="s">
        <v>76</v>
      </c>
      <c r="AY93" s="213" t="s">
        <v>120</v>
      </c>
      <c r="BK93" s="215">
        <f>BK94</f>
        <v>0</v>
      </c>
    </row>
    <row r="94" s="12" customFormat="1" ht="22.8" customHeight="1">
      <c r="A94" s="12"/>
      <c r="B94" s="202"/>
      <c r="C94" s="203"/>
      <c r="D94" s="204" t="s">
        <v>75</v>
      </c>
      <c r="E94" s="216" t="s">
        <v>341</v>
      </c>
      <c r="F94" s="216" t="s">
        <v>342</v>
      </c>
      <c r="G94" s="203"/>
      <c r="H94" s="203"/>
      <c r="I94" s="206"/>
      <c r="J94" s="217">
        <f>BK94</f>
        <v>0</v>
      </c>
      <c r="K94" s="203"/>
      <c r="L94" s="208"/>
      <c r="M94" s="209"/>
      <c r="N94" s="210"/>
      <c r="O94" s="210"/>
      <c r="P94" s="211">
        <f>SUM(P95:P98)</f>
        <v>0</v>
      </c>
      <c r="Q94" s="210"/>
      <c r="R94" s="211">
        <f>SUM(R95:R98)</f>
        <v>0.077939999999999995</v>
      </c>
      <c r="S94" s="210"/>
      <c r="T94" s="212">
        <f>SUM(T95:T98)</f>
        <v>0.061939999999999995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3" t="s">
        <v>86</v>
      </c>
      <c r="AT94" s="214" t="s">
        <v>75</v>
      </c>
      <c r="AU94" s="214" t="s">
        <v>84</v>
      </c>
      <c r="AY94" s="213" t="s">
        <v>120</v>
      </c>
      <c r="BK94" s="215">
        <f>SUM(BK95:BK98)</f>
        <v>0</v>
      </c>
    </row>
    <row r="95" s="2" customFormat="1" ht="16.5" customHeight="1">
      <c r="A95" s="38"/>
      <c r="B95" s="39"/>
      <c r="C95" s="218" t="s">
        <v>127</v>
      </c>
      <c r="D95" s="218" t="s">
        <v>122</v>
      </c>
      <c r="E95" s="219" t="s">
        <v>343</v>
      </c>
      <c r="F95" s="220" t="s">
        <v>344</v>
      </c>
      <c r="G95" s="221" t="s">
        <v>179</v>
      </c>
      <c r="H95" s="222">
        <v>3.2599999999999998</v>
      </c>
      <c r="I95" s="223"/>
      <c r="J95" s="224">
        <f>ROUND(I95*H95,2)</f>
        <v>0</v>
      </c>
      <c r="K95" s="220" t="s">
        <v>126</v>
      </c>
      <c r="L95" s="44"/>
      <c r="M95" s="225" t="s">
        <v>21</v>
      </c>
      <c r="N95" s="226" t="s">
        <v>47</v>
      </c>
      <c r="O95" s="84"/>
      <c r="P95" s="227">
        <f>O95*H95</f>
        <v>0</v>
      </c>
      <c r="Q95" s="227">
        <v>0.019</v>
      </c>
      <c r="R95" s="227">
        <f>Q95*H95</f>
        <v>0.061939999999999995</v>
      </c>
      <c r="S95" s="227">
        <v>0.019</v>
      </c>
      <c r="T95" s="228">
        <f>S95*H95</f>
        <v>0.061939999999999995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9" t="s">
        <v>205</v>
      </c>
      <c r="AT95" s="229" t="s">
        <v>122</v>
      </c>
      <c r="AU95" s="229" t="s">
        <v>86</v>
      </c>
      <c r="AY95" s="17" t="s">
        <v>120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7" t="s">
        <v>84</v>
      </c>
      <c r="BK95" s="230">
        <f>ROUND(I95*H95,2)</f>
        <v>0</v>
      </c>
      <c r="BL95" s="17" t="s">
        <v>205</v>
      </c>
      <c r="BM95" s="229" t="s">
        <v>345</v>
      </c>
    </row>
    <row r="96" s="13" customFormat="1">
      <c r="A96" s="13"/>
      <c r="B96" s="231"/>
      <c r="C96" s="232"/>
      <c r="D96" s="233" t="s">
        <v>129</v>
      </c>
      <c r="E96" s="234" t="s">
        <v>21</v>
      </c>
      <c r="F96" s="235" t="s">
        <v>346</v>
      </c>
      <c r="G96" s="232"/>
      <c r="H96" s="236">
        <v>3.2599999999999998</v>
      </c>
      <c r="I96" s="237"/>
      <c r="J96" s="232"/>
      <c r="K96" s="232"/>
      <c r="L96" s="238"/>
      <c r="M96" s="239"/>
      <c r="N96" s="240"/>
      <c r="O96" s="240"/>
      <c r="P96" s="240"/>
      <c r="Q96" s="240"/>
      <c r="R96" s="240"/>
      <c r="S96" s="240"/>
      <c r="T96" s="24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2" t="s">
        <v>129</v>
      </c>
      <c r="AU96" s="242" t="s">
        <v>86</v>
      </c>
      <c r="AV96" s="13" t="s">
        <v>86</v>
      </c>
      <c r="AW96" s="13" t="s">
        <v>37</v>
      </c>
      <c r="AX96" s="13" t="s">
        <v>84</v>
      </c>
      <c r="AY96" s="242" t="s">
        <v>120</v>
      </c>
    </row>
    <row r="97" s="2" customFormat="1" ht="16.5" customHeight="1">
      <c r="A97" s="38"/>
      <c r="B97" s="39"/>
      <c r="C97" s="254" t="s">
        <v>144</v>
      </c>
      <c r="D97" s="254" t="s">
        <v>162</v>
      </c>
      <c r="E97" s="255" t="s">
        <v>347</v>
      </c>
      <c r="F97" s="256" t="s">
        <v>348</v>
      </c>
      <c r="G97" s="257" t="s">
        <v>165</v>
      </c>
      <c r="H97" s="258">
        <v>0.016</v>
      </c>
      <c r="I97" s="259"/>
      <c r="J97" s="260">
        <f>ROUND(I97*H97,2)</f>
        <v>0</v>
      </c>
      <c r="K97" s="256" t="s">
        <v>126</v>
      </c>
      <c r="L97" s="261"/>
      <c r="M97" s="262" t="s">
        <v>21</v>
      </c>
      <c r="N97" s="263" t="s">
        <v>47</v>
      </c>
      <c r="O97" s="84"/>
      <c r="P97" s="227">
        <f>O97*H97</f>
        <v>0</v>
      </c>
      <c r="Q97" s="227">
        <v>1</v>
      </c>
      <c r="R97" s="227">
        <f>Q97*H97</f>
        <v>0.016</v>
      </c>
      <c r="S97" s="227">
        <v>0</v>
      </c>
      <c r="T97" s="228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9" t="s">
        <v>288</v>
      </c>
      <c r="AT97" s="229" t="s">
        <v>162</v>
      </c>
      <c r="AU97" s="229" t="s">
        <v>86</v>
      </c>
      <c r="AY97" s="17" t="s">
        <v>120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7" t="s">
        <v>84</v>
      </c>
      <c r="BK97" s="230">
        <f>ROUND(I97*H97,2)</f>
        <v>0</v>
      </c>
      <c r="BL97" s="17" t="s">
        <v>205</v>
      </c>
      <c r="BM97" s="229" t="s">
        <v>349</v>
      </c>
    </row>
    <row r="98" s="13" customFormat="1">
      <c r="A98" s="13"/>
      <c r="B98" s="231"/>
      <c r="C98" s="232"/>
      <c r="D98" s="233" t="s">
        <v>129</v>
      </c>
      <c r="E98" s="234" t="s">
        <v>21</v>
      </c>
      <c r="F98" s="235" t="s">
        <v>350</v>
      </c>
      <c r="G98" s="232"/>
      <c r="H98" s="236">
        <v>0.016</v>
      </c>
      <c r="I98" s="237"/>
      <c r="J98" s="232"/>
      <c r="K98" s="232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129</v>
      </c>
      <c r="AU98" s="242" t="s">
        <v>86</v>
      </c>
      <c r="AV98" s="13" t="s">
        <v>86</v>
      </c>
      <c r="AW98" s="13" t="s">
        <v>37</v>
      </c>
      <c r="AX98" s="13" t="s">
        <v>84</v>
      </c>
      <c r="AY98" s="242" t="s">
        <v>120</v>
      </c>
    </row>
    <row r="99" s="12" customFormat="1" ht="25.92" customHeight="1">
      <c r="A99" s="12"/>
      <c r="B99" s="202"/>
      <c r="C99" s="203"/>
      <c r="D99" s="204" t="s">
        <v>75</v>
      </c>
      <c r="E99" s="205" t="s">
        <v>162</v>
      </c>
      <c r="F99" s="205" t="s">
        <v>351</v>
      </c>
      <c r="G99" s="203"/>
      <c r="H99" s="203"/>
      <c r="I99" s="206"/>
      <c r="J99" s="207">
        <f>BK99</f>
        <v>0</v>
      </c>
      <c r="K99" s="203"/>
      <c r="L99" s="208"/>
      <c r="M99" s="209"/>
      <c r="N99" s="210"/>
      <c r="O99" s="210"/>
      <c r="P99" s="211">
        <f>P100</f>
        <v>0</v>
      </c>
      <c r="Q99" s="210"/>
      <c r="R99" s="211">
        <f>R100</f>
        <v>0.0037816</v>
      </c>
      <c r="S99" s="210"/>
      <c r="T99" s="212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3" t="s">
        <v>135</v>
      </c>
      <c r="AT99" s="214" t="s">
        <v>75</v>
      </c>
      <c r="AU99" s="214" t="s">
        <v>76</v>
      </c>
      <c r="AY99" s="213" t="s">
        <v>120</v>
      </c>
      <c r="BK99" s="215">
        <f>BK100</f>
        <v>0</v>
      </c>
    </row>
    <row r="100" s="12" customFormat="1" ht="22.8" customHeight="1">
      <c r="A100" s="12"/>
      <c r="B100" s="202"/>
      <c r="C100" s="203"/>
      <c r="D100" s="204" t="s">
        <v>75</v>
      </c>
      <c r="E100" s="216" t="s">
        <v>352</v>
      </c>
      <c r="F100" s="216" t="s">
        <v>353</v>
      </c>
      <c r="G100" s="203"/>
      <c r="H100" s="203"/>
      <c r="I100" s="206"/>
      <c r="J100" s="217">
        <f>BK100</f>
        <v>0</v>
      </c>
      <c r="K100" s="203"/>
      <c r="L100" s="208"/>
      <c r="M100" s="209"/>
      <c r="N100" s="210"/>
      <c r="O100" s="210"/>
      <c r="P100" s="211">
        <f>SUM(P101:P108)</f>
        <v>0</v>
      </c>
      <c r="Q100" s="210"/>
      <c r="R100" s="211">
        <f>SUM(R101:R108)</f>
        <v>0.0037816</v>
      </c>
      <c r="S100" s="210"/>
      <c r="T100" s="212">
        <f>SUM(T101:T108)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3" t="s">
        <v>135</v>
      </c>
      <c r="AT100" s="214" t="s">
        <v>75</v>
      </c>
      <c r="AU100" s="214" t="s">
        <v>84</v>
      </c>
      <c r="AY100" s="213" t="s">
        <v>120</v>
      </c>
      <c r="BK100" s="215">
        <f>SUM(BK101:BK108)</f>
        <v>0</v>
      </c>
    </row>
    <row r="101" s="2" customFormat="1" ht="16.5" customHeight="1">
      <c r="A101" s="38"/>
      <c r="B101" s="39"/>
      <c r="C101" s="218" t="s">
        <v>149</v>
      </c>
      <c r="D101" s="218" t="s">
        <v>122</v>
      </c>
      <c r="E101" s="219" t="s">
        <v>354</v>
      </c>
      <c r="F101" s="220" t="s">
        <v>355</v>
      </c>
      <c r="G101" s="221" t="s">
        <v>179</v>
      </c>
      <c r="H101" s="222">
        <v>3.2599999999999998</v>
      </c>
      <c r="I101" s="223"/>
      <c r="J101" s="224">
        <f>ROUND(I101*H101,2)</f>
        <v>0</v>
      </c>
      <c r="K101" s="220" t="s">
        <v>126</v>
      </c>
      <c r="L101" s="44"/>
      <c r="M101" s="225" t="s">
        <v>21</v>
      </c>
      <c r="N101" s="226" t="s">
        <v>47</v>
      </c>
      <c r="O101" s="84"/>
      <c r="P101" s="227">
        <f>O101*H101</f>
        <v>0</v>
      </c>
      <c r="Q101" s="227">
        <v>0.00058</v>
      </c>
      <c r="R101" s="227">
        <f>Q101*H101</f>
        <v>0.0018908</v>
      </c>
      <c r="S101" s="227">
        <v>0</v>
      </c>
      <c r="T101" s="228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9" t="s">
        <v>356</v>
      </c>
      <c r="AT101" s="229" t="s">
        <v>122</v>
      </c>
      <c r="AU101" s="229" t="s">
        <v>86</v>
      </c>
      <c r="AY101" s="17" t="s">
        <v>120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17" t="s">
        <v>84</v>
      </c>
      <c r="BK101" s="230">
        <f>ROUND(I101*H101,2)</f>
        <v>0</v>
      </c>
      <c r="BL101" s="17" t="s">
        <v>356</v>
      </c>
      <c r="BM101" s="229" t="s">
        <v>357</v>
      </c>
    </row>
    <row r="102" s="13" customFormat="1">
      <c r="A102" s="13"/>
      <c r="B102" s="231"/>
      <c r="C102" s="232"/>
      <c r="D102" s="233" t="s">
        <v>129</v>
      </c>
      <c r="E102" s="234" t="s">
        <v>21</v>
      </c>
      <c r="F102" s="235" t="s">
        <v>346</v>
      </c>
      <c r="G102" s="232"/>
      <c r="H102" s="236">
        <v>3.2599999999999998</v>
      </c>
      <c r="I102" s="237"/>
      <c r="J102" s="232"/>
      <c r="K102" s="232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129</v>
      </c>
      <c r="AU102" s="242" t="s">
        <v>86</v>
      </c>
      <c r="AV102" s="13" t="s">
        <v>86</v>
      </c>
      <c r="AW102" s="13" t="s">
        <v>37</v>
      </c>
      <c r="AX102" s="13" t="s">
        <v>84</v>
      </c>
      <c r="AY102" s="242" t="s">
        <v>120</v>
      </c>
    </row>
    <row r="103" s="2" customFormat="1" ht="16.5" customHeight="1">
      <c r="A103" s="38"/>
      <c r="B103" s="39"/>
      <c r="C103" s="254" t="s">
        <v>155</v>
      </c>
      <c r="D103" s="254" t="s">
        <v>162</v>
      </c>
      <c r="E103" s="255" t="s">
        <v>358</v>
      </c>
      <c r="F103" s="256" t="s">
        <v>359</v>
      </c>
      <c r="G103" s="257" t="s">
        <v>360</v>
      </c>
      <c r="H103" s="258">
        <v>1</v>
      </c>
      <c r="I103" s="259"/>
      <c r="J103" s="260">
        <f>ROUND(I103*H103,2)</f>
        <v>0</v>
      </c>
      <c r="K103" s="256" t="s">
        <v>21</v>
      </c>
      <c r="L103" s="261"/>
      <c r="M103" s="262" t="s">
        <v>21</v>
      </c>
      <c r="N103" s="263" t="s">
        <v>47</v>
      </c>
      <c r="O103" s="84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9" t="s">
        <v>361</v>
      </c>
      <c r="AT103" s="229" t="s">
        <v>162</v>
      </c>
      <c r="AU103" s="229" t="s">
        <v>86</v>
      </c>
      <c r="AY103" s="17" t="s">
        <v>120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7" t="s">
        <v>84</v>
      </c>
      <c r="BK103" s="230">
        <f>ROUND(I103*H103,2)</f>
        <v>0</v>
      </c>
      <c r="BL103" s="17" t="s">
        <v>356</v>
      </c>
      <c r="BM103" s="229" t="s">
        <v>362</v>
      </c>
    </row>
    <row r="104" s="2" customFormat="1" ht="16.5" customHeight="1">
      <c r="A104" s="38"/>
      <c r="B104" s="39"/>
      <c r="C104" s="218" t="s">
        <v>161</v>
      </c>
      <c r="D104" s="218" t="s">
        <v>122</v>
      </c>
      <c r="E104" s="219" t="s">
        <v>363</v>
      </c>
      <c r="F104" s="220" t="s">
        <v>364</v>
      </c>
      <c r="G104" s="221" t="s">
        <v>179</v>
      </c>
      <c r="H104" s="222">
        <v>3.2599999999999998</v>
      </c>
      <c r="I104" s="223"/>
      <c r="J104" s="224">
        <f>ROUND(I104*H104,2)</f>
        <v>0</v>
      </c>
      <c r="K104" s="220" t="s">
        <v>126</v>
      </c>
      <c r="L104" s="44"/>
      <c r="M104" s="225" t="s">
        <v>21</v>
      </c>
      <c r="N104" s="226" t="s">
        <v>47</v>
      </c>
      <c r="O104" s="8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9" t="s">
        <v>356</v>
      </c>
      <c r="AT104" s="229" t="s">
        <v>122</v>
      </c>
      <c r="AU104" s="229" t="s">
        <v>86</v>
      </c>
      <c r="AY104" s="17" t="s">
        <v>120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7" t="s">
        <v>84</v>
      </c>
      <c r="BK104" s="230">
        <f>ROUND(I104*H104,2)</f>
        <v>0</v>
      </c>
      <c r="BL104" s="17" t="s">
        <v>356</v>
      </c>
      <c r="BM104" s="229" t="s">
        <v>365</v>
      </c>
    </row>
    <row r="105" s="13" customFormat="1">
      <c r="A105" s="13"/>
      <c r="B105" s="231"/>
      <c r="C105" s="232"/>
      <c r="D105" s="233" t="s">
        <v>129</v>
      </c>
      <c r="E105" s="234" t="s">
        <v>21</v>
      </c>
      <c r="F105" s="235" t="s">
        <v>346</v>
      </c>
      <c r="G105" s="232"/>
      <c r="H105" s="236">
        <v>3.2599999999999998</v>
      </c>
      <c r="I105" s="237"/>
      <c r="J105" s="232"/>
      <c r="K105" s="232"/>
      <c r="L105" s="238"/>
      <c r="M105" s="239"/>
      <c r="N105" s="240"/>
      <c r="O105" s="240"/>
      <c r="P105" s="240"/>
      <c r="Q105" s="240"/>
      <c r="R105" s="240"/>
      <c r="S105" s="240"/>
      <c r="T105" s="24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2" t="s">
        <v>129</v>
      </c>
      <c r="AU105" s="242" t="s">
        <v>86</v>
      </c>
      <c r="AV105" s="13" t="s">
        <v>86</v>
      </c>
      <c r="AW105" s="13" t="s">
        <v>37</v>
      </c>
      <c r="AX105" s="13" t="s">
        <v>84</v>
      </c>
      <c r="AY105" s="242" t="s">
        <v>120</v>
      </c>
    </row>
    <row r="106" s="2" customFormat="1" ht="16.5" customHeight="1">
      <c r="A106" s="38"/>
      <c r="B106" s="39"/>
      <c r="C106" s="254" t="s">
        <v>170</v>
      </c>
      <c r="D106" s="254" t="s">
        <v>162</v>
      </c>
      <c r="E106" s="255" t="s">
        <v>366</v>
      </c>
      <c r="F106" s="256" t="s">
        <v>367</v>
      </c>
      <c r="G106" s="257" t="s">
        <v>265</v>
      </c>
      <c r="H106" s="258">
        <v>5</v>
      </c>
      <c r="I106" s="259"/>
      <c r="J106" s="260">
        <f>ROUND(I106*H106,2)</f>
        <v>0</v>
      </c>
      <c r="K106" s="256" t="s">
        <v>21</v>
      </c>
      <c r="L106" s="261"/>
      <c r="M106" s="262" t="s">
        <v>21</v>
      </c>
      <c r="N106" s="263" t="s">
        <v>47</v>
      </c>
      <c r="O106" s="84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9" t="s">
        <v>361</v>
      </c>
      <c r="AT106" s="229" t="s">
        <v>162</v>
      </c>
      <c r="AU106" s="229" t="s">
        <v>86</v>
      </c>
      <c r="AY106" s="17" t="s">
        <v>120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7" t="s">
        <v>84</v>
      </c>
      <c r="BK106" s="230">
        <f>ROUND(I106*H106,2)</f>
        <v>0</v>
      </c>
      <c r="BL106" s="17" t="s">
        <v>356</v>
      </c>
      <c r="BM106" s="229" t="s">
        <v>368</v>
      </c>
    </row>
    <row r="107" s="2" customFormat="1" ht="16.5" customHeight="1">
      <c r="A107" s="38"/>
      <c r="B107" s="39"/>
      <c r="C107" s="218" t="s">
        <v>176</v>
      </c>
      <c r="D107" s="218" t="s">
        <v>122</v>
      </c>
      <c r="E107" s="219" t="s">
        <v>369</v>
      </c>
      <c r="F107" s="220" t="s">
        <v>370</v>
      </c>
      <c r="G107" s="221" t="s">
        <v>179</v>
      </c>
      <c r="H107" s="222">
        <v>3.2599999999999998</v>
      </c>
      <c r="I107" s="223"/>
      <c r="J107" s="224">
        <f>ROUND(I107*H107,2)</f>
        <v>0</v>
      </c>
      <c r="K107" s="220" t="s">
        <v>21</v>
      </c>
      <c r="L107" s="44"/>
      <c r="M107" s="225" t="s">
        <v>21</v>
      </c>
      <c r="N107" s="226" t="s">
        <v>47</v>
      </c>
      <c r="O107" s="84"/>
      <c r="P107" s="227">
        <f>O107*H107</f>
        <v>0</v>
      </c>
      <c r="Q107" s="227">
        <v>0.00058</v>
      </c>
      <c r="R107" s="227">
        <f>Q107*H107</f>
        <v>0.0018908</v>
      </c>
      <c r="S107" s="227">
        <v>0</v>
      </c>
      <c r="T107" s="22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9" t="s">
        <v>356</v>
      </c>
      <c r="AT107" s="229" t="s">
        <v>122</v>
      </c>
      <c r="AU107" s="229" t="s">
        <v>86</v>
      </c>
      <c r="AY107" s="17" t="s">
        <v>120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7" t="s">
        <v>84</v>
      </c>
      <c r="BK107" s="230">
        <f>ROUND(I107*H107,2)</f>
        <v>0</v>
      </c>
      <c r="BL107" s="17" t="s">
        <v>356</v>
      </c>
      <c r="BM107" s="229" t="s">
        <v>371</v>
      </c>
    </row>
    <row r="108" s="13" customFormat="1">
      <c r="A108" s="13"/>
      <c r="B108" s="231"/>
      <c r="C108" s="232"/>
      <c r="D108" s="233" t="s">
        <v>129</v>
      </c>
      <c r="E108" s="234" t="s">
        <v>21</v>
      </c>
      <c r="F108" s="235" t="s">
        <v>346</v>
      </c>
      <c r="G108" s="232"/>
      <c r="H108" s="236">
        <v>3.2599999999999998</v>
      </c>
      <c r="I108" s="237"/>
      <c r="J108" s="232"/>
      <c r="K108" s="232"/>
      <c r="L108" s="238"/>
      <c r="M108" s="283"/>
      <c r="N108" s="284"/>
      <c r="O108" s="284"/>
      <c r="P108" s="284"/>
      <c r="Q108" s="284"/>
      <c r="R108" s="284"/>
      <c r="S108" s="284"/>
      <c r="T108" s="28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129</v>
      </c>
      <c r="AU108" s="242" t="s">
        <v>86</v>
      </c>
      <c r="AV108" s="13" t="s">
        <v>86</v>
      </c>
      <c r="AW108" s="13" t="s">
        <v>37</v>
      </c>
      <c r="AX108" s="13" t="s">
        <v>84</v>
      </c>
      <c r="AY108" s="242" t="s">
        <v>120</v>
      </c>
    </row>
    <row r="109" s="2" customFormat="1" ht="6.96" customHeight="1">
      <c r="A109" s="38"/>
      <c r="B109" s="59"/>
      <c r="C109" s="60"/>
      <c r="D109" s="60"/>
      <c r="E109" s="60"/>
      <c r="F109" s="60"/>
      <c r="G109" s="60"/>
      <c r="H109" s="60"/>
      <c r="I109" s="166"/>
      <c r="J109" s="60"/>
      <c r="K109" s="60"/>
      <c r="L109" s="44"/>
      <c r="M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</sheetData>
  <sheetProtection sheet="1" autoFilter="0" formatColumns="0" formatRows="0" objects="1" scenarios="1" spinCount="100000" saltValue="PyAJceN5vb9yf6s33z0zib2kRs11ZquWiVvE89cjWJbBQVTWVLCP739VBWxXmAKVUDTCE7BKnVGkGPsXrEdTCw==" hashValue="5YFgQtRYJ1sbG95oGy/44lJ5W2dQjeg6sw3mC9DJApEBS8R7lWzo/G5Vb/6uYAkrY9wdfeG7lVTaEK5mb7tx8A==" algorithmName="SHA-512" password="CC35"/>
  <autoFilter ref="C84:K10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8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86</v>
      </c>
    </row>
    <row r="4" s="1" customFormat="1" ht="24.96" customHeight="1">
      <c r="B4" s="20"/>
      <c r="D4" s="132" t="s">
        <v>93</v>
      </c>
      <c r="I4" s="128"/>
      <c r="L4" s="20"/>
      <c r="M4" s="133" t="s">
        <v>10</v>
      </c>
      <c r="AT4" s="17" t="s">
        <v>4</v>
      </c>
    </row>
    <row r="5" s="1" customFormat="1" ht="6.96" customHeight="1">
      <c r="B5" s="20"/>
      <c r="I5" s="128"/>
      <c r="L5" s="20"/>
    </row>
    <row r="6" s="1" customFormat="1" ht="12" customHeight="1">
      <c r="B6" s="20"/>
      <c r="D6" s="134" t="s">
        <v>16</v>
      </c>
      <c r="I6" s="128"/>
      <c r="L6" s="20"/>
    </row>
    <row r="7" s="1" customFormat="1" ht="16.5" customHeight="1">
      <c r="B7" s="20"/>
      <c r="E7" s="135" t="str">
        <f>'Rekapitulace stavby'!K6</f>
        <v>Park Aerovka - cyklostezky k.ú. Kbely</v>
      </c>
      <c r="F7" s="134"/>
      <c r="G7" s="134"/>
      <c r="H7" s="134"/>
      <c r="I7" s="128"/>
      <c r="L7" s="20"/>
    </row>
    <row r="8" s="2" customFormat="1" ht="12" customHeight="1">
      <c r="A8" s="38"/>
      <c r="B8" s="44"/>
      <c r="C8" s="38"/>
      <c r="D8" s="134" t="s">
        <v>94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8" t="s">
        <v>372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4" t="s">
        <v>18</v>
      </c>
      <c r="E11" s="38"/>
      <c r="F11" s="139" t="s">
        <v>21</v>
      </c>
      <c r="G11" s="38"/>
      <c r="H11" s="38"/>
      <c r="I11" s="140" t="s">
        <v>20</v>
      </c>
      <c r="J11" s="139" t="s">
        <v>21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4" t="s">
        <v>22</v>
      </c>
      <c r="E12" s="38"/>
      <c r="F12" s="139" t="s">
        <v>23</v>
      </c>
      <c r="G12" s="38"/>
      <c r="H12" s="38"/>
      <c r="I12" s="140" t="s">
        <v>24</v>
      </c>
      <c r="J12" s="141" t="str">
        <f>'Rekapitulace stavby'!AN8</f>
        <v>25. 11. 2019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4" t="s">
        <v>26</v>
      </c>
      <c r="E14" s="38"/>
      <c r="F14" s="38"/>
      <c r="G14" s="38"/>
      <c r="H14" s="38"/>
      <c r="I14" s="140" t="s">
        <v>27</v>
      </c>
      <c r="J14" s="139" t="s">
        <v>28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9" t="s">
        <v>29</v>
      </c>
      <c r="F15" s="38"/>
      <c r="G15" s="38"/>
      <c r="H15" s="38"/>
      <c r="I15" s="140" t="s">
        <v>30</v>
      </c>
      <c r="J15" s="139" t="s">
        <v>31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4" t="s">
        <v>32</v>
      </c>
      <c r="E17" s="38"/>
      <c r="F17" s="38"/>
      <c r="G17" s="38"/>
      <c r="H17" s="38"/>
      <c r="I17" s="140" t="s">
        <v>27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30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4" t="s">
        <v>34</v>
      </c>
      <c r="E20" s="38"/>
      <c r="F20" s="38"/>
      <c r="G20" s="38"/>
      <c r="H20" s="38"/>
      <c r="I20" s="140" t="s">
        <v>27</v>
      </c>
      <c r="J20" s="139" t="s">
        <v>35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9" t="s">
        <v>36</v>
      </c>
      <c r="F21" s="38"/>
      <c r="G21" s="38"/>
      <c r="H21" s="38"/>
      <c r="I21" s="140" t="s">
        <v>30</v>
      </c>
      <c r="J21" s="139" t="s">
        <v>21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4" t="s">
        <v>38</v>
      </c>
      <c r="E23" s="38"/>
      <c r="F23" s="38"/>
      <c r="G23" s="38"/>
      <c r="H23" s="38"/>
      <c r="I23" s="140" t="s">
        <v>27</v>
      </c>
      <c r="J23" s="139" t="s">
        <v>21</v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9" t="s">
        <v>39</v>
      </c>
      <c r="F24" s="38"/>
      <c r="G24" s="38"/>
      <c r="H24" s="38"/>
      <c r="I24" s="140" t="s">
        <v>30</v>
      </c>
      <c r="J24" s="139" t="s">
        <v>21</v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4" t="s">
        <v>40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2"/>
      <c r="B27" s="143"/>
      <c r="C27" s="142"/>
      <c r="D27" s="142"/>
      <c r="E27" s="144" t="s">
        <v>21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9" t="s">
        <v>42</v>
      </c>
      <c r="E30" s="38"/>
      <c r="F30" s="38"/>
      <c r="G30" s="38"/>
      <c r="H30" s="38"/>
      <c r="I30" s="136"/>
      <c r="J30" s="150">
        <f>ROUND(J84, 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1" t="s">
        <v>44</v>
      </c>
      <c r="G32" s="38"/>
      <c r="H32" s="38"/>
      <c r="I32" s="152" t="s">
        <v>43</v>
      </c>
      <c r="J32" s="151" t="s">
        <v>45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46</v>
      </c>
      <c r="E33" s="134" t="s">
        <v>47</v>
      </c>
      <c r="F33" s="154">
        <f>ROUND((SUM(BE84:BE106)),  2)</f>
        <v>0</v>
      </c>
      <c r="G33" s="38"/>
      <c r="H33" s="38"/>
      <c r="I33" s="155">
        <v>0.20999999999999999</v>
      </c>
      <c r="J33" s="154">
        <f>ROUND(((SUM(BE84:BE106))*I33),  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4" t="s">
        <v>48</v>
      </c>
      <c r="F34" s="154">
        <f>ROUND((SUM(BF84:BF106)),  2)</f>
        <v>0</v>
      </c>
      <c r="G34" s="38"/>
      <c r="H34" s="38"/>
      <c r="I34" s="155">
        <v>0.14999999999999999</v>
      </c>
      <c r="J34" s="154">
        <f>ROUND(((SUM(BF84:BF106))*I34),  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4" t="s">
        <v>49</v>
      </c>
      <c r="F35" s="154">
        <f>ROUND((SUM(BG84:BG106)),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4" t="s">
        <v>50</v>
      </c>
      <c r="F36" s="154">
        <f>ROUND((SUM(BH84:BH106)),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4" t="s">
        <v>51</v>
      </c>
      <c r="F37" s="154">
        <f>ROUND((SUM(BI84:BI106)),  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52</v>
      </c>
      <c r="E39" s="158"/>
      <c r="F39" s="158"/>
      <c r="G39" s="159" t="s">
        <v>53</v>
      </c>
      <c r="H39" s="160" t="s">
        <v>54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hidden="1" s="2" customFormat="1" ht="6.96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hidden="1" s="2" customFormat="1" ht="24.96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hidden="1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hidden="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hidden="1" s="2" customFormat="1" ht="16.5" customHeight="1">
      <c r="A48" s="38"/>
      <c r="B48" s="39"/>
      <c r="C48" s="40"/>
      <c r="D48" s="40"/>
      <c r="E48" s="170" t="str">
        <f>E7</f>
        <v>Park Aerovka - cyklostezky k.ú. Kbely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hidden="1" s="2" customFormat="1" ht="12" customHeight="1">
      <c r="A49" s="38"/>
      <c r="B49" s="39"/>
      <c r="C49" s="32" t="s">
        <v>94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hidden="1" s="2" customFormat="1" ht="16.5" customHeight="1">
      <c r="A50" s="38"/>
      <c r="B50" s="39"/>
      <c r="C50" s="40"/>
      <c r="D50" s="40"/>
      <c r="E50" s="69" t="str">
        <f>E9</f>
        <v>VON - Vedlejší a ostatní rozpočtové náklady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hidden="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hidden="1" s="2" customFormat="1" ht="12" customHeight="1">
      <c r="A52" s="38"/>
      <c r="B52" s="39"/>
      <c r="C52" s="32" t="s">
        <v>22</v>
      </c>
      <c r="D52" s="40"/>
      <c r="E52" s="40"/>
      <c r="F52" s="27" t="str">
        <f>F12</f>
        <v>Kbely</v>
      </c>
      <c r="G52" s="40"/>
      <c r="H52" s="40"/>
      <c r="I52" s="140" t="s">
        <v>24</v>
      </c>
      <c r="J52" s="72" t="str">
        <f>IF(J12="","",J12)</f>
        <v>25. 11. 2019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hidden="1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hidden="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Městská část Praha 19</v>
      </c>
      <c r="G54" s="40"/>
      <c r="H54" s="40"/>
      <c r="I54" s="140" t="s">
        <v>34</v>
      </c>
      <c r="J54" s="36" t="str">
        <f>E21</f>
        <v>LABRON s.r.o.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hidden="1" s="2" customFormat="1" ht="15.15" customHeight="1">
      <c r="A55" s="38"/>
      <c r="B55" s="39"/>
      <c r="C55" s="32" t="s">
        <v>32</v>
      </c>
      <c r="D55" s="40"/>
      <c r="E55" s="40"/>
      <c r="F55" s="27" t="str">
        <f>IF(E18="","",E18)</f>
        <v>Vyplň údaj</v>
      </c>
      <c r="G55" s="40"/>
      <c r="H55" s="40"/>
      <c r="I55" s="140" t="s">
        <v>38</v>
      </c>
      <c r="J55" s="36" t="str">
        <f>E24</f>
        <v>Křišťál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hidden="1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hidden="1" s="2" customFormat="1" ht="29.28" customHeight="1">
      <c r="A57" s="38"/>
      <c r="B57" s="39"/>
      <c r="C57" s="171" t="s">
        <v>97</v>
      </c>
      <c r="D57" s="172"/>
      <c r="E57" s="172"/>
      <c r="F57" s="172"/>
      <c r="G57" s="172"/>
      <c r="H57" s="172"/>
      <c r="I57" s="173"/>
      <c r="J57" s="174" t="s">
        <v>98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hidden="1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hidden="1" s="2" customFormat="1" ht="22.8" customHeight="1">
      <c r="A59" s="38"/>
      <c r="B59" s="39"/>
      <c r="C59" s="175" t="s">
        <v>74</v>
      </c>
      <c r="D59" s="40"/>
      <c r="E59" s="40"/>
      <c r="F59" s="40"/>
      <c r="G59" s="40"/>
      <c r="H59" s="40"/>
      <c r="I59" s="136"/>
      <c r="J59" s="102">
        <f>J84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hidden="1" s="9" customFormat="1" ht="24.96" customHeight="1">
      <c r="A60" s="9"/>
      <c r="B60" s="176"/>
      <c r="C60" s="177"/>
      <c r="D60" s="178" t="s">
        <v>373</v>
      </c>
      <c r="E60" s="179"/>
      <c r="F60" s="179"/>
      <c r="G60" s="179"/>
      <c r="H60" s="179"/>
      <c r="I60" s="180"/>
      <c r="J60" s="181">
        <f>J85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83"/>
      <c r="C61" s="184"/>
      <c r="D61" s="185" t="s">
        <v>374</v>
      </c>
      <c r="E61" s="186"/>
      <c r="F61" s="186"/>
      <c r="G61" s="186"/>
      <c r="H61" s="186"/>
      <c r="I61" s="187"/>
      <c r="J61" s="188">
        <f>J86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10" customFormat="1" ht="19.92" customHeight="1">
      <c r="A62" s="10"/>
      <c r="B62" s="183"/>
      <c r="C62" s="184"/>
      <c r="D62" s="185" t="s">
        <v>375</v>
      </c>
      <c r="E62" s="186"/>
      <c r="F62" s="186"/>
      <c r="G62" s="186"/>
      <c r="H62" s="186"/>
      <c r="I62" s="187"/>
      <c r="J62" s="188">
        <f>J96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hidden="1" s="10" customFormat="1" ht="19.92" customHeight="1">
      <c r="A63" s="10"/>
      <c r="B63" s="183"/>
      <c r="C63" s="184"/>
      <c r="D63" s="185" t="s">
        <v>376</v>
      </c>
      <c r="E63" s="186"/>
      <c r="F63" s="186"/>
      <c r="G63" s="186"/>
      <c r="H63" s="186"/>
      <c r="I63" s="187"/>
      <c r="J63" s="188">
        <f>J99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10" customFormat="1" ht="19.92" customHeight="1">
      <c r="A64" s="10"/>
      <c r="B64" s="183"/>
      <c r="C64" s="184"/>
      <c r="D64" s="185" t="s">
        <v>377</v>
      </c>
      <c r="E64" s="186"/>
      <c r="F64" s="186"/>
      <c r="G64" s="186"/>
      <c r="H64" s="186"/>
      <c r="I64" s="187"/>
      <c r="J64" s="188">
        <f>J105</f>
        <v>0</v>
      </c>
      <c r="K64" s="184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idden="1" s="2" customFormat="1" ht="21.84" customHeight="1">
      <c r="A65" s="38"/>
      <c r="B65" s="39"/>
      <c r="C65" s="40"/>
      <c r="D65" s="40"/>
      <c r="E65" s="40"/>
      <c r="F65" s="40"/>
      <c r="G65" s="40"/>
      <c r="H65" s="40"/>
      <c r="I65" s="136"/>
      <c r="J65" s="40"/>
      <c r="K65" s="40"/>
      <c r="L65" s="137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idden="1" s="2" customFormat="1" ht="6.96" customHeight="1">
      <c r="A66" s="38"/>
      <c r="B66" s="59"/>
      <c r="C66" s="60"/>
      <c r="D66" s="60"/>
      <c r="E66" s="60"/>
      <c r="F66" s="60"/>
      <c r="G66" s="60"/>
      <c r="H66" s="60"/>
      <c r="I66" s="166"/>
      <c r="J66" s="60"/>
      <c r="K66" s="60"/>
      <c r="L66" s="137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hidden="1"/>
    <row r="68" hidden="1"/>
    <row r="69" hidden="1"/>
    <row r="70" s="2" customFormat="1" ht="6.96" customHeight="1">
      <c r="A70" s="38"/>
      <c r="B70" s="61"/>
      <c r="C70" s="62"/>
      <c r="D70" s="62"/>
      <c r="E70" s="62"/>
      <c r="F70" s="62"/>
      <c r="G70" s="62"/>
      <c r="H70" s="62"/>
      <c r="I70" s="169"/>
      <c r="J70" s="62"/>
      <c r="K70" s="62"/>
      <c r="L70" s="13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24.96" customHeight="1">
      <c r="A71" s="38"/>
      <c r="B71" s="39"/>
      <c r="C71" s="23" t="s">
        <v>105</v>
      </c>
      <c r="D71" s="40"/>
      <c r="E71" s="40"/>
      <c r="F71" s="40"/>
      <c r="G71" s="40"/>
      <c r="H71" s="40"/>
      <c r="I71" s="136"/>
      <c r="J71" s="40"/>
      <c r="K71" s="40"/>
      <c r="L71" s="1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6.96" customHeight="1">
      <c r="A72" s="38"/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1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136"/>
      <c r="J73" s="40"/>
      <c r="K73" s="40"/>
      <c r="L73" s="1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6.5" customHeight="1">
      <c r="A74" s="38"/>
      <c r="B74" s="39"/>
      <c r="C74" s="40"/>
      <c r="D74" s="40"/>
      <c r="E74" s="170" t="str">
        <f>E7</f>
        <v>Park Aerovka - cyklostezky k.ú. Kbely</v>
      </c>
      <c r="F74" s="32"/>
      <c r="G74" s="32"/>
      <c r="H74" s="32"/>
      <c r="I74" s="136"/>
      <c r="J74" s="40"/>
      <c r="K74" s="40"/>
      <c r="L74" s="1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2" customHeight="1">
      <c r="A75" s="38"/>
      <c r="B75" s="39"/>
      <c r="C75" s="32" t="s">
        <v>94</v>
      </c>
      <c r="D75" s="40"/>
      <c r="E75" s="40"/>
      <c r="F75" s="40"/>
      <c r="G75" s="40"/>
      <c r="H75" s="40"/>
      <c r="I75" s="136"/>
      <c r="J75" s="40"/>
      <c r="K75" s="40"/>
      <c r="L75" s="1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6.5" customHeight="1">
      <c r="A76" s="38"/>
      <c r="B76" s="39"/>
      <c r="C76" s="40"/>
      <c r="D76" s="40"/>
      <c r="E76" s="69" t="str">
        <f>E9</f>
        <v>VON - Vedlejší a ostatní rozpočtové náklady</v>
      </c>
      <c r="F76" s="40"/>
      <c r="G76" s="40"/>
      <c r="H76" s="40"/>
      <c r="I76" s="136"/>
      <c r="J76" s="40"/>
      <c r="K76" s="40"/>
      <c r="L76" s="1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22</v>
      </c>
      <c r="D78" s="40"/>
      <c r="E78" s="40"/>
      <c r="F78" s="27" t="str">
        <f>F12</f>
        <v>Kbely</v>
      </c>
      <c r="G78" s="40"/>
      <c r="H78" s="40"/>
      <c r="I78" s="140" t="s">
        <v>24</v>
      </c>
      <c r="J78" s="72" t="str">
        <f>IF(J12="","",J12)</f>
        <v>25. 11. 2019</v>
      </c>
      <c r="K78" s="40"/>
      <c r="L78" s="1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6.96" customHeight="1">
      <c r="A79" s="38"/>
      <c r="B79" s="39"/>
      <c r="C79" s="40"/>
      <c r="D79" s="40"/>
      <c r="E79" s="40"/>
      <c r="F79" s="40"/>
      <c r="G79" s="40"/>
      <c r="H79" s="40"/>
      <c r="I79" s="136"/>
      <c r="J79" s="40"/>
      <c r="K79" s="40"/>
      <c r="L79" s="13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5.15" customHeight="1">
      <c r="A80" s="38"/>
      <c r="B80" s="39"/>
      <c r="C80" s="32" t="s">
        <v>26</v>
      </c>
      <c r="D80" s="40"/>
      <c r="E80" s="40"/>
      <c r="F80" s="27" t="str">
        <f>E15</f>
        <v>Městská část Praha 19</v>
      </c>
      <c r="G80" s="40"/>
      <c r="H80" s="40"/>
      <c r="I80" s="140" t="s">
        <v>34</v>
      </c>
      <c r="J80" s="36" t="str">
        <f>E21</f>
        <v>LABRON s.r.o.</v>
      </c>
      <c r="K80" s="40"/>
      <c r="L80" s="13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5.15" customHeight="1">
      <c r="A81" s="38"/>
      <c r="B81" s="39"/>
      <c r="C81" s="32" t="s">
        <v>32</v>
      </c>
      <c r="D81" s="40"/>
      <c r="E81" s="40"/>
      <c r="F81" s="27" t="str">
        <f>IF(E18="","",E18)</f>
        <v>Vyplň údaj</v>
      </c>
      <c r="G81" s="40"/>
      <c r="H81" s="40"/>
      <c r="I81" s="140" t="s">
        <v>38</v>
      </c>
      <c r="J81" s="36" t="str">
        <f>E24</f>
        <v>Křišťál</v>
      </c>
      <c r="K81" s="40"/>
      <c r="L81" s="1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0.32" customHeight="1">
      <c r="A82" s="38"/>
      <c r="B82" s="39"/>
      <c r="C82" s="40"/>
      <c r="D82" s="40"/>
      <c r="E82" s="40"/>
      <c r="F82" s="40"/>
      <c r="G82" s="40"/>
      <c r="H82" s="40"/>
      <c r="I82" s="136"/>
      <c r="J82" s="40"/>
      <c r="K82" s="40"/>
      <c r="L82" s="13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11" customFormat="1" ht="29.28" customHeight="1">
      <c r="A83" s="190"/>
      <c r="B83" s="191"/>
      <c r="C83" s="192" t="s">
        <v>106</v>
      </c>
      <c r="D83" s="193" t="s">
        <v>61</v>
      </c>
      <c r="E83" s="193" t="s">
        <v>57</v>
      </c>
      <c r="F83" s="193" t="s">
        <v>58</v>
      </c>
      <c r="G83" s="193" t="s">
        <v>107</v>
      </c>
      <c r="H83" s="193" t="s">
        <v>108</v>
      </c>
      <c r="I83" s="194" t="s">
        <v>109</v>
      </c>
      <c r="J83" s="193" t="s">
        <v>98</v>
      </c>
      <c r="K83" s="195" t="s">
        <v>110</v>
      </c>
      <c r="L83" s="196"/>
      <c r="M83" s="92" t="s">
        <v>21</v>
      </c>
      <c r="N83" s="93" t="s">
        <v>46</v>
      </c>
      <c r="O83" s="93" t="s">
        <v>111</v>
      </c>
      <c r="P83" s="93" t="s">
        <v>112</v>
      </c>
      <c r="Q83" s="93" t="s">
        <v>113</v>
      </c>
      <c r="R83" s="93" t="s">
        <v>114</v>
      </c>
      <c r="S83" s="93" t="s">
        <v>115</v>
      </c>
      <c r="T83" s="94" t="s">
        <v>116</v>
      </c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</row>
    <row r="84" s="2" customFormat="1" ht="22.8" customHeight="1">
      <c r="A84" s="38"/>
      <c r="B84" s="39"/>
      <c r="C84" s="99" t="s">
        <v>117</v>
      </c>
      <c r="D84" s="40"/>
      <c r="E84" s="40"/>
      <c r="F84" s="40"/>
      <c r="G84" s="40"/>
      <c r="H84" s="40"/>
      <c r="I84" s="136"/>
      <c r="J84" s="197">
        <f>BK84</f>
        <v>0</v>
      </c>
      <c r="K84" s="40"/>
      <c r="L84" s="44"/>
      <c r="M84" s="95"/>
      <c r="N84" s="198"/>
      <c r="O84" s="96"/>
      <c r="P84" s="199">
        <f>P85</f>
        <v>0</v>
      </c>
      <c r="Q84" s="96"/>
      <c r="R84" s="199">
        <f>R85</f>
        <v>0</v>
      </c>
      <c r="S84" s="96"/>
      <c r="T84" s="200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75</v>
      </c>
      <c r="AU84" s="17" t="s">
        <v>99</v>
      </c>
      <c r="BK84" s="201">
        <f>BK85</f>
        <v>0</v>
      </c>
    </row>
    <row r="85" s="12" customFormat="1" ht="25.92" customHeight="1">
      <c r="A85" s="12"/>
      <c r="B85" s="202"/>
      <c r="C85" s="203"/>
      <c r="D85" s="204" t="s">
        <v>75</v>
      </c>
      <c r="E85" s="205" t="s">
        <v>378</v>
      </c>
      <c r="F85" s="205" t="s">
        <v>379</v>
      </c>
      <c r="G85" s="203"/>
      <c r="H85" s="203"/>
      <c r="I85" s="206"/>
      <c r="J85" s="207">
        <f>BK85</f>
        <v>0</v>
      </c>
      <c r="K85" s="203"/>
      <c r="L85" s="208"/>
      <c r="M85" s="209"/>
      <c r="N85" s="210"/>
      <c r="O85" s="210"/>
      <c r="P85" s="211">
        <f>P86+P96+P99+P105</f>
        <v>0</v>
      </c>
      <c r="Q85" s="210"/>
      <c r="R85" s="211">
        <f>R86+R96+R99+R105</f>
        <v>0</v>
      </c>
      <c r="S85" s="210"/>
      <c r="T85" s="212">
        <f>T86+T96+T99+T105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3" t="s">
        <v>144</v>
      </c>
      <c r="AT85" s="214" t="s">
        <v>75</v>
      </c>
      <c r="AU85" s="214" t="s">
        <v>76</v>
      </c>
      <c r="AY85" s="213" t="s">
        <v>120</v>
      </c>
      <c r="BK85" s="215">
        <f>BK86+BK96+BK99+BK105</f>
        <v>0</v>
      </c>
    </row>
    <row r="86" s="12" customFormat="1" ht="22.8" customHeight="1">
      <c r="A86" s="12"/>
      <c r="B86" s="202"/>
      <c r="C86" s="203"/>
      <c r="D86" s="204" t="s">
        <v>75</v>
      </c>
      <c r="E86" s="216" t="s">
        <v>380</v>
      </c>
      <c r="F86" s="216" t="s">
        <v>381</v>
      </c>
      <c r="G86" s="203"/>
      <c r="H86" s="203"/>
      <c r="I86" s="206"/>
      <c r="J86" s="217">
        <f>BK86</f>
        <v>0</v>
      </c>
      <c r="K86" s="203"/>
      <c r="L86" s="208"/>
      <c r="M86" s="209"/>
      <c r="N86" s="210"/>
      <c r="O86" s="210"/>
      <c r="P86" s="211">
        <f>SUM(P87:P95)</f>
        <v>0</v>
      </c>
      <c r="Q86" s="210"/>
      <c r="R86" s="211">
        <f>SUM(R87:R95)</f>
        <v>0</v>
      </c>
      <c r="S86" s="210"/>
      <c r="T86" s="212">
        <f>SUM(T87:T95)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3" t="s">
        <v>144</v>
      </c>
      <c r="AT86" s="214" t="s">
        <v>75</v>
      </c>
      <c r="AU86" s="214" t="s">
        <v>84</v>
      </c>
      <c r="AY86" s="213" t="s">
        <v>120</v>
      </c>
      <c r="BK86" s="215">
        <f>SUM(BK87:BK95)</f>
        <v>0</v>
      </c>
    </row>
    <row r="87" s="2" customFormat="1" ht="16.5" customHeight="1">
      <c r="A87" s="38"/>
      <c r="B87" s="39"/>
      <c r="C87" s="218" t="s">
        <v>84</v>
      </c>
      <c r="D87" s="218" t="s">
        <v>122</v>
      </c>
      <c r="E87" s="219" t="s">
        <v>382</v>
      </c>
      <c r="F87" s="220" t="s">
        <v>381</v>
      </c>
      <c r="G87" s="221" t="s">
        <v>383</v>
      </c>
      <c r="H87" s="222">
        <v>1</v>
      </c>
      <c r="I87" s="223"/>
      <c r="J87" s="224">
        <f>ROUND(I87*H87,2)</f>
        <v>0</v>
      </c>
      <c r="K87" s="220" t="s">
        <v>126</v>
      </c>
      <c r="L87" s="44"/>
      <c r="M87" s="225" t="s">
        <v>21</v>
      </c>
      <c r="N87" s="226" t="s">
        <v>47</v>
      </c>
      <c r="O87" s="8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9" t="s">
        <v>384</v>
      </c>
      <c r="AT87" s="229" t="s">
        <v>122</v>
      </c>
      <c r="AU87" s="229" t="s">
        <v>86</v>
      </c>
      <c r="AY87" s="17" t="s">
        <v>120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17" t="s">
        <v>84</v>
      </c>
      <c r="BK87" s="230">
        <f>ROUND(I87*H87,2)</f>
        <v>0</v>
      </c>
      <c r="BL87" s="17" t="s">
        <v>384</v>
      </c>
      <c r="BM87" s="229" t="s">
        <v>385</v>
      </c>
    </row>
    <row r="88" s="2" customFormat="1">
      <c r="A88" s="38"/>
      <c r="B88" s="39"/>
      <c r="C88" s="40"/>
      <c r="D88" s="233" t="s">
        <v>167</v>
      </c>
      <c r="E88" s="40"/>
      <c r="F88" s="264" t="s">
        <v>386</v>
      </c>
      <c r="G88" s="40"/>
      <c r="H88" s="40"/>
      <c r="I88" s="136"/>
      <c r="J88" s="40"/>
      <c r="K88" s="40"/>
      <c r="L88" s="44"/>
      <c r="M88" s="265"/>
      <c r="N88" s="266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167</v>
      </c>
      <c r="AU88" s="17" t="s">
        <v>86</v>
      </c>
    </row>
    <row r="89" s="2" customFormat="1" ht="16.5" customHeight="1">
      <c r="A89" s="38"/>
      <c r="B89" s="39"/>
      <c r="C89" s="218" t="s">
        <v>86</v>
      </c>
      <c r="D89" s="218" t="s">
        <v>122</v>
      </c>
      <c r="E89" s="219" t="s">
        <v>387</v>
      </c>
      <c r="F89" s="220" t="s">
        <v>388</v>
      </c>
      <c r="G89" s="221" t="s">
        <v>383</v>
      </c>
      <c r="H89" s="222">
        <v>1</v>
      </c>
      <c r="I89" s="223"/>
      <c r="J89" s="224">
        <f>ROUND(I89*H89,2)</f>
        <v>0</v>
      </c>
      <c r="K89" s="220" t="s">
        <v>126</v>
      </c>
      <c r="L89" s="44"/>
      <c r="M89" s="225" t="s">
        <v>21</v>
      </c>
      <c r="N89" s="226" t="s">
        <v>47</v>
      </c>
      <c r="O89" s="8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9" t="s">
        <v>384</v>
      </c>
      <c r="AT89" s="229" t="s">
        <v>122</v>
      </c>
      <c r="AU89" s="229" t="s">
        <v>86</v>
      </c>
      <c r="AY89" s="17" t="s">
        <v>120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7" t="s">
        <v>84</v>
      </c>
      <c r="BK89" s="230">
        <f>ROUND(I89*H89,2)</f>
        <v>0</v>
      </c>
      <c r="BL89" s="17" t="s">
        <v>384</v>
      </c>
      <c r="BM89" s="229" t="s">
        <v>389</v>
      </c>
    </row>
    <row r="90" s="2" customFormat="1">
      <c r="A90" s="38"/>
      <c r="B90" s="39"/>
      <c r="C90" s="40"/>
      <c r="D90" s="233" t="s">
        <v>167</v>
      </c>
      <c r="E90" s="40"/>
      <c r="F90" s="264" t="s">
        <v>390</v>
      </c>
      <c r="G90" s="40"/>
      <c r="H90" s="40"/>
      <c r="I90" s="136"/>
      <c r="J90" s="40"/>
      <c r="K90" s="40"/>
      <c r="L90" s="44"/>
      <c r="M90" s="265"/>
      <c r="N90" s="266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167</v>
      </c>
      <c r="AU90" s="17" t="s">
        <v>86</v>
      </c>
    </row>
    <row r="91" s="2" customFormat="1" ht="16.5" customHeight="1">
      <c r="A91" s="38"/>
      <c r="B91" s="39"/>
      <c r="C91" s="218" t="s">
        <v>135</v>
      </c>
      <c r="D91" s="218" t="s">
        <v>122</v>
      </c>
      <c r="E91" s="219" t="s">
        <v>391</v>
      </c>
      <c r="F91" s="220" t="s">
        <v>392</v>
      </c>
      <c r="G91" s="221" t="s">
        <v>383</v>
      </c>
      <c r="H91" s="222">
        <v>1</v>
      </c>
      <c r="I91" s="223"/>
      <c r="J91" s="224">
        <f>ROUND(I91*H91,2)</f>
        <v>0</v>
      </c>
      <c r="K91" s="220" t="s">
        <v>126</v>
      </c>
      <c r="L91" s="44"/>
      <c r="M91" s="225" t="s">
        <v>21</v>
      </c>
      <c r="N91" s="226" t="s">
        <v>47</v>
      </c>
      <c r="O91" s="8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9" t="s">
        <v>384</v>
      </c>
      <c r="AT91" s="229" t="s">
        <v>122</v>
      </c>
      <c r="AU91" s="229" t="s">
        <v>86</v>
      </c>
      <c r="AY91" s="17" t="s">
        <v>120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7" t="s">
        <v>84</v>
      </c>
      <c r="BK91" s="230">
        <f>ROUND(I91*H91,2)</f>
        <v>0</v>
      </c>
      <c r="BL91" s="17" t="s">
        <v>384</v>
      </c>
      <c r="BM91" s="229" t="s">
        <v>393</v>
      </c>
    </row>
    <row r="92" s="2" customFormat="1">
      <c r="A92" s="38"/>
      <c r="B92" s="39"/>
      <c r="C92" s="40"/>
      <c r="D92" s="233" t="s">
        <v>167</v>
      </c>
      <c r="E92" s="40"/>
      <c r="F92" s="264" t="s">
        <v>394</v>
      </c>
      <c r="G92" s="40"/>
      <c r="H92" s="40"/>
      <c r="I92" s="136"/>
      <c r="J92" s="40"/>
      <c r="K92" s="40"/>
      <c r="L92" s="44"/>
      <c r="M92" s="265"/>
      <c r="N92" s="266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167</v>
      </c>
      <c r="AU92" s="17" t="s">
        <v>86</v>
      </c>
    </row>
    <row r="93" s="2" customFormat="1" ht="16.5" customHeight="1">
      <c r="A93" s="38"/>
      <c r="B93" s="39"/>
      <c r="C93" s="218" t="s">
        <v>127</v>
      </c>
      <c r="D93" s="218" t="s">
        <v>122</v>
      </c>
      <c r="E93" s="219" t="s">
        <v>395</v>
      </c>
      <c r="F93" s="220" t="s">
        <v>396</v>
      </c>
      <c r="G93" s="221" t="s">
        <v>383</v>
      </c>
      <c r="H93" s="222">
        <v>1</v>
      </c>
      <c r="I93" s="223"/>
      <c r="J93" s="224">
        <f>ROUND(I93*H93,2)</f>
        <v>0</v>
      </c>
      <c r="K93" s="220" t="s">
        <v>126</v>
      </c>
      <c r="L93" s="44"/>
      <c r="M93" s="225" t="s">
        <v>21</v>
      </c>
      <c r="N93" s="226" t="s">
        <v>47</v>
      </c>
      <c r="O93" s="8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9" t="s">
        <v>384</v>
      </c>
      <c r="AT93" s="229" t="s">
        <v>122</v>
      </c>
      <c r="AU93" s="229" t="s">
        <v>86</v>
      </c>
      <c r="AY93" s="17" t="s">
        <v>120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7" t="s">
        <v>84</v>
      </c>
      <c r="BK93" s="230">
        <f>ROUND(I93*H93,2)</f>
        <v>0</v>
      </c>
      <c r="BL93" s="17" t="s">
        <v>384</v>
      </c>
      <c r="BM93" s="229" t="s">
        <v>397</v>
      </c>
    </row>
    <row r="94" s="2" customFormat="1">
      <c r="A94" s="38"/>
      <c r="B94" s="39"/>
      <c r="C94" s="40"/>
      <c r="D94" s="233" t="s">
        <v>167</v>
      </c>
      <c r="E94" s="40"/>
      <c r="F94" s="264" t="s">
        <v>398</v>
      </c>
      <c r="G94" s="40"/>
      <c r="H94" s="40"/>
      <c r="I94" s="136"/>
      <c r="J94" s="40"/>
      <c r="K94" s="40"/>
      <c r="L94" s="44"/>
      <c r="M94" s="265"/>
      <c r="N94" s="266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167</v>
      </c>
      <c r="AU94" s="17" t="s">
        <v>86</v>
      </c>
    </row>
    <row r="95" s="2" customFormat="1" ht="16.5" customHeight="1">
      <c r="A95" s="38"/>
      <c r="B95" s="39"/>
      <c r="C95" s="218" t="s">
        <v>144</v>
      </c>
      <c r="D95" s="218" t="s">
        <v>122</v>
      </c>
      <c r="E95" s="219" t="s">
        <v>399</v>
      </c>
      <c r="F95" s="220" t="s">
        <v>400</v>
      </c>
      <c r="G95" s="221" t="s">
        <v>383</v>
      </c>
      <c r="H95" s="222">
        <v>1</v>
      </c>
      <c r="I95" s="223"/>
      <c r="J95" s="224">
        <f>ROUND(I95*H95,2)</f>
        <v>0</v>
      </c>
      <c r="K95" s="220" t="s">
        <v>126</v>
      </c>
      <c r="L95" s="44"/>
      <c r="M95" s="225" t="s">
        <v>21</v>
      </c>
      <c r="N95" s="226" t="s">
        <v>47</v>
      </c>
      <c r="O95" s="84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9" t="s">
        <v>384</v>
      </c>
      <c r="AT95" s="229" t="s">
        <v>122</v>
      </c>
      <c r="AU95" s="229" t="s">
        <v>86</v>
      </c>
      <c r="AY95" s="17" t="s">
        <v>120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7" t="s">
        <v>84</v>
      </c>
      <c r="BK95" s="230">
        <f>ROUND(I95*H95,2)</f>
        <v>0</v>
      </c>
      <c r="BL95" s="17" t="s">
        <v>384</v>
      </c>
      <c r="BM95" s="229" t="s">
        <v>401</v>
      </c>
    </row>
    <row r="96" s="12" customFormat="1" ht="22.8" customHeight="1">
      <c r="A96" s="12"/>
      <c r="B96" s="202"/>
      <c r="C96" s="203"/>
      <c r="D96" s="204" t="s">
        <v>75</v>
      </c>
      <c r="E96" s="216" t="s">
        <v>402</v>
      </c>
      <c r="F96" s="216" t="s">
        <v>403</v>
      </c>
      <c r="G96" s="203"/>
      <c r="H96" s="203"/>
      <c r="I96" s="206"/>
      <c r="J96" s="217">
        <f>BK96</f>
        <v>0</v>
      </c>
      <c r="K96" s="203"/>
      <c r="L96" s="208"/>
      <c r="M96" s="209"/>
      <c r="N96" s="210"/>
      <c r="O96" s="210"/>
      <c r="P96" s="211">
        <f>SUM(P97:P98)</f>
        <v>0</v>
      </c>
      <c r="Q96" s="210"/>
      <c r="R96" s="211">
        <f>SUM(R97:R98)</f>
        <v>0</v>
      </c>
      <c r="S96" s="210"/>
      <c r="T96" s="212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3" t="s">
        <v>144</v>
      </c>
      <c r="AT96" s="214" t="s">
        <v>75</v>
      </c>
      <c r="AU96" s="214" t="s">
        <v>84</v>
      </c>
      <c r="AY96" s="213" t="s">
        <v>120</v>
      </c>
      <c r="BK96" s="215">
        <f>SUM(BK97:BK98)</f>
        <v>0</v>
      </c>
    </row>
    <row r="97" s="2" customFormat="1" ht="16.5" customHeight="1">
      <c r="A97" s="38"/>
      <c r="B97" s="39"/>
      <c r="C97" s="218" t="s">
        <v>149</v>
      </c>
      <c r="D97" s="218" t="s">
        <v>122</v>
      </c>
      <c r="E97" s="219" t="s">
        <v>404</v>
      </c>
      <c r="F97" s="220" t="s">
        <v>403</v>
      </c>
      <c r="G97" s="221" t="s">
        <v>383</v>
      </c>
      <c r="H97" s="222">
        <v>1</v>
      </c>
      <c r="I97" s="223"/>
      <c r="J97" s="224">
        <f>ROUND(I97*H97,2)</f>
        <v>0</v>
      </c>
      <c r="K97" s="220" t="s">
        <v>126</v>
      </c>
      <c r="L97" s="44"/>
      <c r="M97" s="225" t="s">
        <v>21</v>
      </c>
      <c r="N97" s="226" t="s">
        <v>47</v>
      </c>
      <c r="O97" s="8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9" t="s">
        <v>384</v>
      </c>
      <c r="AT97" s="229" t="s">
        <v>122</v>
      </c>
      <c r="AU97" s="229" t="s">
        <v>86</v>
      </c>
      <c r="AY97" s="17" t="s">
        <v>120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7" t="s">
        <v>84</v>
      </c>
      <c r="BK97" s="230">
        <f>ROUND(I97*H97,2)</f>
        <v>0</v>
      </c>
      <c r="BL97" s="17" t="s">
        <v>384</v>
      </c>
      <c r="BM97" s="229" t="s">
        <v>405</v>
      </c>
    </row>
    <row r="98" s="2" customFormat="1">
      <c r="A98" s="38"/>
      <c r="B98" s="39"/>
      <c r="C98" s="40"/>
      <c r="D98" s="233" t="s">
        <v>167</v>
      </c>
      <c r="E98" s="40"/>
      <c r="F98" s="264" t="s">
        <v>406</v>
      </c>
      <c r="G98" s="40"/>
      <c r="H98" s="40"/>
      <c r="I98" s="136"/>
      <c r="J98" s="40"/>
      <c r="K98" s="40"/>
      <c r="L98" s="44"/>
      <c r="M98" s="265"/>
      <c r="N98" s="266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167</v>
      </c>
      <c r="AU98" s="17" t="s">
        <v>86</v>
      </c>
    </row>
    <row r="99" s="12" customFormat="1" ht="22.8" customHeight="1">
      <c r="A99" s="12"/>
      <c r="B99" s="202"/>
      <c r="C99" s="203"/>
      <c r="D99" s="204" t="s">
        <v>75</v>
      </c>
      <c r="E99" s="216" t="s">
        <v>407</v>
      </c>
      <c r="F99" s="216" t="s">
        <v>408</v>
      </c>
      <c r="G99" s="203"/>
      <c r="H99" s="203"/>
      <c r="I99" s="206"/>
      <c r="J99" s="217">
        <f>BK99</f>
        <v>0</v>
      </c>
      <c r="K99" s="203"/>
      <c r="L99" s="208"/>
      <c r="M99" s="209"/>
      <c r="N99" s="210"/>
      <c r="O99" s="210"/>
      <c r="P99" s="211">
        <f>SUM(P100:P104)</f>
        <v>0</v>
      </c>
      <c r="Q99" s="210"/>
      <c r="R99" s="211">
        <f>SUM(R100:R104)</f>
        <v>0</v>
      </c>
      <c r="S99" s="210"/>
      <c r="T99" s="212">
        <f>SUM(T100:T104)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3" t="s">
        <v>144</v>
      </c>
      <c r="AT99" s="214" t="s">
        <v>75</v>
      </c>
      <c r="AU99" s="214" t="s">
        <v>84</v>
      </c>
      <c r="AY99" s="213" t="s">
        <v>120</v>
      </c>
      <c r="BK99" s="215">
        <f>SUM(BK100:BK104)</f>
        <v>0</v>
      </c>
    </row>
    <row r="100" s="2" customFormat="1" ht="16.5" customHeight="1">
      <c r="A100" s="38"/>
      <c r="B100" s="39"/>
      <c r="C100" s="218" t="s">
        <v>155</v>
      </c>
      <c r="D100" s="218" t="s">
        <v>122</v>
      </c>
      <c r="E100" s="219" t="s">
        <v>409</v>
      </c>
      <c r="F100" s="220" t="s">
        <v>410</v>
      </c>
      <c r="G100" s="221" t="s">
        <v>411</v>
      </c>
      <c r="H100" s="222">
        <v>1</v>
      </c>
      <c r="I100" s="223"/>
      <c r="J100" s="224">
        <f>ROUND(I100*H100,2)</f>
        <v>0</v>
      </c>
      <c r="K100" s="220" t="s">
        <v>126</v>
      </c>
      <c r="L100" s="44"/>
      <c r="M100" s="225" t="s">
        <v>21</v>
      </c>
      <c r="N100" s="226" t="s">
        <v>47</v>
      </c>
      <c r="O100" s="8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9" t="s">
        <v>384</v>
      </c>
      <c r="AT100" s="229" t="s">
        <v>122</v>
      </c>
      <c r="AU100" s="229" t="s">
        <v>86</v>
      </c>
      <c r="AY100" s="17" t="s">
        <v>120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7" t="s">
        <v>84</v>
      </c>
      <c r="BK100" s="230">
        <f>ROUND(I100*H100,2)</f>
        <v>0</v>
      </c>
      <c r="BL100" s="17" t="s">
        <v>384</v>
      </c>
      <c r="BM100" s="229" t="s">
        <v>412</v>
      </c>
    </row>
    <row r="101" s="2" customFormat="1" ht="16.5" customHeight="1">
      <c r="A101" s="38"/>
      <c r="B101" s="39"/>
      <c r="C101" s="218" t="s">
        <v>161</v>
      </c>
      <c r="D101" s="218" t="s">
        <v>122</v>
      </c>
      <c r="E101" s="219" t="s">
        <v>413</v>
      </c>
      <c r="F101" s="220" t="s">
        <v>414</v>
      </c>
      <c r="G101" s="221" t="s">
        <v>383</v>
      </c>
      <c r="H101" s="222">
        <v>2</v>
      </c>
      <c r="I101" s="223"/>
      <c r="J101" s="224">
        <f>ROUND(I101*H101,2)</f>
        <v>0</v>
      </c>
      <c r="K101" s="220" t="s">
        <v>126</v>
      </c>
      <c r="L101" s="44"/>
      <c r="M101" s="225" t="s">
        <v>21</v>
      </c>
      <c r="N101" s="226" t="s">
        <v>47</v>
      </c>
      <c r="O101" s="84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9" t="s">
        <v>384</v>
      </c>
      <c r="AT101" s="229" t="s">
        <v>122</v>
      </c>
      <c r="AU101" s="229" t="s">
        <v>86</v>
      </c>
      <c r="AY101" s="17" t="s">
        <v>120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17" t="s">
        <v>84</v>
      </c>
      <c r="BK101" s="230">
        <f>ROUND(I101*H101,2)</f>
        <v>0</v>
      </c>
      <c r="BL101" s="17" t="s">
        <v>384</v>
      </c>
      <c r="BM101" s="229" t="s">
        <v>415</v>
      </c>
    </row>
    <row r="102" s="13" customFormat="1">
      <c r="A102" s="13"/>
      <c r="B102" s="231"/>
      <c r="C102" s="232"/>
      <c r="D102" s="233" t="s">
        <v>129</v>
      </c>
      <c r="E102" s="234" t="s">
        <v>21</v>
      </c>
      <c r="F102" s="235" t="s">
        <v>416</v>
      </c>
      <c r="G102" s="232"/>
      <c r="H102" s="236">
        <v>2</v>
      </c>
      <c r="I102" s="237"/>
      <c r="J102" s="232"/>
      <c r="K102" s="232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129</v>
      </c>
      <c r="AU102" s="242" t="s">
        <v>86</v>
      </c>
      <c r="AV102" s="13" t="s">
        <v>86</v>
      </c>
      <c r="AW102" s="13" t="s">
        <v>37</v>
      </c>
      <c r="AX102" s="13" t="s">
        <v>84</v>
      </c>
      <c r="AY102" s="242" t="s">
        <v>120</v>
      </c>
    </row>
    <row r="103" s="2" customFormat="1" ht="16.5" customHeight="1">
      <c r="A103" s="38"/>
      <c r="B103" s="39"/>
      <c r="C103" s="218" t="s">
        <v>170</v>
      </c>
      <c r="D103" s="218" t="s">
        <v>122</v>
      </c>
      <c r="E103" s="219" t="s">
        <v>417</v>
      </c>
      <c r="F103" s="220" t="s">
        <v>418</v>
      </c>
      <c r="G103" s="221" t="s">
        <v>383</v>
      </c>
      <c r="H103" s="222">
        <v>1</v>
      </c>
      <c r="I103" s="223"/>
      <c r="J103" s="224">
        <f>ROUND(I103*H103,2)</f>
        <v>0</v>
      </c>
      <c r="K103" s="220" t="s">
        <v>126</v>
      </c>
      <c r="L103" s="44"/>
      <c r="M103" s="225" t="s">
        <v>21</v>
      </c>
      <c r="N103" s="226" t="s">
        <v>47</v>
      </c>
      <c r="O103" s="84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9" t="s">
        <v>384</v>
      </c>
      <c r="AT103" s="229" t="s">
        <v>122</v>
      </c>
      <c r="AU103" s="229" t="s">
        <v>86</v>
      </c>
      <c r="AY103" s="17" t="s">
        <v>120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7" t="s">
        <v>84</v>
      </c>
      <c r="BK103" s="230">
        <f>ROUND(I103*H103,2)</f>
        <v>0</v>
      </c>
      <c r="BL103" s="17" t="s">
        <v>384</v>
      </c>
      <c r="BM103" s="229" t="s">
        <v>419</v>
      </c>
    </row>
    <row r="104" s="2" customFormat="1">
      <c r="A104" s="38"/>
      <c r="B104" s="39"/>
      <c r="C104" s="40"/>
      <c r="D104" s="233" t="s">
        <v>167</v>
      </c>
      <c r="E104" s="40"/>
      <c r="F104" s="264" t="s">
        <v>420</v>
      </c>
      <c r="G104" s="40"/>
      <c r="H104" s="40"/>
      <c r="I104" s="136"/>
      <c r="J104" s="40"/>
      <c r="K104" s="40"/>
      <c r="L104" s="44"/>
      <c r="M104" s="265"/>
      <c r="N104" s="266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167</v>
      </c>
      <c r="AU104" s="17" t="s">
        <v>86</v>
      </c>
    </row>
    <row r="105" s="12" customFormat="1" ht="22.8" customHeight="1">
      <c r="A105" s="12"/>
      <c r="B105" s="202"/>
      <c r="C105" s="203"/>
      <c r="D105" s="204" t="s">
        <v>75</v>
      </c>
      <c r="E105" s="216" t="s">
        <v>421</v>
      </c>
      <c r="F105" s="216" t="s">
        <v>422</v>
      </c>
      <c r="G105" s="203"/>
      <c r="H105" s="203"/>
      <c r="I105" s="206"/>
      <c r="J105" s="217">
        <f>BK105</f>
        <v>0</v>
      </c>
      <c r="K105" s="203"/>
      <c r="L105" s="208"/>
      <c r="M105" s="209"/>
      <c r="N105" s="210"/>
      <c r="O105" s="210"/>
      <c r="P105" s="211">
        <f>P106</f>
        <v>0</v>
      </c>
      <c r="Q105" s="210"/>
      <c r="R105" s="211">
        <f>R106</f>
        <v>0</v>
      </c>
      <c r="S105" s="210"/>
      <c r="T105" s="212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3" t="s">
        <v>144</v>
      </c>
      <c r="AT105" s="214" t="s">
        <v>75</v>
      </c>
      <c r="AU105" s="214" t="s">
        <v>84</v>
      </c>
      <c r="AY105" s="213" t="s">
        <v>120</v>
      </c>
      <c r="BK105" s="215">
        <f>BK106</f>
        <v>0</v>
      </c>
    </row>
    <row r="106" s="2" customFormat="1" ht="16.5" customHeight="1">
      <c r="A106" s="38"/>
      <c r="B106" s="39"/>
      <c r="C106" s="218" t="s">
        <v>176</v>
      </c>
      <c r="D106" s="218" t="s">
        <v>122</v>
      </c>
      <c r="E106" s="219" t="s">
        <v>423</v>
      </c>
      <c r="F106" s="220" t="s">
        <v>424</v>
      </c>
      <c r="G106" s="221" t="s">
        <v>383</v>
      </c>
      <c r="H106" s="222">
        <v>1</v>
      </c>
      <c r="I106" s="223"/>
      <c r="J106" s="224">
        <f>ROUND(I106*H106,2)</f>
        <v>0</v>
      </c>
      <c r="K106" s="220" t="s">
        <v>126</v>
      </c>
      <c r="L106" s="44"/>
      <c r="M106" s="278" t="s">
        <v>21</v>
      </c>
      <c r="N106" s="279" t="s">
        <v>47</v>
      </c>
      <c r="O106" s="280"/>
      <c r="P106" s="281">
        <f>O106*H106</f>
        <v>0</v>
      </c>
      <c r="Q106" s="281">
        <v>0</v>
      </c>
      <c r="R106" s="281">
        <f>Q106*H106</f>
        <v>0</v>
      </c>
      <c r="S106" s="281">
        <v>0</v>
      </c>
      <c r="T106" s="28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9" t="s">
        <v>384</v>
      </c>
      <c r="AT106" s="229" t="s">
        <v>122</v>
      </c>
      <c r="AU106" s="229" t="s">
        <v>86</v>
      </c>
      <c r="AY106" s="17" t="s">
        <v>120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7" t="s">
        <v>84</v>
      </c>
      <c r="BK106" s="230">
        <f>ROUND(I106*H106,2)</f>
        <v>0</v>
      </c>
      <c r="BL106" s="17" t="s">
        <v>384</v>
      </c>
      <c r="BM106" s="229" t="s">
        <v>425</v>
      </c>
    </row>
    <row r="107" s="2" customFormat="1" ht="6.96" customHeight="1">
      <c r="A107" s="38"/>
      <c r="B107" s="59"/>
      <c r="C107" s="60"/>
      <c r="D107" s="60"/>
      <c r="E107" s="60"/>
      <c r="F107" s="60"/>
      <c r="G107" s="60"/>
      <c r="H107" s="60"/>
      <c r="I107" s="166"/>
      <c r="J107" s="60"/>
      <c r="K107" s="60"/>
      <c r="L107" s="44"/>
      <c r="M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</sheetData>
  <sheetProtection sheet="1" autoFilter="0" formatColumns="0" formatRows="0" objects="1" scenarios="1" spinCount="100000" saltValue="6YQi2NXpSaLInnulGy+JbCk6HHI7VP+W9L+Me55+ax7Y9m49cRxMcUSRK+NF2sOGPJZHO83ZrO/VqMq8v9UGug==" hashValue="i9kmOgKX85G/QIVqgfI2g7Ybce0tJY0LGgsaZInDkH+0f9NCSI+fyO0GBNc2NGrqDSTR20VPK7FyCK+c3vm2Ag==" algorithmName="SHA-512" password="CC35"/>
  <autoFilter ref="C83:K10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Václav Křišťál</dc:creator>
  <cp:lastModifiedBy>Václav Křišťál</cp:lastModifiedBy>
  <dcterms:created xsi:type="dcterms:W3CDTF">2020-05-13T06:22:49Z</dcterms:created>
  <dcterms:modified xsi:type="dcterms:W3CDTF">2020-05-13T06:22:54Z</dcterms:modified>
</cp:coreProperties>
</file>