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ZŠ Kukleny - oprava p..." sheetId="2" r:id="rId2"/>
    <sheet name="2 - ZŠ Jiráskova - oprava..." sheetId="3" r:id="rId3"/>
    <sheet name="3 - MŠ Štefcova (Mrštíkov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'1 - ZŠ Kukleny - oprava p...'!$C$124:$K$187</definedName>
    <definedName name="_xlnm.Print_Area" localSheetId="1">'1 - ZŠ Kukleny - oprava p...'!$C$4:$J$76,'1 - ZŠ Kukleny - oprava p...'!$C$82:$J$106,'1 - ZŠ Kukleny - oprava p...'!$C$112:$K$187</definedName>
    <definedName name="_xlnm.Print_Titles" localSheetId="1">'1 - ZŠ Kukleny - oprava p...'!$124:$124</definedName>
    <definedName name="_xlnm._FilterDatabase" localSheetId="2" hidden="1">'2 - ZŠ Jiráskova - oprava...'!$C$123:$K$181</definedName>
    <definedName name="_xlnm.Print_Area" localSheetId="2">'2 - ZŠ Jiráskova - oprava...'!$C$4:$J$76,'2 - ZŠ Jiráskova - oprava...'!$C$82:$J$105,'2 - ZŠ Jiráskova - oprava...'!$C$111:$K$181</definedName>
    <definedName name="_xlnm.Print_Titles" localSheetId="2">'2 - ZŠ Jiráskova - oprava...'!$123:$123</definedName>
    <definedName name="_xlnm._FilterDatabase" localSheetId="3" hidden="1">'3 - MŠ Štefcova (Mrštíkov...'!$C$127:$K$240</definedName>
    <definedName name="_xlnm.Print_Area" localSheetId="3">'3 - MŠ Štefcova (Mrštíkov...'!$C$4:$J$76,'3 - MŠ Štefcova (Mrštíkov...'!$C$82:$J$109,'3 - MŠ Štefcova (Mrštíkov...'!$C$115:$K$240</definedName>
    <definedName name="_xlnm.Print_Titles" localSheetId="3">'3 - MŠ Štefcova (Mrštíkov...'!$127:$127</definedName>
    <definedName name="_xlnm.Print_Area" localSheetId="4">'Seznam figur'!$C$4:$G$33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239"/>
  <c r="BH239"/>
  <c r="BG239"/>
  <c r="BF239"/>
  <c r="T239"/>
  <c r="T238"/>
  <c r="R239"/>
  <c r="R238"/>
  <c r="P239"/>
  <c r="P238"/>
  <c r="BI237"/>
  <c r="BH237"/>
  <c r="BG237"/>
  <c r="BF237"/>
  <c r="T237"/>
  <c r="R237"/>
  <c r="P237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0"/>
  <c r="BH210"/>
  <c r="BG210"/>
  <c r="BF210"/>
  <c r="T210"/>
  <c r="R210"/>
  <c r="P210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1"/>
  <c r="BH131"/>
  <c r="BG131"/>
  <c r="BF131"/>
  <c r="T131"/>
  <c r="T130"/>
  <c r="T129"/>
  <c r="R131"/>
  <c r="R130"/>
  <c r="R129"/>
  <c r="P131"/>
  <c r="P130"/>
  <c r="P129"/>
  <c r="F122"/>
  <c r="E120"/>
  <c r="F89"/>
  <c r="E87"/>
  <c r="J24"/>
  <c r="E24"/>
  <c r="J125"/>
  <c r="J23"/>
  <c r="J21"/>
  <c r="E21"/>
  <c r="J91"/>
  <c r="J20"/>
  <c r="J18"/>
  <c r="E18"/>
  <c r="F125"/>
  <c r="J17"/>
  <c r="J15"/>
  <c r="E15"/>
  <c r="F124"/>
  <c r="J14"/>
  <c r="J12"/>
  <c r="J122"/>
  <c r="E7"/>
  <c r="E85"/>
  <c i="3" r="J37"/>
  <c r="J36"/>
  <c i="1" r="AY96"/>
  <c i="3" r="J35"/>
  <c i="1" r="AX96"/>
  <c i="3" r="BI180"/>
  <c r="BH180"/>
  <c r="BG180"/>
  <c r="BF180"/>
  <c r="T180"/>
  <c r="T179"/>
  <c r="R180"/>
  <c r="R179"/>
  <c r="P180"/>
  <c r="P179"/>
  <c r="BI178"/>
  <c r="BH178"/>
  <c r="BG178"/>
  <c r="BF178"/>
  <c r="T178"/>
  <c r="R178"/>
  <c r="P178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91"/>
  <c r="J20"/>
  <c r="J18"/>
  <c r="E18"/>
  <c r="F121"/>
  <c r="J17"/>
  <c r="J15"/>
  <c r="E15"/>
  <c r="F120"/>
  <c r="J14"/>
  <c r="J12"/>
  <c r="J89"/>
  <c r="E7"/>
  <c r="E85"/>
  <c i="2" r="J37"/>
  <c r="J36"/>
  <c i="1" r="AY95"/>
  <c i="2" r="J35"/>
  <c i="1" r="AX95"/>
  <c i="2" r="BI186"/>
  <c r="BH186"/>
  <c r="BG186"/>
  <c r="BF186"/>
  <c r="T186"/>
  <c r="T185"/>
  <c r="R186"/>
  <c r="R185"/>
  <c r="P186"/>
  <c r="P185"/>
  <c r="BI184"/>
  <c r="BH184"/>
  <c r="BG184"/>
  <c r="BF184"/>
  <c r="T184"/>
  <c r="R184"/>
  <c r="P184"/>
  <c r="BI183"/>
  <c r="BH183"/>
  <c r="BG183"/>
  <c r="BF183"/>
  <c r="T183"/>
  <c r="R183"/>
  <c r="P183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4"/>
  <c r="BH154"/>
  <c r="BG154"/>
  <c r="BF154"/>
  <c r="T154"/>
  <c r="R154"/>
  <c r="P154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121"/>
  <c r="J14"/>
  <c r="J12"/>
  <c r="J89"/>
  <c r="E7"/>
  <c r="E115"/>
  <c i="1" r="L90"/>
  <c r="AM90"/>
  <c r="AM89"/>
  <c r="L89"/>
  <c r="AM87"/>
  <c r="L87"/>
  <c r="L85"/>
  <c r="L84"/>
  <c i="2" r="BK144"/>
  <c r="J136"/>
  <c r="BK167"/>
  <c r="J149"/>
  <c r="BK154"/>
  <c r="J167"/>
  <c r="BK184"/>
  <c r="BK177"/>
  <c i="3" r="J165"/>
  <c r="J133"/>
  <c r="BK158"/>
  <c r="BK133"/>
  <c r="BK162"/>
  <c r="BK165"/>
  <c i="4" r="BK158"/>
  <c r="BK168"/>
  <c r="BK224"/>
  <c r="J232"/>
  <c r="BK131"/>
  <c r="BK181"/>
  <c i="2" r="BK163"/>
  <c r="BK171"/>
  <c r="BK179"/>
  <c r="J161"/>
  <c r="BK131"/>
  <c r="BK168"/>
  <c r="BK134"/>
  <c r="BK183"/>
  <c r="BK128"/>
  <c i="3" r="BK145"/>
  <c r="BK178"/>
  <c r="J168"/>
  <c r="BK177"/>
  <c r="J180"/>
  <c i="4" r="J237"/>
  <c r="J184"/>
  <c r="J193"/>
  <c r="J229"/>
  <c r="J131"/>
  <c r="BK191"/>
  <c r="J224"/>
  <c r="BK152"/>
  <c i="2" r="J138"/>
  <c r="J134"/>
  <c r="BK161"/>
  <c r="BK149"/>
  <c r="J173"/>
  <c r="J171"/>
  <c r="J186"/>
  <c r="J154"/>
  <c i="3" r="J158"/>
  <c r="J170"/>
  <c r="BK156"/>
  <c r="J135"/>
  <c r="J145"/>
  <c r="J140"/>
  <c i="4" r="J191"/>
  <c r="BK210"/>
  <c r="BK239"/>
  <c r="BK184"/>
  <c r="BK197"/>
  <c r="BK173"/>
  <c r="BK154"/>
  <c r="BK142"/>
  <c r="J239"/>
  <c r="BK232"/>
  <c r="BK201"/>
  <c r="BK193"/>
  <c r="J147"/>
  <c r="J210"/>
  <c i="2" r="BK175"/>
  <c r="BK136"/>
  <c r="BK165"/>
  <c r="J139"/>
  <c r="J128"/>
  <c r="J165"/>
  <c r="BK186"/>
  <c r="J177"/>
  <c i="3" r="J127"/>
  <c r="BK168"/>
  <c r="BK150"/>
  <c r="J178"/>
  <c r="J130"/>
  <c i="4" r="J201"/>
  <c r="J168"/>
  <c r="BK195"/>
  <c r="J158"/>
  <c r="J173"/>
  <c r="BK157"/>
  <c r="J227"/>
  <c r="J195"/>
  <c r="J142"/>
  <c i="2" r="J144"/>
  <c r="J131"/>
  <c r="J163"/>
  <c r="J160"/>
  <c r="BK173"/>
  <c i="1" r="AS94"/>
  <c i="2" r="J184"/>
  <c i="3" r="BK170"/>
  <c r="J177"/>
  <c r="J162"/>
  <c r="J156"/>
  <c r="BK127"/>
  <c r="BK135"/>
  <c r="BK130"/>
  <c i="4" r="BK221"/>
  <c r="BK163"/>
  <c r="J199"/>
  <c r="J236"/>
  <c r="J154"/>
  <c r="BK179"/>
  <c i="2" r="BK139"/>
  <c r="J183"/>
  <c r="BK160"/>
  <c r="J175"/>
  <c r="J168"/>
  <c r="BK138"/>
  <c r="J179"/>
  <c i="3" r="J173"/>
  <c r="J150"/>
  <c r="BK140"/>
  <c r="BK180"/>
  <c r="BK173"/>
  <c i="4" r="BK227"/>
  <c r="J157"/>
  <c r="J181"/>
  <c r="J221"/>
  <c r="BK147"/>
  <c r="J179"/>
  <c r="J152"/>
  <c r="BK236"/>
  <c r="BK229"/>
  <c r="J197"/>
  <c r="J163"/>
  <c r="BK237"/>
  <c r="BK199"/>
  <c i="2" l="1" r="T127"/>
  <c r="T159"/>
  <c r="R170"/>
  <c r="R169"/>
  <c i="3" r="T126"/>
  <c r="BK161"/>
  <c r="J161"/>
  <c r="J101"/>
  <c r="R176"/>
  <c r="R175"/>
  <c i="2" r="BK127"/>
  <c r="J127"/>
  <c r="J98"/>
  <c r="P162"/>
  <c r="BK182"/>
  <c r="J182"/>
  <c r="J104"/>
  <c r="T182"/>
  <c r="T181"/>
  <c i="3" r="P126"/>
  <c r="T155"/>
  <c i="4" r="BK141"/>
  <c r="J141"/>
  <c r="J100"/>
  <c r="BK192"/>
  <c r="J192"/>
  <c r="J103"/>
  <c i="2" r="BK159"/>
  <c r="J159"/>
  <c r="J99"/>
  <c r="BK162"/>
  <c r="J162"/>
  <c r="J100"/>
  <c r="P170"/>
  <c r="P169"/>
  <c r="P182"/>
  <c r="P181"/>
  <c i="3" r="R126"/>
  <c r="R125"/>
  <c r="R155"/>
  <c r="P161"/>
  <c r="P160"/>
  <c r="BK176"/>
  <c r="J176"/>
  <c r="J103"/>
  <c i="4" r="BK178"/>
  <c r="J178"/>
  <c r="J101"/>
  <c r="P192"/>
  <c i="2" r="P127"/>
  <c r="R159"/>
  <c r="BK170"/>
  <c r="J170"/>
  <c r="J102"/>
  <c i="3" r="BK126"/>
  <c r="J126"/>
  <c r="J98"/>
  <c r="P155"/>
  <c r="R161"/>
  <c r="R160"/>
  <c r="P176"/>
  <c r="P175"/>
  <c i="4" r="P141"/>
  <c r="R178"/>
  <c r="P183"/>
  <c r="R192"/>
  <c r="P220"/>
  <c r="P219"/>
  <c r="P235"/>
  <c r="P234"/>
  <c i="2" r="P159"/>
  <c r="R162"/>
  <c r="T170"/>
  <c r="T169"/>
  <c r="R182"/>
  <c r="R181"/>
  <c i="3" r="BK155"/>
  <c r="J155"/>
  <c r="J99"/>
  <c r="T161"/>
  <c r="T160"/>
  <c r="T176"/>
  <c r="T175"/>
  <c i="4" r="T141"/>
  <c r="T178"/>
  <c r="R183"/>
  <c r="T183"/>
  <c r="BK220"/>
  <c r="J220"/>
  <c r="J105"/>
  <c r="T220"/>
  <c r="T219"/>
  <c i="2" r="R127"/>
  <c r="R126"/>
  <c r="R125"/>
  <c r="T162"/>
  <c i="4" r="R141"/>
  <c r="R140"/>
  <c r="R128"/>
  <c r="P178"/>
  <c r="BK183"/>
  <c r="J183"/>
  <c r="J102"/>
  <c r="T192"/>
  <c r="R220"/>
  <c r="R219"/>
  <c r="BK235"/>
  <c r="R235"/>
  <c r="R234"/>
  <c r="T235"/>
  <c r="T234"/>
  <c i="2" r="BK185"/>
  <c r="J185"/>
  <c r="J105"/>
  <c i="3" r="BK179"/>
  <c r="J179"/>
  <c r="J104"/>
  <c i="4" r="BK130"/>
  <c r="J130"/>
  <c r="J98"/>
  <c r="BK238"/>
  <c r="J238"/>
  <c r="J108"/>
  <c r="J89"/>
  <c r="E118"/>
  <c r="BE131"/>
  <c r="BE147"/>
  <c r="BE191"/>
  <c r="BE193"/>
  <c i="3" r="BK125"/>
  <c r="J125"/>
  <c r="J97"/>
  <c r="BK175"/>
  <c r="J175"/>
  <c r="J102"/>
  <c i="4" r="J92"/>
  <c r="J124"/>
  <c r="BE152"/>
  <c r="BE179"/>
  <c r="BE181"/>
  <c r="F91"/>
  <c r="BE184"/>
  <c r="BE195"/>
  <c r="BE221"/>
  <c r="BE229"/>
  <c i="3" r="BK160"/>
  <c r="J160"/>
  <c r="J100"/>
  <c i="4" r="BE142"/>
  <c r="BE154"/>
  <c r="BE168"/>
  <c r="BE210"/>
  <c r="BE227"/>
  <c r="BE157"/>
  <c r="BE158"/>
  <c r="BE173"/>
  <c r="BE199"/>
  <c r="BE201"/>
  <c r="BE232"/>
  <c r="BE236"/>
  <c r="BE237"/>
  <c r="F92"/>
  <c r="BE163"/>
  <c r="BE197"/>
  <c r="BE224"/>
  <c r="BE239"/>
  <c i="3" r="E114"/>
  <c r="J120"/>
  <c r="BE127"/>
  <c r="BE156"/>
  <c r="BE162"/>
  <c r="BE168"/>
  <c r="BE178"/>
  <c i="2" r="BK126"/>
  <c i="3" r="F92"/>
  <c r="J121"/>
  <c r="BE133"/>
  <c r="BE140"/>
  <c r="BE158"/>
  <c r="BE165"/>
  <c r="BE173"/>
  <c r="BE145"/>
  <c r="BE180"/>
  <c r="F91"/>
  <c r="J118"/>
  <c r="BE135"/>
  <c r="BE150"/>
  <c r="BE170"/>
  <c r="BE130"/>
  <c r="BE177"/>
  <c i="2" r="F91"/>
  <c r="F122"/>
  <c r="BE175"/>
  <c r="BE177"/>
  <c r="BE179"/>
  <c r="BE183"/>
  <c r="E85"/>
  <c r="BE136"/>
  <c r="BE165"/>
  <c r="BE167"/>
  <c r="BE168"/>
  <c r="BE173"/>
  <c r="J119"/>
  <c r="BE134"/>
  <c r="BE186"/>
  <c r="J91"/>
  <c r="BE138"/>
  <c r="BE149"/>
  <c r="BE154"/>
  <c r="BE160"/>
  <c r="BE161"/>
  <c r="BE163"/>
  <c r="BE184"/>
  <c r="J92"/>
  <c r="BE128"/>
  <c r="BE171"/>
  <c r="BE131"/>
  <c r="BE139"/>
  <c r="BE144"/>
  <c i="3" r="J34"/>
  <c i="1" r="AW96"/>
  <c i="3" r="F36"/>
  <c i="1" r="BC96"/>
  <c i="4" r="J34"/>
  <c i="1" r="AW97"/>
  <c i="2" r="F37"/>
  <c i="1" r="BD95"/>
  <c i="3" r="F37"/>
  <c i="1" r="BD96"/>
  <c i="2" r="F36"/>
  <c i="1" r="BC95"/>
  <c i="4" r="F35"/>
  <c i="1" r="BB97"/>
  <c i="2" r="F34"/>
  <c i="1" r="BA95"/>
  <c i="4" r="F37"/>
  <c i="1" r="BD97"/>
  <c i="2" r="J34"/>
  <c i="1" r="AW95"/>
  <c i="3" r="F35"/>
  <c i="1" r="BB96"/>
  <c i="4" r="F36"/>
  <c i="1" r="BC97"/>
  <c i="2" r="F35"/>
  <c i="1" r="BB95"/>
  <c i="3" r="F34"/>
  <c i="1" r="BA96"/>
  <c i="4" r="F34"/>
  <c i="1" r="BA97"/>
  <c i="3" l="1" r="R124"/>
  <c r="P125"/>
  <c r="P124"/>
  <c i="1" r="AU96"/>
  <c i="4" r="BK234"/>
  <c r="J234"/>
  <c r="J106"/>
  <c r="P140"/>
  <c r="P128"/>
  <c i="1" r="AU97"/>
  <c i="3" r="T125"/>
  <c r="T124"/>
  <c i="4" r="T140"/>
  <c r="T128"/>
  <c i="2" r="P126"/>
  <c r="P125"/>
  <c i="1" r="AU95"/>
  <c i="2" r="T126"/>
  <c r="T125"/>
  <c r="BK181"/>
  <c r="J181"/>
  <c r="J103"/>
  <c r="BK169"/>
  <c r="J169"/>
  <c r="J101"/>
  <c i="4" r="BK129"/>
  <c r="J129"/>
  <c r="J97"/>
  <c r="BK140"/>
  <c r="J140"/>
  <c r="J99"/>
  <c r="BK219"/>
  <c r="J219"/>
  <c r="J104"/>
  <c r="J235"/>
  <c r="J107"/>
  <c i="3" r="BK124"/>
  <c r="J124"/>
  <c r="J96"/>
  <c i="2" r="J126"/>
  <c r="J97"/>
  <c r="J33"/>
  <c i="1" r="AV95"/>
  <c r="AT95"/>
  <c r="BD94"/>
  <c r="W33"/>
  <c i="3" r="J33"/>
  <c i="1" r="AV96"/>
  <c r="AT96"/>
  <c i="3" r="F33"/>
  <c i="1" r="AZ96"/>
  <c i="2" r="F33"/>
  <c i="1" r="AZ95"/>
  <c r="BC94"/>
  <c r="W32"/>
  <c i="4" r="J33"/>
  <c i="1" r="AV97"/>
  <c r="AT97"/>
  <c r="BB94"/>
  <c r="W31"/>
  <c r="BA94"/>
  <c r="W30"/>
  <c i="4" r="F33"/>
  <c i="1" r="AZ97"/>
  <c i="2" l="1" r="BK125"/>
  <c r="J125"/>
  <c i="4" r="BK128"/>
  <c r="J128"/>
  <c r="J96"/>
  <c i="1" r="AU94"/>
  <c i="2" r="J30"/>
  <c i="1" r="AG95"/>
  <c i="3" r="J30"/>
  <c i="1" r="AG96"/>
  <c r="AZ94"/>
  <c r="W29"/>
  <c r="AY94"/>
  <c r="AX94"/>
  <c r="AW94"/>
  <c r="AK30"/>
  <c i="2" l="1" r="J39"/>
  <c r="J96"/>
  <c i="3" r="J39"/>
  <c i="1" r="AN96"/>
  <c r="AN95"/>
  <c i="4" r="J30"/>
  <c i="1" r="AG97"/>
  <c r="AV94"/>
  <c r="AK29"/>
  <c i="4" l="1" r="J39"/>
  <c i="1" r="AN97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<sst xmlns="http://schemas.openxmlformats.org/spreadsheetml/2006/main">
  <si>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</si>
  <si>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</si>
  <si>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</si>
  <si>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</si>
  <si>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</si>
  <si>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{3c6e31c3-8f16-44f7-833e-69d9fa3be2e2}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</si>
  <si>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</si>
  <si>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</si>
  <si>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</si>
  <si>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</si>
  <si>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</si>
  <si>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</si>
  <si>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</si>
  <si>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</si>
  <si>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20250624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</si>
  <si>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</si>
  <si>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</si>
  <si>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plochých střech pomocí stříkané PUR pěny na vybraných školských zařízeních</t>
  </si>
  <si>
    <t>KSO:</t>
  </si>
  <si>
    <t>CC-CZ:</t>
  </si>
  <si>
    <t>Místo:</t>
  </si>
  <si>
    <t>Hradec Králové</t>
  </si>
  <si>
    <t>Datum:</t>
  </si>
  <si>
    <t>24. 6. 2025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</si>
  <si>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</si>
  <si>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</si>
  <si>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</si>
  <si>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</si>
  <si>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</si>
  <si>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</si>
  <si>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</si>
  <si>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</si>
  <si>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</si>
  <si>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</si>
  <si>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 xml:space="preserve">_x000d_
Předmětem opravy jsou zejména následující práce:_x000d_
•	Příprava a oplocení staveniště;_x000d_
•	demontáž hromosvodných vodičů na ploše střechy (zachovat pro zpětnou montáž);_x000d_
•	prořezání boulí v asfaltovém pásu (defekty v ploše a odtržené části u atiky);_x000d_
•	lokální natavení asfaltového pásu – vyspravení defektů a prořezaných boulí;_x000d_
•	oprava střešních vtoků, střešních výlezů a ostatních prostupů, zapravení všech detailů;_x000d_
•	očištění, omytí a odmaštění celého povrchu ploché střechy;_x000d_
•	aplikace penetrace celého povrchu ploché střechy;_x000d_
•	aplikace stříkané PU hydroizolační tvrdé pěny určené pro pochozí ploché střechy (aplikace po vrstvách o celkové minimální tloušťce 60 mm, vytažení na atiky do výšky 200 mm);_x000d_
•	provedení vrchního hydroizolačního a UV stabilního nátěru na bázi silikonu (minimální tloušťka vrchního nátěru 3 mm);_x000d_
•	očištění, odmaštění a nátěr klempířských konstrukcí; _x000d_
•	oprava omítek a oplechování komínových těles; _x000d_
•	zpětná montáž hromosvodných vodičů na ploše střechy (případné doplnění vadných částí);_x000d_
•	závěrečný úklid a uvedení všech dotčených prostor do původního stavu._x000d_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</si>
  <si>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</si>
  <si>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</si>
  <si>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</si>
  <si>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</si>
  <si>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</si>
  <si>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</si>
  <si>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</si>
  <si>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</si>
  <si>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</si>
  <si>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</si>
  <si>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</si>
  <si>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</si>
  <si>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</si>
  <si>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</si>
  <si>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</si>
  <si>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</si>
  <si>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</si>
  <si>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</si>
  <si>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</si>
  <si>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</si>
  <si>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</si>
  <si>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</si>
  <si>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</si>
  <si>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</si>
  <si>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</si>
  <si>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</si>
  <si>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</si>
  <si>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</si>
  <si>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</si>
  <si>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</si>
  <si>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</si>
  <si>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</si>
  <si>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</si>
  <si>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</si>
  <si>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</si>
  <si>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</si>
  <si>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</si>
  <si>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</si>
  <si>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</si>
  <si>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</si>
  <si>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</si>
  <si>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</si>
  <si>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</si>
  <si>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</si>
  <si>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</si>
  <si>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</si>
  <si>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ZŠ Kukleny - oprava ploché střechy na pavilonu II. stupně</t>
  </si>
  <si>
    <t>STA</t>
  </si>
  <si>
    <t>{aeaa7e02-dee6-4935-94b4-0e625f9377ca}</t>
  </si>
  <si>
    <t>2</t>
  </si>
  <si>
    <t>ZŠ Jiráskova - oprava ploché střechy na pavilonu tělocvičny</t>
  </si>
  <si>
    <t>{74692374-4a69-4d79-9fd4-8d763dca5ad5}</t>
  </si>
  <si>
    <t>3</t>
  </si>
  <si>
    <t>MŠ Štefcova (Mrštíkova) - oprava ploché střechy</t>
  </si>
  <si>
    <t>{100994e2-a159-433b-87b7-4b813c018b62}</t>
  </si>
  <si>
    <t>plocha_Kukleny</t>
  </si>
  <si>
    <t>Plocha střechy</t>
  </si>
  <si>
    <t>617,95</t>
  </si>
  <si>
    <t>KRYCÍ LIST SOUPISU PRACÍ</t>
  </si>
  <si>
    <t>Objekt:</t>
  </si>
  <si>
    <t>1 - ZŠ Kukleny - oprava ploché střechy na pavilonu II. stupně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</si>
  <si>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</si>
  <si>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</si>
  <si>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</si>
  <si>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</si>
  <si>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</si>
  <si>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</si>
  <si>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712 - Povlakové krytiny</t>
  </si>
  <si>
    <t xml:space="preserve">    721 - Zdravotechnika - vnitřní kanalizace</t>
  </si>
  <si>
    <t xml:space="preserve">    783 - Dokončovací práce - nátěry</t>
  </si>
  <si>
    <t>M - Práce a dodávky M</t>
  </si>
  <si>
    <t xml:space="preserve">    21-M - Elektromontáže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</si>
  <si>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</si>
  <si>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</si>
  <si>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</si>
  <si>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</si>
  <si>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</si>
  <si>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</si>
  <si>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</si>
  <si>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</si>
  <si>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</si>
  <si>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</si>
  <si>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</si>
  <si>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</si>
  <si>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</si>
  <si>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</si>
  <si>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</si>
  <si>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</si>
  <si>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</si>
  <si>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</si>
  <si>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</si>
  <si>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712</t>
  </si>
  <si>
    <t>Povlakové krytiny</t>
  </si>
  <si>
    <t>K</t>
  </si>
  <si>
    <t>712340832</t>
  </si>
  <si>
    <t>Odstranění povlakové krytiny střech plochých do 10° z přitavených pásů NAIP v plné ploše dvouvrstvé</t>
  </si>
  <si>
    <t>m2</t>
  </si>
  <si>
    <t>CS ÚRS 2025 01</t>
  </si>
  <si>
    <t>16</t>
  </si>
  <si>
    <t>456562076</t>
  </si>
  <si>
    <t>P</t>
  </si>
  <si>
    <t>Poznámka k položce:_x000d_
Prořezání a demontáž asfaltového pásu po obvodu vč. atik v celkové šíři 1m.</t>
  </si>
  <si>
    <t>VV</t>
  </si>
  <si>
    <t>16+7+2,5+30+2,5+7+16+43+4</t>
  </si>
  <si>
    <t>712341559</t>
  </si>
  <si>
    <t>Provedení povlakové krytiny střech plochých do 10° pásy přitavením NAIP v plné ploše</t>
  </si>
  <si>
    <t>-784053607</t>
  </si>
  <si>
    <t>Poznámka k položce:_x000d_
Celoplošné natavení nového asfaltového pásu na atiku po obvodu střechy v pruhu o šíři 1m._x000d_
Celoplošné natavení nového asfaltového pásu kolem střešního výlezu</t>
  </si>
  <si>
    <t>M</t>
  </si>
  <si>
    <t>62855001</t>
  </si>
  <si>
    <t>pás asfaltový natavitelný modifikovaný SBS s vložkou z polyesterové rohože a spalitelnou PE fólií nebo jemnozrnným minerálním posypem na horním povrchu tl 4,0mm</t>
  </si>
  <si>
    <t>32</t>
  </si>
  <si>
    <t>1268746212</t>
  </si>
  <si>
    <t>128*1,1655 'Přepočtené koeficientem množství</t>
  </si>
  <si>
    <t>4</t>
  </si>
  <si>
    <t>712341716</t>
  </si>
  <si>
    <t>Provedení povlakové krytiny střech plochých do 10° pásy přitavením NAIP ostatní činnosti při pokládání pásů (materiál ve specifikaci) zaizolování prostupů střešní rovinou kruhový průřez, průměr přes 300 mm do 500 mm</t>
  </si>
  <si>
    <t>kus</t>
  </si>
  <si>
    <t>1123787298</t>
  </si>
  <si>
    <t>Poznámka k položce:_x000d_
Oprava střešní povlakové krytiny kolem odvětrávacích hlavic natavením asfaltového pásu a zapravení detailu.</t>
  </si>
  <si>
    <t>5</t>
  </si>
  <si>
    <t>1940602041</t>
  </si>
  <si>
    <t>6</t>
  </si>
  <si>
    <t>712800841</t>
  </si>
  <si>
    <t>Ostatní práce při odstranění povlakové krytiny ze svislých ploch mechu odškrabáním a očistěním s urovnáním povrchu</t>
  </si>
  <si>
    <t>1122662156</t>
  </si>
  <si>
    <t>Poznámka k položce:_x000d_
Očištění plochy střechy a příprava podkladu - mechanické očištění, vysátí, omytí a odmaštění.</t>
  </si>
  <si>
    <t>(6,8*2,5)+(6,8*2,5)+(6,7*42,5)+(6,8*44)</t>
  </si>
  <si>
    <t>"atiky" (16+7+2,5+30+2,5+7+16+43+4)*0,2</t>
  </si>
  <si>
    <t>Součet</t>
  </si>
  <si>
    <t>7</t>
  </si>
  <si>
    <t>712312101</t>
  </si>
  <si>
    <t>Povlakové krytiny střech plochých do 10° natěradly a tmely za studena penetrací epoxidovou dvousložkovou</t>
  </si>
  <si>
    <t>-1341693908</t>
  </si>
  <si>
    <t>Poznámka k položce:_x000d_
Vytvoření adhézního můstu na stávající povrch. Konkrétní penetrační materiál bude před aplikací upřesněn dle technologického postupu zvoleného výrobce systému.</t>
  </si>
  <si>
    <t>8</t>
  </si>
  <si>
    <t>R1</t>
  </si>
  <si>
    <t>Aplikace stříkané PU pěny celoplošně se svislým vytažením na atiky v několika vrstvách.</t>
  </si>
  <si>
    <t>-530321099</t>
  </si>
  <si>
    <t>Poznámka k položce:_x000d_
PU nízkoexpanzní hydroizolační tvrdá pěna, která je určena pro aplikaci na ploché střechy a je pochozí. Konkrétní materiál bude před aplikací upřesněn dle technologického postupu zvoleného výrobce systému. Aplikace po vrstvách. Svislá aplikace na atiky, komínky a střešní výlez do výšky cca 200 mm. Minimállní tloušťka PU pěny 60 mm.</t>
  </si>
  <si>
    <t>9</t>
  </si>
  <si>
    <t>R2</t>
  </si>
  <si>
    <t>Provedení vrchního hydroizolačního a UV stabilního nátěru na bázi silikonu</t>
  </si>
  <si>
    <t>1049379037</t>
  </si>
  <si>
    <t>Poznámka k položce:_x000d_
Konkrétní materiál bude před aplikací upřesněn dle technologického postupu zvoleného výrobce systému. Minimállní tloušťka vrchního nátěru 3 mm.</t>
  </si>
  <si>
    <t>721</t>
  </si>
  <si>
    <t>Zdravotechnika - vnitřní kanalizace</t>
  </si>
  <si>
    <t>10</t>
  </si>
  <si>
    <t>721239114</t>
  </si>
  <si>
    <t>Střešní vtoky (vpusti) montáž střešních vtoků ostatních typů se svislým odtokem do DN 160</t>
  </si>
  <si>
    <t>1795939373</t>
  </si>
  <si>
    <t>11</t>
  </si>
  <si>
    <t>56231126</t>
  </si>
  <si>
    <t>vtok střešní svislý sanační s manžetou pro asfaltovou hydroizolaci plochých střech se záchytným košem DN 75/90/104/110/125/160</t>
  </si>
  <si>
    <t>-446825193</t>
  </si>
  <si>
    <t>783</t>
  </si>
  <si>
    <t>Dokončovací práce - nátěry</t>
  </si>
  <si>
    <t>783401401</t>
  </si>
  <si>
    <t>Příprava podkladu klempířských konstrukcí před provedením nátěru ometením</t>
  </si>
  <si>
    <t>691370470</t>
  </si>
  <si>
    <t>13</t>
  </si>
  <si>
    <t>783401313</t>
  </si>
  <si>
    <t>Příprava podkladu klempířských konstrukcí před provedením nátěru odmaštěním odmašťovačem ředidlovým</t>
  </si>
  <si>
    <t>-701002115</t>
  </si>
  <si>
    <t>14</t>
  </si>
  <si>
    <t>783414203</t>
  </si>
  <si>
    <t>Základní antikorozní nátěr klempířských konstrukcí jednonásobný syntetický samozákladující</t>
  </si>
  <si>
    <t>-123135532</t>
  </si>
  <si>
    <t>15</t>
  </si>
  <si>
    <t>783417101</t>
  </si>
  <si>
    <t>Krycí nátěr (email) klempířských konstrukcí jednonásobný syntetický standardní</t>
  </si>
  <si>
    <t>1952435873</t>
  </si>
  <si>
    <t>Práce a dodávky M</t>
  </si>
  <si>
    <t>21-M</t>
  </si>
  <si>
    <t>Elektromontáže</t>
  </si>
  <si>
    <t>218220101</t>
  </si>
  <si>
    <t>Demontáž hromosvodného vedení svodových vodičů s podpěrami, průměru do 10 mm</t>
  </si>
  <si>
    <t>m</t>
  </si>
  <si>
    <t>64</t>
  </si>
  <si>
    <t>-399904627</t>
  </si>
  <si>
    <t>Poznámka k položce:_x000d_
Demontáž hromosvodových vodičů z plochy střechy - zachovat pro zpětnou montáž.</t>
  </si>
  <si>
    <t>17</t>
  </si>
  <si>
    <t>210220101</t>
  </si>
  <si>
    <t>Montáž hromosvodného vedení svodových vodičů s podpěrami, průměru do 10 mm</t>
  </si>
  <si>
    <t>-1587613805</t>
  </si>
  <si>
    <t>Poznámka k položce:_x000d_
Zpětná montáž demontovaného vodiče vč. podpěr.</t>
  </si>
  <si>
    <t>18</t>
  </si>
  <si>
    <t>35441073</t>
  </si>
  <si>
    <t>drát D 10mm FeZn</t>
  </si>
  <si>
    <t>kg</t>
  </si>
  <si>
    <t>128</t>
  </si>
  <si>
    <t>-492002902</t>
  </si>
  <si>
    <t>Poznámka k položce:_x000d_
Rezerva - v případě špatného stavu stávajícího hromosvodového vedení bude provedena výměna za nový.</t>
  </si>
  <si>
    <t>19</t>
  </si>
  <si>
    <t>210220301</t>
  </si>
  <si>
    <t>Montáž hromosvodného vedení svorek se 2 šrouby</t>
  </si>
  <si>
    <t>-1200119374</t>
  </si>
  <si>
    <t>Poznámka k položce:_x000d_
Rezerva - v případě špatného stavu stávajících demontovaných svorek bude provedena výměna za nové.</t>
  </si>
  <si>
    <t>20</t>
  </si>
  <si>
    <t>35441885</t>
  </si>
  <si>
    <t>svorka spojovací pro lano D 8-10mm</t>
  </si>
  <si>
    <t>1005532283</t>
  </si>
  <si>
    <t>VRN</t>
  </si>
  <si>
    <t>Vedlejší rozpočtové náklady</t>
  </si>
  <si>
    <t>VRN3</t>
  </si>
  <si>
    <t>Zařízení staveniště</t>
  </si>
  <si>
    <t>031002000</t>
  </si>
  <si>
    <t>Související (přípravné) práce pro zařízení staveniště</t>
  </si>
  <si>
    <t>soubor</t>
  </si>
  <si>
    <t>1024</t>
  </si>
  <si>
    <t>636558247</t>
  </si>
  <si>
    <t>22</t>
  </si>
  <si>
    <t>034103000</t>
  </si>
  <si>
    <t>Oplocení staveniště</t>
  </si>
  <si>
    <t>-582287248</t>
  </si>
  <si>
    <t>VRN9</t>
  </si>
  <si>
    <t>Ostatní náklady</t>
  </si>
  <si>
    <t>23</t>
  </si>
  <si>
    <t>091002000</t>
  </si>
  <si>
    <t>Ostatní náklady související s objektem</t>
  </si>
  <si>
    <t>1422351320</t>
  </si>
  <si>
    <t>Poznámka k položce:_x000d_
Ostatní potřebné náklady jinde neuvedené. _x000d_
Doprava materiálu a pracovníků na střechu apod.</t>
  </si>
  <si>
    <t>plocha_Jiráskova</t>
  </si>
  <si>
    <t>465</t>
  </si>
  <si>
    <t>2 - ZŠ Jiráskova - oprava ploché střechy na pavilonu tělocvičny</t>
  </si>
  <si>
    <t>Poznámka k položce:_x000d_
Prořezání a demontáž asfaltového pásu - boule, defekty.</t>
  </si>
  <si>
    <t xml:space="preserve">Poznámka k položce:_x000d_
Lokální natavení nového asfaltového pásu v rámci opravy defektů a detailů. </t>
  </si>
  <si>
    <t>20*1,1655 'Přepočtené koeficientem množství</t>
  </si>
  <si>
    <t>31*15</t>
  </si>
  <si>
    <t>"atiky" (31*2+15*2)*0,2</t>
  </si>
  <si>
    <t>Poznámka k položce:_x000d_
Ostatní potřebné náklady jinde neuvedené. _x000d_
Dobprava materiálu a pracovníků na střechu a pod.</t>
  </si>
  <si>
    <t>plocha_štefcova</t>
  </si>
  <si>
    <t>324</t>
  </si>
  <si>
    <t>3 - MŠ Štefcova (Mrštíkova) - oprava ploché střechy</t>
  </si>
  <si>
    <t>HSV - Práce a dodávky HSV</t>
  </si>
  <si>
    <t xml:space="preserve">    6 - Úpravy povrchů, podlahy a osazování výplní</t>
  </si>
  <si>
    <t xml:space="preserve">    764 - Konstrukce klempířské</t>
  </si>
  <si>
    <t>HSV</t>
  </si>
  <si>
    <t>Práce a dodávky HSV</t>
  </si>
  <si>
    <t>Úpravy povrchů, podlahy a osazování výplní</t>
  </si>
  <si>
    <t>623321141</t>
  </si>
  <si>
    <t>Omítka vápenocementová vnějších ploch nanášená ručně dvouvrstvá, tloušťky jádrové omítky do 15 mm a tloušťky štuku do 3 mm štuková pilířů nebo sloupů</t>
  </si>
  <si>
    <t>-398112672</t>
  </si>
  <si>
    <t>Poznámka k položce:_x000d_
Provedení omítky komínových těles.</t>
  </si>
  <si>
    <t>"A"</t>
  </si>
  <si>
    <t>(1,7*0,9)*2</t>
  </si>
  <si>
    <t>(1,7*0,4)*2</t>
  </si>
  <si>
    <t>"B"</t>
  </si>
  <si>
    <t>(0,8*0,5)*2</t>
  </si>
  <si>
    <t>(0,8*0,4)*2</t>
  </si>
  <si>
    <t>Poznámka k položce:_x000d_
Prořezání a demontáž asfaltového pásu po obvodu vč. atik v celkové šíři 1m._x000d_
Prořezaní defektů a boulí.</t>
  </si>
  <si>
    <t>"atika" 36*2+9*2</t>
  </si>
  <si>
    <t>"defekty" 20</t>
  </si>
  <si>
    <t>Poznámka k položce:_x000d_
Celoplošné natavení nového asfaltového pásu na atiku po obvodu střechy v pruhu o šíři 1m._x000d_
Lokální natavení nového asfaltového pásu v rámci opravy defektů.</t>
  </si>
  <si>
    <t>110*1,1655 'Přepočtené koeficientem množství</t>
  </si>
  <si>
    <t>36*9</t>
  </si>
  <si>
    <t>"atiky" (36*2+9*2)*0,2</t>
  </si>
  <si>
    <t>764</t>
  </si>
  <si>
    <t>Konstrukce klempířské</t>
  </si>
  <si>
    <t>764204105</t>
  </si>
  <si>
    <t>Montáž oplechování horních ploch zdí a nadezdívek (atik) rozvinuté šířky do 400 mm</t>
  </si>
  <si>
    <t>-2005040214</t>
  </si>
  <si>
    <t>Poznámka k položce:_x000d_
Oplechování horní plochy komínů.</t>
  </si>
  <si>
    <t>(0,4+0,9)*2</t>
  </si>
  <si>
    <t>(0,4+0,5)*2</t>
  </si>
  <si>
    <t>55350262</t>
  </si>
  <si>
    <t>tabule plechová z Pz tl 0,5mm s povrchovou úpravou</t>
  </si>
  <si>
    <t>1912851960</t>
  </si>
  <si>
    <t>"atiky" (36*2+9*2)*0,5</t>
  </si>
  <si>
    <t>783823135</t>
  </si>
  <si>
    <t>Penetrační nátěr omítek hladkých omítek hladkých, zrnitých tenkovrstvých nebo štukových stupně členitosti 1 a 2 silikonový</t>
  </si>
  <si>
    <t>1926614846</t>
  </si>
  <si>
    <t xml:space="preserve">Poznámka k položce:_x000d_
Penetrace pod nátěr omítky komínových těles._x000d_
</t>
  </si>
  <si>
    <t>783826315</t>
  </si>
  <si>
    <t>Nátěr omítek se schopností překlenutí trhlin mikroarmovací silikonový</t>
  </si>
  <si>
    <t>581372026</t>
  </si>
  <si>
    <t>Poznámka k položce:_x000d_
Fasádní nátěr komínových těles.</t>
  </si>
  <si>
    <t>50</t>
  </si>
  <si>
    <t>24</t>
  </si>
  <si>
    <t>25</t>
  </si>
  <si>
    <t>26</t>
  </si>
  <si>
    <t>27</t>
  </si>
  <si>
    <t>28</t>
  </si>
  <si>
    <t>SEZNAM FIGUR</t>
  </si>
  <si>
    <t>Výměra</t>
  </si>
  <si>
    <t>Použití figury:</t>
  </si>
  <si>
    <t>Odstranění povlakové krytiny svislých ploch odškrabáním mechu a očištěním</t>
  </si>
  <si>
    <t>Povlakové krytiny střech plochých do 10° za studena penetrací epoxidovou dvousložkovou</t>
  </si>
  <si>
    <t>Aplikace stříkané PU pěny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</si>
</sst>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204" customHeight="1">
      <c r="B23" s="21"/>
      <c r="C23" s="22"/>
      <c r="D23" s="22"/>
      <c r="E23" s="36" t="s">
        <v>34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20250624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plochých střech pomocí stříkané PUR pěny na vybraných školských zařízeních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Hradec Králové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24. 6. 2025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'1 - ZŠ Kukleny - oprava p...'!J30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'1 - ZŠ Kukleny - oprava p...'!P125</f>
        <v>0</v>
      </c>
      <c r="AV95" s="128">
        <f>'1 - ZŠ Kukleny - oprava p...'!J33</f>
        <v>0</v>
      </c>
      <c r="AW95" s="128">
        <f>'1 - ZŠ Kukleny - oprava p...'!J34</f>
        <v>0</v>
      </c>
      <c r="AX95" s="128">
        <f>'1 - ZŠ Kukleny - oprava p...'!J35</f>
        <v>0</v>
      </c>
      <c r="AY95" s="128">
        <f>'1 - ZŠ Kukleny - oprava p...'!J36</f>
        <v>0</v>
      </c>
      <c r="AZ95" s="128">
        <f>'1 - ZŠ Kukleny - oprava p...'!F33</f>
        <v>0</v>
      </c>
      <c r="BA95" s="128">
        <f>'1 - ZŠ Kukleny - oprava p...'!F34</f>
        <v>0</v>
      </c>
      <c r="BB95" s="128">
        <f>'1 - ZŠ Kukleny - oprava p...'!F35</f>
        <v>0</v>
      </c>
      <c r="BC95" s="128">
        <f>'1 - ZŠ Kukleny - oprava p...'!F36</f>
        <v>0</v>
      </c>
      <c r="BD95" s="130">
        <f>'1 - ZŠ Kukleny - oprava p...'!F37</f>
        <v>0</v>
      </c>
      <c r="BE95" s="7"/>
      <c r="BT95" s="131" t="s">
        <v>80</v>
      </c>
      <c r="BV95" s="131" t="s">
        <v>77</v>
      </c>
      <c r="BW95" s="131" t="s">
        <v>83</v>
      </c>
      <c r="BX95" s="131" t="s">
        <v>5</v>
      </c>
      <c r="CL95" s="131" t="s">
        <v>1</v>
      </c>
      <c r="CM95" s="131" t="s">
        <v>84</v>
      </c>
    </row>
    <row r="96" s="7" customFormat="1" ht="24.75" customHeight="1">
      <c r="A96" s="119" t="s">
        <v>79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'2 - ZŠ Jiráskova - oprava...'!J30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27">
        <v>0</v>
      </c>
      <c r="AT96" s="128">
        <f>ROUND(SUM(AV96:AW96),2)</f>
        <v>0</v>
      </c>
      <c r="AU96" s="129">
        <f>'2 - ZŠ Jiráskova - oprava...'!P124</f>
        <v>0</v>
      </c>
      <c r="AV96" s="128">
        <f>'2 - ZŠ Jiráskova - oprava...'!J33</f>
        <v>0</v>
      </c>
      <c r="AW96" s="128">
        <f>'2 - ZŠ Jiráskova - oprava...'!J34</f>
        <v>0</v>
      </c>
      <c r="AX96" s="128">
        <f>'2 - ZŠ Jiráskova - oprava...'!J35</f>
        <v>0</v>
      </c>
      <c r="AY96" s="128">
        <f>'2 - ZŠ Jiráskova - oprava...'!J36</f>
        <v>0</v>
      </c>
      <c r="AZ96" s="128">
        <f>'2 - ZŠ Jiráskova - oprava...'!F33</f>
        <v>0</v>
      </c>
      <c r="BA96" s="128">
        <f>'2 - ZŠ Jiráskova - oprava...'!F34</f>
        <v>0</v>
      </c>
      <c r="BB96" s="128">
        <f>'2 - ZŠ Jiráskova - oprava...'!F35</f>
        <v>0</v>
      </c>
      <c r="BC96" s="128">
        <f>'2 - ZŠ Jiráskova - oprava...'!F36</f>
        <v>0</v>
      </c>
      <c r="BD96" s="130">
        <f>'2 - ZŠ Jiráskova - oprava...'!F37</f>
        <v>0</v>
      </c>
      <c r="BE96" s="7"/>
      <c r="BT96" s="131" t="s">
        <v>80</v>
      </c>
      <c r="BV96" s="131" t="s">
        <v>77</v>
      </c>
      <c r="BW96" s="131" t="s">
        <v>86</v>
      </c>
      <c r="BX96" s="131" t="s">
        <v>5</v>
      </c>
      <c r="CL96" s="131" t="s">
        <v>1</v>
      </c>
      <c r="CM96" s="131" t="s">
        <v>84</v>
      </c>
    </row>
    <row r="97" s="7" customFormat="1" ht="24.75" customHeight="1">
      <c r="A97" s="119" t="s">
        <v>79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'3 - MŠ Štefcova (Mrštíkov...'!J30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82</v>
      </c>
      <c r="AR97" s="126"/>
      <c r="AS97" s="132">
        <v>0</v>
      </c>
      <c r="AT97" s="133">
        <f>ROUND(SUM(AV97:AW97),2)</f>
        <v>0</v>
      </c>
      <c r="AU97" s="134">
        <f>'3 - MŠ Štefcova (Mrštíkov...'!P128</f>
        <v>0</v>
      </c>
      <c r="AV97" s="133">
        <f>'3 - MŠ Štefcova (Mrštíkov...'!J33</f>
        <v>0</v>
      </c>
      <c r="AW97" s="133">
        <f>'3 - MŠ Štefcova (Mrštíkov...'!J34</f>
        <v>0</v>
      </c>
      <c r="AX97" s="133">
        <f>'3 - MŠ Štefcova (Mrštíkov...'!J35</f>
        <v>0</v>
      </c>
      <c r="AY97" s="133">
        <f>'3 - MŠ Štefcova (Mrštíkov...'!J36</f>
        <v>0</v>
      </c>
      <c r="AZ97" s="133">
        <f>'3 - MŠ Štefcova (Mrštíkov...'!F33</f>
        <v>0</v>
      </c>
      <c r="BA97" s="133">
        <f>'3 - MŠ Štefcova (Mrštíkov...'!F34</f>
        <v>0</v>
      </c>
      <c r="BB97" s="133">
        <f>'3 - MŠ Štefcova (Mrštíkov...'!F35</f>
        <v>0</v>
      </c>
      <c r="BC97" s="133">
        <f>'3 - MŠ Štefcova (Mrštíkov...'!F36</f>
        <v>0</v>
      </c>
      <c r="BD97" s="135">
        <f>'3 - MŠ Štefcova (Mrštíkov...'!F37</f>
        <v>0</v>
      </c>
      <c r="BE97" s="7"/>
      <c r="BT97" s="131" t="s">
        <v>80</v>
      </c>
      <c r="BV97" s="131" t="s">
        <v>77</v>
      </c>
      <c r="BW97" s="131" t="s">
        <v>89</v>
      </c>
      <c r="BX97" s="131" t="s">
        <v>5</v>
      </c>
      <c r="CL97" s="131" t="s">
        <v>1</v>
      </c>
      <c r="CM97" s="131" t="s">
        <v>84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pNPsrlSKMhyLS0lrC8zjzut3fWZ4HUw5LI0/1WafIbP/yXghohmnFMecsHHgp/22E+GGnrUOuOlAEd5zueogYA==" hashValue="M8tiL/2AqNfJEfGzif0O2zl5sY1k3P5NHxMB5Q2IRqgjdPM2Pwg4gZ5I680O6otWzISEtv+Oq4ckgY4XfMp4Wg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 - ZŠ Kukleny - oprava p...'!C2" display="/"/>
    <hyperlink ref="A96" location="'2 - ZŠ Jiráskova - oprava...'!C2" display="/"/>
    <hyperlink ref="A97" location="'3 - MŠ Štefcova (Mrštík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  <c r="AZ2" s="136" t="s">
        <v>90</v>
      </c>
      <c r="BA2" s="136" t="s">
        <v>91</v>
      </c>
      <c r="BB2" s="136" t="s">
        <v>1</v>
      </c>
      <c r="BC2" s="136" t="s">
        <v>92</v>
      </c>
      <c r="BD2" s="136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84</v>
      </c>
    </row>
    <row r="4" s="1" customFormat="1" ht="24.96" customHeight="1">
      <c r="B4" s="20"/>
      <c r="D4" s="139" t="s">
        <v>93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Oprava plochých střech pomocí stříkané PUR pěny na vybraných školských zařízeních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3" t="s">
        <v>95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26</v>
      </c>
      <c r="G12" s="38"/>
      <c r="H12" s="38"/>
      <c r="I12" s="141" t="s">
        <v>22</v>
      </c>
      <c r="J12" s="145" t="str">
        <f>'Rekapitulace stavby'!AN8</f>
        <v>24. 6. 2025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35</v>
      </c>
      <c r="E30" s="38"/>
      <c r="F30" s="38"/>
      <c r="G30" s="38"/>
      <c r="H30" s="38"/>
      <c r="I30" s="38"/>
      <c r="J30" s="152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37</v>
      </c>
      <c r="G32" s="38"/>
      <c r="H32" s="38"/>
      <c r="I32" s="153" t="s">
        <v>36</v>
      </c>
      <c r="J32" s="153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39</v>
      </c>
      <c r="E33" s="141" t="s">
        <v>40</v>
      </c>
      <c r="F33" s="155">
        <f>ROUND((SUM(BE125:BE187)),  2)</f>
        <v>0</v>
      </c>
      <c r="G33" s="38"/>
      <c r="H33" s="38"/>
      <c r="I33" s="156">
        <v>0.20999999999999999</v>
      </c>
      <c r="J33" s="155">
        <f>ROUND(((SUM(BE125:BE187))*I33),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5">
        <f>ROUND((SUM(BF125:BF187)),  2)</f>
        <v>0</v>
      </c>
      <c r="G34" s="38"/>
      <c r="H34" s="38"/>
      <c r="I34" s="156">
        <v>0.12</v>
      </c>
      <c r="J34" s="155">
        <f>ROUND(((SUM(BF125:BF187))*I34),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5">
        <f>ROUND((SUM(BG125:BG187)),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5">
        <f>ROUND((SUM(BH125:BH187)),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5">
        <f>ROUND((SUM(BI125:BI187)),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Oprava plochých střech pomocí stříkané PUR pěny na vybraných školských zařízeních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1 - ZŠ Kukleny - oprava ploché střechy na pavilonu II. stupně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24. 6. 2025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99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J159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J162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105</v>
      </c>
      <c r="E101" s="183"/>
      <c r="F101" s="183"/>
      <c r="G101" s="183"/>
      <c r="H101" s="183"/>
      <c r="I101" s="183"/>
      <c r="J101" s="184">
        <f>J169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106</v>
      </c>
      <c r="E102" s="189"/>
      <c r="F102" s="189"/>
      <c r="G102" s="189"/>
      <c r="H102" s="189"/>
      <c r="I102" s="189"/>
      <c r="J102" s="190">
        <f>J170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107</v>
      </c>
      <c r="E103" s="183"/>
      <c r="F103" s="183"/>
      <c r="G103" s="183"/>
      <c r="H103" s="183"/>
      <c r="I103" s="183"/>
      <c r="J103" s="184">
        <f>J181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108</v>
      </c>
      <c r="E104" s="189"/>
      <c r="F104" s="189"/>
      <c r="G104" s="189"/>
      <c r="H104" s="189"/>
      <c r="I104" s="189"/>
      <c r="J104" s="190">
        <f>J182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109</v>
      </c>
      <c r="E105" s="189"/>
      <c r="F105" s="189"/>
      <c r="G105" s="189"/>
      <c r="H105" s="189"/>
      <c r="I105" s="189"/>
      <c r="J105" s="190">
        <f>J185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5" t="str">
        <f>E7</f>
        <v>Oprava plochých střech pomocí stříkané PUR pěny na vybraných školských zařízeních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94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40"/>
      <c r="D117" s="40"/>
      <c r="E117" s="76" t="str">
        <f>E9</f>
        <v>1 - ZŠ Kukleny - oprava ploché střechy na pavilonu II. stupně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24. 6. 2025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 xml:space="preserve"> </v>
      </c>
      <c r="G121" s="40"/>
      <c r="H121" s="40"/>
      <c r="I121" s="32" t="s">
        <v>30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32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2"/>
      <c r="B124" s="193"/>
      <c r="C124" s="194" t="s">
        <v>111</v>
      </c>
      <c r="D124" s="195" t="s">
        <v>60</v>
      </c>
      <c r="E124" s="195" t="s">
        <v>56</v>
      </c>
      <c r="F124" s="195" t="s">
        <v>57</v>
      </c>
      <c r="G124" s="195" t="s">
        <v>112</v>
      </c>
      <c r="H124" s="195" t="s">
        <v>113</v>
      </c>
      <c r="I124" s="195" t="s">
        <v>114</v>
      </c>
      <c r="J124" s="195" t="s">
        <v>98</v>
      </c>
      <c r="K124" s="196" t="s">
        <v>115</v>
      </c>
      <c r="L124" s="197"/>
      <c r="M124" s="100" t="s">
        <v>1</v>
      </c>
      <c r="N124" s="101" t="s">
        <v>39</v>
      </c>
      <c r="O124" s="101" t="s">
        <v>116</v>
      </c>
      <c r="P124" s="101" t="s">
        <v>117</v>
      </c>
      <c r="Q124" s="101" t="s">
        <v>118</v>
      </c>
      <c r="R124" s="101" t="s">
        <v>119</v>
      </c>
      <c r="S124" s="101" t="s">
        <v>120</v>
      </c>
      <c r="T124" s="102" t="s">
        <v>121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8"/>
      <c r="B125" s="39"/>
      <c r="C125" s="107" t="s">
        <v>122</v>
      </c>
      <c r="D125" s="40"/>
      <c r="E125" s="40"/>
      <c r="F125" s="40"/>
      <c r="G125" s="40"/>
      <c r="H125" s="40"/>
      <c r="I125" s="40"/>
      <c r="J125" s="198">
        <f>BK125</f>
        <v>0</v>
      </c>
      <c r="K125" s="40"/>
      <c r="L125" s="44"/>
      <c r="M125" s="103"/>
      <c r="N125" s="199"/>
      <c r="O125" s="104"/>
      <c r="P125" s="200">
        <f>P126+P169+P181</f>
        <v>0</v>
      </c>
      <c r="Q125" s="104"/>
      <c r="R125" s="200">
        <f>R126+R169+R181</f>
        <v>4.180591699999999</v>
      </c>
      <c r="S125" s="104"/>
      <c r="T125" s="201">
        <f>T126+T169+T181</f>
        <v>2.6951000000000001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74</v>
      </c>
      <c r="AU125" s="17" t="s">
        <v>100</v>
      </c>
      <c r="BK125" s="202">
        <f>BK126+BK169+BK181</f>
        <v>0</v>
      </c>
    </row>
    <row r="126" s="12" customFormat="1" ht="25.92" customHeight="1">
      <c r="A126" s="12"/>
      <c r="B126" s="203"/>
      <c r="C126" s="204"/>
      <c r="D126" s="205" t="s">
        <v>74</v>
      </c>
      <c r="E126" s="206" t="s">
        <v>123</v>
      </c>
      <c r="F126" s="206" t="s">
        <v>124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P127+P159+P162</f>
        <v>0</v>
      </c>
      <c r="Q126" s="211"/>
      <c r="R126" s="212">
        <f>R127+R159+R162</f>
        <v>4.1159916999999995</v>
      </c>
      <c r="S126" s="211"/>
      <c r="T126" s="213">
        <f>T127+T159+T162</f>
        <v>2.6951000000000001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74</v>
      </c>
      <c r="AU126" s="215" t="s">
        <v>75</v>
      </c>
      <c r="AY126" s="214" t="s">
        <v>125</v>
      </c>
      <c r="BK126" s="216">
        <f>BK127+BK159+BK162</f>
        <v>0</v>
      </c>
    </row>
    <row r="127" s="12" customFormat="1" ht="22.8" customHeight="1">
      <c r="A127" s="12"/>
      <c r="B127" s="203"/>
      <c r="C127" s="204"/>
      <c r="D127" s="205" t="s">
        <v>74</v>
      </c>
      <c r="E127" s="217" t="s">
        <v>126</v>
      </c>
      <c r="F127" s="217" t="s">
        <v>127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SUM(P128:P158)</f>
        <v>0</v>
      </c>
      <c r="Q127" s="211"/>
      <c r="R127" s="212">
        <f>SUM(R128:R158)</f>
        <v>4.0668916999999993</v>
      </c>
      <c r="S127" s="211"/>
      <c r="T127" s="213">
        <f>SUM(T128:T158)</f>
        <v>2.6951000000000001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84</v>
      </c>
      <c r="AT127" s="215" t="s">
        <v>74</v>
      </c>
      <c r="AU127" s="215" t="s">
        <v>80</v>
      </c>
      <c r="AY127" s="214" t="s">
        <v>125</v>
      </c>
      <c r="BK127" s="216">
        <f>SUM(BK128:BK158)</f>
        <v>0</v>
      </c>
    </row>
    <row r="128" s="2" customFormat="1" ht="33" customHeight="1">
      <c r="A128" s="38"/>
      <c r="B128" s="39"/>
      <c r="C128" s="219" t="s">
        <v>80</v>
      </c>
      <c r="D128" s="219" t="s">
        <v>128</v>
      </c>
      <c r="E128" s="220" t="s">
        <v>129</v>
      </c>
      <c r="F128" s="221" t="s">
        <v>130</v>
      </c>
      <c r="G128" s="222" t="s">
        <v>131</v>
      </c>
      <c r="H128" s="223">
        <v>128</v>
      </c>
      <c r="I128" s="224"/>
      <c r="J128" s="225">
        <f>ROUND(I128*H128,2)</f>
        <v>0</v>
      </c>
      <c r="K128" s="221" t="s">
        <v>132</v>
      </c>
      <c r="L128" s="44"/>
      <c r="M128" s="226" t="s">
        <v>1</v>
      </c>
      <c r="N128" s="227" t="s">
        <v>40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0.010999999999999999</v>
      </c>
      <c r="T128" s="229">
        <f>S128*H128</f>
        <v>1.4079999999999999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133</v>
      </c>
      <c r="AT128" s="230" t="s">
        <v>128</v>
      </c>
      <c r="AU128" s="230" t="s">
        <v>84</v>
      </c>
      <c r="AY128" s="17" t="s">
        <v>125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80</v>
      </c>
      <c r="BK128" s="231">
        <f>ROUND(I128*H128,2)</f>
        <v>0</v>
      </c>
      <c r="BL128" s="17" t="s">
        <v>133</v>
      </c>
      <c r="BM128" s="230" t="s">
        <v>134</v>
      </c>
    </row>
    <row r="129" s="2" customFormat="1">
      <c r="A129" s="38"/>
      <c r="B129" s="39"/>
      <c r="C129" s="40"/>
      <c r="D129" s="232" t="s">
        <v>135</v>
      </c>
      <c r="E129" s="40"/>
      <c r="F129" s="233" t="s">
        <v>136</v>
      </c>
      <c r="G129" s="40"/>
      <c r="H129" s="40"/>
      <c r="I129" s="234"/>
      <c r="J129" s="40"/>
      <c r="K129" s="40"/>
      <c r="L129" s="44"/>
      <c r="M129" s="235"/>
      <c r="N129" s="236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135</v>
      </c>
      <c r="AU129" s="17" t="s">
        <v>84</v>
      </c>
    </row>
    <row r="130" s="13" customFormat="1">
      <c r="A130" s="13"/>
      <c r="B130" s="237"/>
      <c r="C130" s="238"/>
      <c r="D130" s="232" t="s">
        <v>137</v>
      </c>
      <c r="E130" s="239" t="s">
        <v>1</v>
      </c>
      <c r="F130" s="240" t="s">
        <v>138</v>
      </c>
      <c r="G130" s="238"/>
      <c r="H130" s="241">
        <v>128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137</v>
      </c>
      <c r="AU130" s="247" t="s">
        <v>84</v>
      </c>
      <c r="AV130" s="13" t="s">
        <v>84</v>
      </c>
      <c r="AW130" s="13" t="s">
        <v>31</v>
      </c>
      <c r="AX130" s="13" t="s">
        <v>80</v>
      </c>
      <c r="AY130" s="247" t="s">
        <v>125</v>
      </c>
    </row>
    <row r="131" s="2" customFormat="1" ht="24.15" customHeight="1">
      <c r="A131" s="38"/>
      <c r="B131" s="39"/>
      <c r="C131" s="219" t="s">
        <v>84</v>
      </c>
      <c r="D131" s="219" t="s">
        <v>128</v>
      </c>
      <c r="E131" s="220" t="s">
        <v>139</v>
      </c>
      <c r="F131" s="221" t="s">
        <v>140</v>
      </c>
      <c r="G131" s="222" t="s">
        <v>131</v>
      </c>
      <c r="H131" s="223">
        <v>128</v>
      </c>
      <c r="I131" s="224"/>
      <c r="J131" s="225">
        <f>ROUND(I131*H131,2)</f>
        <v>0</v>
      </c>
      <c r="K131" s="221" t="s">
        <v>132</v>
      </c>
      <c r="L131" s="44"/>
      <c r="M131" s="226" t="s">
        <v>1</v>
      </c>
      <c r="N131" s="227" t="s">
        <v>40</v>
      </c>
      <c r="O131" s="91"/>
      <c r="P131" s="228">
        <f>O131*H131</f>
        <v>0</v>
      </c>
      <c r="Q131" s="228">
        <v>0.00088000000000000003</v>
      </c>
      <c r="R131" s="228">
        <f>Q131*H131</f>
        <v>0.11264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133</v>
      </c>
      <c r="AT131" s="230" t="s">
        <v>128</v>
      </c>
      <c r="AU131" s="230" t="s">
        <v>84</v>
      </c>
      <c r="AY131" s="17" t="s">
        <v>125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80</v>
      </c>
      <c r="BK131" s="231">
        <f>ROUND(I131*H131,2)</f>
        <v>0</v>
      </c>
      <c r="BL131" s="17" t="s">
        <v>133</v>
      </c>
      <c r="BM131" s="230" t="s">
        <v>141</v>
      </c>
    </row>
    <row r="132" s="2" customFormat="1">
      <c r="A132" s="38"/>
      <c r="B132" s="39"/>
      <c r="C132" s="40"/>
      <c r="D132" s="232" t="s">
        <v>135</v>
      </c>
      <c r="E132" s="40"/>
      <c r="F132" s="233" t="s">
        <v>142</v>
      </c>
      <c r="G132" s="40"/>
      <c r="H132" s="40"/>
      <c r="I132" s="234"/>
      <c r="J132" s="40"/>
      <c r="K132" s="40"/>
      <c r="L132" s="44"/>
      <c r="M132" s="235"/>
      <c r="N132" s="236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135</v>
      </c>
      <c r="AU132" s="17" t="s">
        <v>84</v>
      </c>
    </row>
    <row r="133" s="13" customFormat="1">
      <c r="A133" s="13"/>
      <c r="B133" s="237"/>
      <c r="C133" s="238"/>
      <c r="D133" s="232" t="s">
        <v>137</v>
      </c>
      <c r="E133" s="239" t="s">
        <v>1</v>
      </c>
      <c r="F133" s="240" t="s">
        <v>138</v>
      </c>
      <c r="G133" s="238"/>
      <c r="H133" s="241">
        <v>128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137</v>
      </c>
      <c r="AU133" s="247" t="s">
        <v>84</v>
      </c>
      <c r="AV133" s="13" t="s">
        <v>84</v>
      </c>
      <c r="AW133" s="13" t="s">
        <v>31</v>
      </c>
      <c r="AX133" s="13" t="s">
        <v>80</v>
      </c>
      <c r="AY133" s="247" t="s">
        <v>125</v>
      </c>
    </row>
    <row r="134" s="2" customFormat="1" ht="49.05" customHeight="1">
      <c r="A134" s="38"/>
      <c r="B134" s="39"/>
      <c r="C134" s="248" t="s">
        <v>87</v>
      </c>
      <c r="D134" s="248" t="s">
        <v>143</v>
      </c>
      <c r="E134" s="249" t="s">
        <v>144</v>
      </c>
      <c r="F134" s="250" t="s">
        <v>145</v>
      </c>
      <c r="G134" s="251" t="s">
        <v>131</v>
      </c>
      <c r="H134" s="252">
        <v>149.184</v>
      </c>
      <c r="I134" s="253"/>
      <c r="J134" s="254">
        <f>ROUND(I134*H134,2)</f>
        <v>0</v>
      </c>
      <c r="K134" s="250" t="s">
        <v>132</v>
      </c>
      <c r="L134" s="255"/>
      <c r="M134" s="256" t="s">
        <v>1</v>
      </c>
      <c r="N134" s="257" t="s">
        <v>40</v>
      </c>
      <c r="O134" s="91"/>
      <c r="P134" s="228">
        <f>O134*H134</f>
        <v>0</v>
      </c>
      <c r="Q134" s="228">
        <v>0.0053</v>
      </c>
      <c r="R134" s="228">
        <f>Q134*H134</f>
        <v>0.79067520000000002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146</v>
      </c>
      <c r="AT134" s="230" t="s">
        <v>143</v>
      </c>
      <c r="AU134" s="230" t="s">
        <v>84</v>
      </c>
      <c r="AY134" s="17" t="s">
        <v>125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80</v>
      </c>
      <c r="BK134" s="231">
        <f>ROUND(I134*H134,2)</f>
        <v>0</v>
      </c>
      <c r="BL134" s="17" t="s">
        <v>133</v>
      </c>
      <c r="BM134" s="230" t="s">
        <v>147</v>
      </c>
    </row>
    <row r="135" s="13" customFormat="1">
      <c r="A135" s="13"/>
      <c r="B135" s="237"/>
      <c r="C135" s="238"/>
      <c r="D135" s="232" t="s">
        <v>137</v>
      </c>
      <c r="E135" s="238"/>
      <c r="F135" s="240" t="s">
        <v>148</v>
      </c>
      <c r="G135" s="238"/>
      <c r="H135" s="241">
        <v>149.184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137</v>
      </c>
      <c r="AU135" s="247" t="s">
        <v>84</v>
      </c>
      <c r="AV135" s="13" t="s">
        <v>84</v>
      </c>
      <c r="AW135" s="13" t="s">
        <v>4</v>
      </c>
      <c r="AX135" s="13" t="s">
        <v>80</v>
      </c>
      <c r="AY135" s="247" t="s">
        <v>125</v>
      </c>
    </row>
    <row r="136" s="2" customFormat="1" ht="62.7" customHeight="1">
      <c r="A136" s="38"/>
      <c r="B136" s="39"/>
      <c r="C136" s="219" t="s">
        <v>149</v>
      </c>
      <c r="D136" s="219" t="s">
        <v>128</v>
      </c>
      <c r="E136" s="220" t="s">
        <v>150</v>
      </c>
      <c r="F136" s="221" t="s">
        <v>151</v>
      </c>
      <c r="G136" s="222" t="s">
        <v>152</v>
      </c>
      <c r="H136" s="223">
        <v>7</v>
      </c>
      <c r="I136" s="224"/>
      <c r="J136" s="225">
        <f>ROUND(I136*H136,2)</f>
        <v>0</v>
      </c>
      <c r="K136" s="221" t="s">
        <v>132</v>
      </c>
      <c r="L136" s="44"/>
      <c r="M136" s="226" t="s">
        <v>1</v>
      </c>
      <c r="N136" s="227" t="s">
        <v>40</v>
      </c>
      <c r="O136" s="91"/>
      <c r="P136" s="228">
        <f>O136*H136</f>
        <v>0</v>
      </c>
      <c r="Q136" s="228">
        <v>0.0025899999999999999</v>
      </c>
      <c r="R136" s="228">
        <f>Q136*H136</f>
        <v>0.01813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133</v>
      </c>
      <c r="AT136" s="230" t="s">
        <v>128</v>
      </c>
      <c r="AU136" s="230" t="s">
        <v>84</v>
      </c>
      <c r="AY136" s="17" t="s">
        <v>125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80</v>
      </c>
      <c r="BK136" s="231">
        <f>ROUND(I136*H136,2)</f>
        <v>0</v>
      </c>
      <c r="BL136" s="17" t="s">
        <v>133</v>
      </c>
      <c r="BM136" s="230" t="s">
        <v>153</v>
      </c>
    </row>
    <row r="137" s="2" customFormat="1">
      <c r="A137" s="38"/>
      <c r="B137" s="39"/>
      <c r="C137" s="40"/>
      <c r="D137" s="232" t="s">
        <v>135</v>
      </c>
      <c r="E137" s="40"/>
      <c r="F137" s="233" t="s">
        <v>154</v>
      </c>
      <c r="G137" s="40"/>
      <c r="H137" s="40"/>
      <c r="I137" s="234"/>
      <c r="J137" s="40"/>
      <c r="K137" s="40"/>
      <c r="L137" s="44"/>
      <c r="M137" s="235"/>
      <c r="N137" s="236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135</v>
      </c>
      <c r="AU137" s="17" t="s">
        <v>84</v>
      </c>
    </row>
    <row r="138" s="2" customFormat="1" ht="49.05" customHeight="1">
      <c r="A138" s="38"/>
      <c r="B138" s="39"/>
      <c r="C138" s="248" t="s">
        <v>155</v>
      </c>
      <c r="D138" s="248" t="s">
        <v>143</v>
      </c>
      <c r="E138" s="249" t="s">
        <v>144</v>
      </c>
      <c r="F138" s="250" t="s">
        <v>145</v>
      </c>
      <c r="G138" s="251" t="s">
        <v>131</v>
      </c>
      <c r="H138" s="252">
        <v>7</v>
      </c>
      <c r="I138" s="253"/>
      <c r="J138" s="254">
        <f>ROUND(I138*H138,2)</f>
        <v>0</v>
      </c>
      <c r="K138" s="250" t="s">
        <v>132</v>
      </c>
      <c r="L138" s="255"/>
      <c r="M138" s="256" t="s">
        <v>1</v>
      </c>
      <c r="N138" s="257" t="s">
        <v>40</v>
      </c>
      <c r="O138" s="91"/>
      <c r="P138" s="228">
        <f>O138*H138</f>
        <v>0</v>
      </c>
      <c r="Q138" s="228">
        <v>0.0053</v>
      </c>
      <c r="R138" s="228">
        <f>Q138*H138</f>
        <v>0.037100000000000001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146</v>
      </c>
      <c r="AT138" s="230" t="s">
        <v>143</v>
      </c>
      <c r="AU138" s="230" t="s">
        <v>84</v>
      </c>
      <c r="AY138" s="17" t="s">
        <v>125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80</v>
      </c>
      <c r="BK138" s="231">
        <f>ROUND(I138*H138,2)</f>
        <v>0</v>
      </c>
      <c r="BL138" s="17" t="s">
        <v>133</v>
      </c>
      <c r="BM138" s="230" t="s">
        <v>156</v>
      </c>
    </row>
    <row r="139" s="2" customFormat="1" ht="37.8" customHeight="1">
      <c r="A139" s="38"/>
      <c r="B139" s="39"/>
      <c r="C139" s="219" t="s">
        <v>157</v>
      </c>
      <c r="D139" s="219" t="s">
        <v>128</v>
      </c>
      <c r="E139" s="220" t="s">
        <v>158</v>
      </c>
      <c r="F139" s="221" t="s">
        <v>159</v>
      </c>
      <c r="G139" s="222" t="s">
        <v>131</v>
      </c>
      <c r="H139" s="223">
        <v>643.54999999999995</v>
      </c>
      <c r="I139" s="224"/>
      <c r="J139" s="225">
        <f>ROUND(I139*H139,2)</f>
        <v>0</v>
      </c>
      <c r="K139" s="221" t="s">
        <v>132</v>
      </c>
      <c r="L139" s="44"/>
      <c r="M139" s="226" t="s">
        <v>1</v>
      </c>
      <c r="N139" s="227" t="s">
        <v>40</v>
      </c>
      <c r="O139" s="91"/>
      <c r="P139" s="228">
        <f>O139*H139</f>
        <v>0</v>
      </c>
      <c r="Q139" s="228">
        <v>0</v>
      </c>
      <c r="R139" s="228">
        <f>Q139*H139</f>
        <v>0</v>
      </c>
      <c r="S139" s="228">
        <v>0.002</v>
      </c>
      <c r="T139" s="229">
        <f>S139*H139</f>
        <v>1.2870999999999999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133</v>
      </c>
      <c r="AT139" s="230" t="s">
        <v>128</v>
      </c>
      <c r="AU139" s="230" t="s">
        <v>84</v>
      </c>
      <c r="AY139" s="17" t="s">
        <v>125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80</v>
      </c>
      <c r="BK139" s="231">
        <f>ROUND(I139*H139,2)</f>
        <v>0</v>
      </c>
      <c r="BL139" s="17" t="s">
        <v>133</v>
      </c>
      <c r="BM139" s="230" t="s">
        <v>160</v>
      </c>
    </row>
    <row r="140" s="2" customFormat="1">
      <c r="A140" s="38"/>
      <c r="B140" s="39"/>
      <c r="C140" s="40"/>
      <c r="D140" s="232" t="s">
        <v>135</v>
      </c>
      <c r="E140" s="40"/>
      <c r="F140" s="233" t="s">
        <v>161</v>
      </c>
      <c r="G140" s="40"/>
      <c r="H140" s="40"/>
      <c r="I140" s="234"/>
      <c r="J140" s="40"/>
      <c r="K140" s="40"/>
      <c r="L140" s="44"/>
      <c r="M140" s="235"/>
      <c r="N140" s="236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135</v>
      </c>
      <c r="AU140" s="17" t="s">
        <v>84</v>
      </c>
    </row>
    <row r="141" s="13" customFormat="1">
      <c r="A141" s="13"/>
      <c r="B141" s="237"/>
      <c r="C141" s="238"/>
      <c r="D141" s="232" t="s">
        <v>137</v>
      </c>
      <c r="E141" s="239" t="s">
        <v>90</v>
      </c>
      <c r="F141" s="240" t="s">
        <v>162</v>
      </c>
      <c r="G141" s="238"/>
      <c r="H141" s="241">
        <v>617.95000000000005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137</v>
      </c>
      <c r="AU141" s="247" t="s">
        <v>84</v>
      </c>
      <c r="AV141" s="13" t="s">
        <v>84</v>
      </c>
      <c r="AW141" s="13" t="s">
        <v>31</v>
      </c>
      <c r="AX141" s="13" t="s">
        <v>75</v>
      </c>
      <c r="AY141" s="247" t="s">
        <v>125</v>
      </c>
    </row>
    <row r="142" s="13" customFormat="1">
      <c r="A142" s="13"/>
      <c r="B142" s="237"/>
      <c r="C142" s="238"/>
      <c r="D142" s="232" t="s">
        <v>137</v>
      </c>
      <c r="E142" s="239" t="s">
        <v>1</v>
      </c>
      <c r="F142" s="240" t="s">
        <v>163</v>
      </c>
      <c r="G142" s="238"/>
      <c r="H142" s="241">
        <v>25.600000000000001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137</v>
      </c>
      <c r="AU142" s="247" t="s">
        <v>84</v>
      </c>
      <c r="AV142" s="13" t="s">
        <v>84</v>
      </c>
      <c r="AW142" s="13" t="s">
        <v>31</v>
      </c>
      <c r="AX142" s="13" t="s">
        <v>75</v>
      </c>
      <c r="AY142" s="247" t="s">
        <v>125</v>
      </c>
    </row>
    <row r="143" s="14" customFormat="1">
      <c r="A143" s="14"/>
      <c r="B143" s="258"/>
      <c r="C143" s="259"/>
      <c r="D143" s="232" t="s">
        <v>137</v>
      </c>
      <c r="E143" s="260" t="s">
        <v>1</v>
      </c>
      <c r="F143" s="261" t="s">
        <v>164</v>
      </c>
      <c r="G143" s="259"/>
      <c r="H143" s="262">
        <v>643.54999999999995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8" t="s">
        <v>137</v>
      </c>
      <c r="AU143" s="268" t="s">
        <v>84</v>
      </c>
      <c r="AV143" s="14" t="s">
        <v>149</v>
      </c>
      <c r="AW143" s="14" t="s">
        <v>31</v>
      </c>
      <c r="AX143" s="14" t="s">
        <v>80</v>
      </c>
      <c r="AY143" s="268" t="s">
        <v>125</v>
      </c>
    </row>
    <row r="144" s="2" customFormat="1" ht="33" customHeight="1">
      <c r="A144" s="38"/>
      <c r="B144" s="39"/>
      <c r="C144" s="219" t="s">
        <v>165</v>
      </c>
      <c r="D144" s="219" t="s">
        <v>128</v>
      </c>
      <c r="E144" s="220" t="s">
        <v>166</v>
      </c>
      <c r="F144" s="221" t="s">
        <v>167</v>
      </c>
      <c r="G144" s="222" t="s">
        <v>131</v>
      </c>
      <c r="H144" s="223">
        <v>643.54999999999995</v>
      </c>
      <c r="I144" s="224"/>
      <c r="J144" s="225">
        <f>ROUND(I144*H144,2)</f>
        <v>0</v>
      </c>
      <c r="K144" s="221" t="s">
        <v>132</v>
      </c>
      <c r="L144" s="44"/>
      <c r="M144" s="226" t="s">
        <v>1</v>
      </c>
      <c r="N144" s="227" t="s">
        <v>40</v>
      </c>
      <c r="O144" s="91"/>
      <c r="P144" s="228">
        <f>O144*H144</f>
        <v>0</v>
      </c>
      <c r="Q144" s="228">
        <v>0.00023000000000000001</v>
      </c>
      <c r="R144" s="228">
        <f>Q144*H144</f>
        <v>0.1480165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133</v>
      </c>
      <c r="AT144" s="230" t="s">
        <v>128</v>
      </c>
      <c r="AU144" s="230" t="s">
        <v>84</v>
      </c>
      <c r="AY144" s="17" t="s">
        <v>125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80</v>
      </c>
      <c r="BK144" s="231">
        <f>ROUND(I144*H144,2)</f>
        <v>0</v>
      </c>
      <c r="BL144" s="17" t="s">
        <v>133</v>
      </c>
      <c r="BM144" s="230" t="s">
        <v>168</v>
      </c>
    </row>
    <row r="145" s="2" customFormat="1">
      <c r="A145" s="38"/>
      <c r="B145" s="39"/>
      <c r="C145" s="40"/>
      <c r="D145" s="232" t="s">
        <v>135</v>
      </c>
      <c r="E145" s="40"/>
      <c r="F145" s="233" t="s">
        <v>169</v>
      </c>
      <c r="G145" s="40"/>
      <c r="H145" s="40"/>
      <c r="I145" s="234"/>
      <c r="J145" s="40"/>
      <c r="K145" s="40"/>
      <c r="L145" s="44"/>
      <c r="M145" s="235"/>
      <c r="N145" s="236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135</v>
      </c>
      <c r="AU145" s="17" t="s">
        <v>84</v>
      </c>
    </row>
    <row r="146" s="13" customFormat="1">
      <c r="A146" s="13"/>
      <c r="B146" s="237"/>
      <c r="C146" s="238"/>
      <c r="D146" s="232" t="s">
        <v>137</v>
      </c>
      <c r="E146" s="239" t="s">
        <v>1</v>
      </c>
      <c r="F146" s="240" t="s">
        <v>90</v>
      </c>
      <c r="G146" s="238"/>
      <c r="H146" s="241">
        <v>617.95000000000005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137</v>
      </c>
      <c r="AU146" s="247" t="s">
        <v>84</v>
      </c>
      <c r="AV146" s="13" t="s">
        <v>84</v>
      </c>
      <c r="AW146" s="13" t="s">
        <v>31</v>
      </c>
      <c r="AX146" s="13" t="s">
        <v>75</v>
      </c>
      <c r="AY146" s="247" t="s">
        <v>125</v>
      </c>
    </row>
    <row r="147" s="13" customFormat="1">
      <c r="A147" s="13"/>
      <c r="B147" s="237"/>
      <c r="C147" s="238"/>
      <c r="D147" s="232" t="s">
        <v>137</v>
      </c>
      <c r="E147" s="239" t="s">
        <v>1</v>
      </c>
      <c r="F147" s="240" t="s">
        <v>163</v>
      </c>
      <c r="G147" s="238"/>
      <c r="H147" s="241">
        <v>25.600000000000001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137</v>
      </c>
      <c r="AU147" s="247" t="s">
        <v>84</v>
      </c>
      <c r="AV147" s="13" t="s">
        <v>84</v>
      </c>
      <c r="AW147" s="13" t="s">
        <v>31</v>
      </c>
      <c r="AX147" s="13" t="s">
        <v>75</v>
      </c>
      <c r="AY147" s="247" t="s">
        <v>125</v>
      </c>
    </row>
    <row r="148" s="14" customFormat="1">
      <c r="A148" s="14"/>
      <c r="B148" s="258"/>
      <c r="C148" s="259"/>
      <c r="D148" s="232" t="s">
        <v>137</v>
      </c>
      <c r="E148" s="260" t="s">
        <v>1</v>
      </c>
      <c r="F148" s="261" t="s">
        <v>164</v>
      </c>
      <c r="G148" s="259"/>
      <c r="H148" s="262">
        <v>643.54999999999995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8" t="s">
        <v>137</v>
      </c>
      <c r="AU148" s="268" t="s">
        <v>84</v>
      </c>
      <c r="AV148" s="14" t="s">
        <v>149</v>
      </c>
      <c r="AW148" s="14" t="s">
        <v>31</v>
      </c>
      <c r="AX148" s="14" t="s">
        <v>80</v>
      </c>
      <c r="AY148" s="268" t="s">
        <v>125</v>
      </c>
    </row>
    <row r="149" s="2" customFormat="1" ht="24.15" customHeight="1">
      <c r="A149" s="38"/>
      <c r="B149" s="39"/>
      <c r="C149" s="219" t="s">
        <v>170</v>
      </c>
      <c r="D149" s="219" t="s">
        <v>128</v>
      </c>
      <c r="E149" s="220" t="s">
        <v>171</v>
      </c>
      <c r="F149" s="221" t="s">
        <v>172</v>
      </c>
      <c r="G149" s="222" t="s">
        <v>131</v>
      </c>
      <c r="H149" s="223">
        <v>643.54999999999995</v>
      </c>
      <c r="I149" s="224"/>
      <c r="J149" s="225">
        <f>ROUND(I149*H149,2)</f>
        <v>0</v>
      </c>
      <c r="K149" s="221" t="s">
        <v>1</v>
      </c>
      <c r="L149" s="44"/>
      <c r="M149" s="226" t="s">
        <v>1</v>
      </c>
      <c r="N149" s="227" t="s">
        <v>40</v>
      </c>
      <c r="O149" s="91"/>
      <c r="P149" s="228">
        <f>O149*H149</f>
        <v>0</v>
      </c>
      <c r="Q149" s="228">
        <v>0.0023</v>
      </c>
      <c r="R149" s="228">
        <f>Q149*H149</f>
        <v>1.480165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133</v>
      </c>
      <c r="AT149" s="230" t="s">
        <v>128</v>
      </c>
      <c r="AU149" s="230" t="s">
        <v>84</v>
      </c>
      <c r="AY149" s="17" t="s">
        <v>125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80</v>
      </c>
      <c r="BK149" s="231">
        <f>ROUND(I149*H149,2)</f>
        <v>0</v>
      </c>
      <c r="BL149" s="17" t="s">
        <v>133</v>
      </c>
      <c r="BM149" s="230" t="s">
        <v>173</v>
      </c>
    </row>
    <row r="150" s="2" customFormat="1">
      <c r="A150" s="38"/>
      <c r="B150" s="39"/>
      <c r="C150" s="40"/>
      <c r="D150" s="232" t="s">
        <v>135</v>
      </c>
      <c r="E150" s="40"/>
      <c r="F150" s="233" t="s">
        <v>174</v>
      </c>
      <c r="G150" s="40"/>
      <c r="H150" s="40"/>
      <c r="I150" s="234"/>
      <c r="J150" s="40"/>
      <c r="K150" s="40"/>
      <c r="L150" s="44"/>
      <c r="M150" s="235"/>
      <c r="N150" s="236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135</v>
      </c>
      <c r="AU150" s="17" t="s">
        <v>84</v>
      </c>
    </row>
    <row r="151" s="13" customFormat="1">
      <c r="A151" s="13"/>
      <c r="B151" s="237"/>
      <c r="C151" s="238"/>
      <c r="D151" s="232" t="s">
        <v>137</v>
      </c>
      <c r="E151" s="239" t="s">
        <v>1</v>
      </c>
      <c r="F151" s="240" t="s">
        <v>90</v>
      </c>
      <c r="G151" s="238"/>
      <c r="H151" s="241">
        <v>617.95000000000005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137</v>
      </c>
      <c r="AU151" s="247" t="s">
        <v>84</v>
      </c>
      <c r="AV151" s="13" t="s">
        <v>84</v>
      </c>
      <c r="AW151" s="13" t="s">
        <v>31</v>
      </c>
      <c r="AX151" s="13" t="s">
        <v>75</v>
      </c>
      <c r="AY151" s="247" t="s">
        <v>125</v>
      </c>
    </row>
    <row r="152" s="13" customFormat="1">
      <c r="A152" s="13"/>
      <c r="B152" s="237"/>
      <c r="C152" s="238"/>
      <c r="D152" s="232" t="s">
        <v>137</v>
      </c>
      <c r="E152" s="239" t="s">
        <v>1</v>
      </c>
      <c r="F152" s="240" t="s">
        <v>163</v>
      </c>
      <c r="G152" s="238"/>
      <c r="H152" s="241">
        <v>25.600000000000001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137</v>
      </c>
      <c r="AU152" s="247" t="s">
        <v>84</v>
      </c>
      <c r="AV152" s="13" t="s">
        <v>84</v>
      </c>
      <c r="AW152" s="13" t="s">
        <v>31</v>
      </c>
      <c r="AX152" s="13" t="s">
        <v>75</v>
      </c>
      <c r="AY152" s="247" t="s">
        <v>125</v>
      </c>
    </row>
    <row r="153" s="14" customFormat="1">
      <c r="A153" s="14"/>
      <c r="B153" s="258"/>
      <c r="C153" s="259"/>
      <c r="D153" s="232" t="s">
        <v>137</v>
      </c>
      <c r="E153" s="260" t="s">
        <v>1</v>
      </c>
      <c r="F153" s="261" t="s">
        <v>164</v>
      </c>
      <c r="G153" s="259"/>
      <c r="H153" s="262">
        <v>643.54999999999995</v>
      </c>
      <c r="I153" s="263"/>
      <c r="J153" s="259"/>
      <c r="K153" s="259"/>
      <c r="L153" s="264"/>
      <c r="M153" s="265"/>
      <c r="N153" s="266"/>
      <c r="O153" s="266"/>
      <c r="P153" s="266"/>
      <c r="Q153" s="266"/>
      <c r="R153" s="266"/>
      <c r="S153" s="266"/>
      <c r="T153" s="26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8" t="s">
        <v>137</v>
      </c>
      <c r="AU153" s="268" t="s">
        <v>84</v>
      </c>
      <c r="AV153" s="14" t="s">
        <v>149</v>
      </c>
      <c r="AW153" s="14" t="s">
        <v>31</v>
      </c>
      <c r="AX153" s="14" t="s">
        <v>80</v>
      </c>
      <c r="AY153" s="268" t="s">
        <v>125</v>
      </c>
    </row>
    <row r="154" s="2" customFormat="1" ht="24.15" customHeight="1">
      <c r="A154" s="38"/>
      <c r="B154" s="39"/>
      <c r="C154" s="219" t="s">
        <v>175</v>
      </c>
      <c r="D154" s="219" t="s">
        <v>128</v>
      </c>
      <c r="E154" s="220" t="s">
        <v>176</v>
      </c>
      <c r="F154" s="221" t="s">
        <v>177</v>
      </c>
      <c r="G154" s="222" t="s">
        <v>131</v>
      </c>
      <c r="H154" s="223">
        <v>643.54999999999995</v>
      </c>
      <c r="I154" s="224"/>
      <c r="J154" s="225">
        <f>ROUND(I154*H154,2)</f>
        <v>0</v>
      </c>
      <c r="K154" s="221" t="s">
        <v>1</v>
      </c>
      <c r="L154" s="44"/>
      <c r="M154" s="226" t="s">
        <v>1</v>
      </c>
      <c r="N154" s="227" t="s">
        <v>40</v>
      </c>
      <c r="O154" s="91"/>
      <c r="P154" s="228">
        <f>O154*H154</f>
        <v>0</v>
      </c>
      <c r="Q154" s="228">
        <v>0.0023</v>
      </c>
      <c r="R154" s="228">
        <f>Q154*H154</f>
        <v>1.480165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133</v>
      </c>
      <c r="AT154" s="230" t="s">
        <v>128</v>
      </c>
      <c r="AU154" s="230" t="s">
        <v>84</v>
      </c>
      <c r="AY154" s="17" t="s">
        <v>125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80</v>
      </c>
      <c r="BK154" s="231">
        <f>ROUND(I154*H154,2)</f>
        <v>0</v>
      </c>
      <c r="BL154" s="17" t="s">
        <v>133</v>
      </c>
      <c r="BM154" s="230" t="s">
        <v>178</v>
      </c>
    </row>
    <row r="155" s="2" customFormat="1">
      <c r="A155" s="38"/>
      <c r="B155" s="39"/>
      <c r="C155" s="40"/>
      <c r="D155" s="232" t="s">
        <v>135</v>
      </c>
      <c r="E155" s="40"/>
      <c r="F155" s="233" t="s">
        <v>179</v>
      </c>
      <c r="G155" s="40"/>
      <c r="H155" s="40"/>
      <c r="I155" s="234"/>
      <c r="J155" s="40"/>
      <c r="K155" s="40"/>
      <c r="L155" s="44"/>
      <c r="M155" s="235"/>
      <c r="N155" s="236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135</v>
      </c>
      <c r="AU155" s="17" t="s">
        <v>84</v>
      </c>
    </row>
    <row r="156" s="13" customFormat="1">
      <c r="A156" s="13"/>
      <c r="B156" s="237"/>
      <c r="C156" s="238"/>
      <c r="D156" s="232" t="s">
        <v>137</v>
      </c>
      <c r="E156" s="239" t="s">
        <v>1</v>
      </c>
      <c r="F156" s="240" t="s">
        <v>90</v>
      </c>
      <c r="G156" s="238"/>
      <c r="H156" s="241">
        <v>617.95000000000005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137</v>
      </c>
      <c r="AU156" s="247" t="s">
        <v>84</v>
      </c>
      <c r="AV156" s="13" t="s">
        <v>84</v>
      </c>
      <c r="AW156" s="13" t="s">
        <v>31</v>
      </c>
      <c r="AX156" s="13" t="s">
        <v>75</v>
      </c>
      <c r="AY156" s="247" t="s">
        <v>125</v>
      </c>
    </row>
    <row r="157" s="13" customFormat="1">
      <c r="A157" s="13"/>
      <c r="B157" s="237"/>
      <c r="C157" s="238"/>
      <c r="D157" s="232" t="s">
        <v>137</v>
      </c>
      <c r="E157" s="239" t="s">
        <v>1</v>
      </c>
      <c r="F157" s="240" t="s">
        <v>163</v>
      </c>
      <c r="G157" s="238"/>
      <c r="H157" s="241">
        <v>25.600000000000001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137</v>
      </c>
      <c r="AU157" s="247" t="s">
        <v>84</v>
      </c>
      <c r="AV157" s="13" t="s">
        <v>84</v>
      </c>
      <c r="AW157" s="13" t="s">
        <v>31</v>
      </c>
      <c r="AX157" s="13" t="s">
        <v>75</v>
      </c>
      <c r="AY157" s="247" t="s">
        <v>125</v>
      </c>
    </row>
    <row r="158" s="14" customFormat="1">
      <c r="A158" s="14"/>
      <c r="B158" s="258"/>
      <c r="C158" s="259"/>
      <c r="D158" s="232" t="s">
        <v>137</v>
      </c>
      <c r="E158" s="260" t="s">
        <v>1</v>
      </c>
      <c r="F158" s="261" t="s">
        <v>164</v>
      </c>
      <c r="G158" s="259"/>
      <c r="H158" s="262">
        <v>643.54999999999995</v>
      </c>
      <c r="I158" s="263"/>
      <c r="J158" s="259"/>
      <c r="K158" s="259"/>
      <c r="L158" s="264"/>
      <c r="M158" s="265"/>
      <c r="N158" s="266"/>
      <c r="O158" s="266"/>
      <c r="P158" s="266"/>
      <c r="Q158" s="266"/>
      <c r="R158" s="266"/>
      <c r="S158" s="266"/>
      <c r="T158" s="26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8" t="s">
        <v>137</v>
      </c>
      <c r="AU158" s="268" t="s">
        <v>84</v>
      </c>
      <c r="AV158" s="14" t="s">
        <v>149</v>
      </c>
      <c r="AW158" s="14" t="s">
        <v>31</v>
      </c>
      <c r="AX158" s="14" t="s">
        <v>80</v>
      </c>
      <c r="AY158" s="268" t="s">
        <v>125</v>
      </c>
    </row>
    <row r="159" s="12" customFormat="1" ht="22.8" customHeight="1">
      <c r="A159" s="12"/>
      <c r="B159" s="203"/>
      <c r="C159" s="204"/>
      <c r="D159" s="205" t="s">
        <v>74</v>
      </c>
      <c r="E159" s="217" t="s">
        <v>180</v>
      </c>
      <c r="F159" s="217" t="s">
        <v>181</v>
      </c>
      <c r="G159" s="204"/>
      <c r="H159" s="204"/>
      <c r="I159" s="207"/>
      <c r="J159" s="218">
        <f>BK159</f>
        <v>0</v>
      </c>
      <c r="K159" s="204"/>
      <c r="L159" s="209"/>
      <c r="M159" s="210"/>
      <c r="N159" s="211"/>
      <c r="O159" s="211"/>
      <c r="P159" s="212">
        <f>SUM(P160:P161)</f>
        <v>0</v>
      </c>
      <c r="Q159" s="211"/>
      <c r="R159" s="212">
        <f>SUM(R160:R161)</f>
        <v>0.0055799999999999999</v>
      </c>
      <c r="S159" s="211"/>
      <c r="T159" s="213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4" t="s">
        <v>84</v>
      </c>
      <c r="AT159" s="215" t="s">
        <v>74</v>
      </c>
      <c r="AU159" s="215" t="s">
        <v>80</v>
      </c>
      <c r="AY159" s="214" t="s">
        <v>125</v>
      </c>
      <c r="BK159" s="216">
        <f>SUM(BK160:BK161)</f>
        <v>0</v>
      </c>
    </row>
    <row r="160" s="2" customFormat="1" ht="24.15" customHeight="1">
      <c r="A160" s="38"/>
      <c r="B160" s="39"/>
      <c r="C160" s="219" t="s">
        <v>182</v>
      </c>
      <c r="D160" s="219" t="s">
        <v>128</v>
      </c>
      <c r="E160" s="220" t="s">
        <v>183</v>
      </c>
      <c r="F160" s="221" t="s">
        <v>184</v>
      </c>
      <c r="G160" s="222" t="s">
        <v>152</v>
      </c>
      <c r="H160" s="223">
        <v>2</v>
      </c>
      <c r="I160" s="224"/>
      <c r="J160" s="225">
        <f>ROUND(I160*H160,2)</f>
        <v>0</v>
      </c>
      <c r="K160" s="221" t="s">
        <v>132</v>
      </c>
      <c r="L160" s="44"/>
      <c r="M160" s="226" t="s">
        <v>1</v>
      </c>
      <c r="N160" s="227" t="s">
        <v>40</v>
      </c>
      <c r="O160" s="91"/>
      <c r="P160" s="228">
        <f>O160*H160</f>
        <v>0</v>
      </c>
      <c r="Q160" s="228">
        <v>0.00115</v>
      </c>
      <c r="R160" s="228">
        <f>Q160*H160</f>
        <v>0.0023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133</v>
      </c>
      <c r="AT160" s="230" t="s">
        <v>128</v>
      </c>
      <c r="AU160" s="230" t="s">
        <v>84</v>
      </c>
      <c r="AY160" s="17" t="s">
        <v>125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80</v>
      </c>
      <c r="BK160" s="231">
        <f>ROUND(I160*H160,2)</f>
        <v>0</v>
      </c>
      <c r="BL160" s="17" t="s">
        <v>133</v>
      </c>
      <c r="BM160" s="230" t="s">
        <v>185</v>
      </c>
    </row>
    <row r="161" s="2" customFormat="1" ht="37.8" customHeight="1">
      <c r="A161" s="38"/>
      <c r="B161" s="39"/>
      <c r="C161" s="248" t="s">
        <v>186</v>
      </c>
      <c r="D161" s="248" t="s">
        <v>143</v>
      </c>
      <c r="E161" s="249" t="s">
        <v>187</v>
      </c>
      <c r="F161" s="250" t="s">
        <v>188</v>
      </c>
      <c r="G161" s="251" t="s">
        <v>152</v>
      </c>
      <c r="H161" s="252">
        <v>2</v>
      </c>
      <c r="I161" s="253"/>
      <c r="J161" s="254">
        <f>ROUND(I161*H161,2)</f>
        <v>0</v>
      </c>
      <c r="K161" s="250" t="s">
        <v>132</v>
      </c>
      <c r="L161" s="255"/>
      <c r="M161" s="256" t="s">
        <v>1</v>
      </c>
      <c r="N161" s="257" t="s">
        <v>40</v>
      </c>
      <c r="O161" s="91"/>
      <c r="P161" s="228">
        <f>O161*H161</f>
        <v>0</v>
      </c>
      <c r="Q161" s="228">
        <v>0.00164</v>
      </c>
      <c r="R161" s="228">
        <f>Q161*H161</f>
        <v>0.0032799999999999999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146</v>
      </c>
      <c r="AT161" s="230" t="s">
        <v>143</v>
      </c>
      <c r="AU161" s="230" t="s">
        <v>84</v>
      </c>
      <c r="AY161" s="17" t="s">
        <v>125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80</v>
      </c>
      <c r="BK161" s="231">
        <f>ROUND(I161*H161,2)</f>
        <v>0</v>
      </c>
      <c r="BL161" s="17" t="s">
        <v>133</v>
      </c>
      <c r="BM161" s="230" t="s">
        <v>189</v>
      </c>
    </row>
    <row r="162" s="12" customFormat="1" ht="22.8" customHeight="1">
      <c r="A162" s="12"/>
      <c r="B162" s="203"/>
      <c r="C162" s="204"/>
      <c r="D162" s="205" t="s">
        <v>74</v>
      </c>
      <c r="E162" s="217" t="s">
        <v>190</v>
      </c>
      <c r="F162" s="217" t="s">
        <v>191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SUM(P163:P168)</f>
        <v>0</v>
      </c>
      <c r="Q162" s="211"/>
      <c r="R162" s="212">
        <f>SUM(R163:R168)</f>
        <v>0.043519999999999996</v>
      </c>
      <c r="S162" s="211"/>
      <c r="T162" s="213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84</v>
      </c>
      <c r="AT162" s="215" t="s">
        <v>74</v>
      </c>
      <c r="AU162" s="215" t="s">
        <v>80</v>
      </c>
      <c r="AY162" s="214" t="s">
        <v>125</v>
      </c>
      <c r="BK162" s="216">
        <f>SUM(BK163:BK168)</f>
        <v>0</v>
      </c>
    </row>
    <row r="163" s="2" customFormat="1" ht="24.15" customHeight="1">
      <c r="A163" s="38"/>
      <c r="B163" s="39"/>
      <c r="C163" s="219" t="s">
        <v>8</v>
      </c>
      <c r="D163" s="219" t="s">
        <v>128</v>
      </c>
      <c r="E163" s="220" t="s">
        <v>192</v>
      </c>
      <c r="F163" s="221" t="s">
        <v>193</v>
      </c>
      <c r="G163" s="222" t="s">
        <v>131</v>
      </c>
      <c r="H163" s="223">
        <v>128</v>
      </c>
      <c r="I163" s="224"/>
      <c r="J163" s="225">
        <f>ROUND(I163*H163,2)</f>
        <v>0</v>
      </c>
      <c r="K163" s="221" t="s">
        <v>132</v>
      </c>
      <c r="L163" s="44"/>
      <c r="M163" s="226" t="s">
        <v>1</v>
      </c>
      <c r="N163" s="227" t="s">
        <v>40</v>
      </c>
      <c r="O163" s="91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133</v>
      </c>
      <c r="AT163" s="230" t="s">
        <v>128</v>
      </c>
      <c r="AU163" s="230" t="s">
        <v>84</v>
      </c>
      <c r="AY163" s="17" t="s">
        <v>125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80</v>
      </c>
      <c r="BK163" s="231">
        <f>ROUND(I163*H163,2)</f>
        <v>0</v>
      </c>
      <c r="BL163" s="17" t="s">
        <v>133</v>
      </c>
      <c r="BM163" s="230" t="s">
        <v>194</v>
      </c>
    </row>
    <row r="164" s="13" customFormat="1">
      <c r="A164" s="13"/>
      <c r="B164" s="237"/>
      <c r="C164" s="238"/>
      <c r="D164" s="232" t="s">
        <v>137</v>
      </c>
      <c r="E164" s="239" t="s">
        <v>1</v>
      </c>
      <c r="F164" s="240" t="s">
        <v>138</v>
      </c>
      <c r="G164" s="238"/>
      <c r="H164" s="241">
        <v>128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137</v>
      </c>
      <c r="AU164" s="247" t="s">
        <v>84</v>
      </c>
      <c r="AV164" s="13" t="s">
        <v>84</v>
      </c>
      <c r="AW164" s="13" t="s">
        <v>31</v>
      </c>
      <c r="AX164" s="13" t="s">
        <v>80</v>
      </c>
      <c r="AY164" s="247" t="s">
        <v>125</v>
      </c>
    </row>
    <row r="165" s="2" customFormat="1" ht="37.8" customHeight="1">
      <c r="A165" s="38"/>
      <c r="B165" s="39"/>
      <c r="C165" s="219" t="s">
        <v>195</v>
      </c>
      <c r="D165" s="219" t="s">
        <v>128</v>
      </c>
      <c r="E165" s="220" t="s">
        <v>196</v>
      </c>
      <c r="F165" s="221" t="s">
        <v>197</v>
      </c>
      <c r="G165" s="222" t="s">
        <v>131</v>
      </c>
      <c r="H165" s="223">
        <v>128</v>
      </c>
      <c r="I165" s="224"/>
      <c r="J165" s="225">
        <f>ROUND(I165*H165,2)</f>
        <v>0</v>
      </c>
      <c r="K165" s="221" t="s">
        <v>132</v>
      </c>
      <c r="L165" s="44"/>
      <c r="M165" s="226" t="s">
        <v>1</v>
      </c>
      <c r="N165" s="227" t="s">
        <v>40</v>
      </c>
      <c r="O165" s="91"/>
      <c r="P165" s="228">
        <f>O165*H165</f>
        <v>0</v>
      </c>
      <c r="Q165" s="228">
        <v>6.9999999999999994E-05</v>
      </c>
      <c r="R165" s="228">
        <f>Q165*H165</f>
        <v>0.0089599999999999992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133</v>
      </c>
      <c r="AT165" s="230" t="s">
        <v>128</v>
      </c>
      <c r="AU165" s="230" t="s">
        <v>84</v>
      </c>
      <c r="AY165" s="17" t="s">
        <v>125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80</v>
      </c>
      <c r="BK165" s="231">
        <f>ROUND(I165*H165,2)</f>
        <v>0</v>
      </c>
      <c r="BL165" s="17" t="s">
        <v>133</v>
      </c>
      <c r="BM165" s="230" t="s">
        <v>198</v>
      </c>
    </row>
    <row r="166" s="13" customFormat="1">
      <c r="A166" s="13"/>
      <c r="B166" s="237"/>
      <c r="C166" s="238"/>
      <c r="D166" s="232" t="s">
        <v>137</v>
      </c>
      <c r="E166" s="239" t="s">
        <v>1</v>
      </c>
      <c r="F166" s="240" t="s">
        <v>138</v>
      </c>
      <c r="G166" s="238"/>
      <c r="H166" s="241">
        <v>128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137</v>
      </c>
      <c r="AU166" s="247" t="s">
        <v>84</v>
      </c>
      <c r="AV166" s="13" t="s">
        <v>84</v>
      </c>
      <c r="AW166" s="13" t="s">
        <v>31</v>
      </c>
      <c r="AX166" s="13" t="s">
        <v>80</v>
      </c>
      <c r="AY166" s="247" t="s">
        <v>125</v>
      </c>
    </row>
    <row r="167" s="2" customFormat="1" ht="24.15" customHeight="1">
      <c r="A167" s="38"/>
      <c r="B167" s="39"/>
      <c r="C167" s="219" t="s">
        <v>199</v>
      </c>
      <c r="D167" s="219" t="s">
        <v>128</v>
      </c>
      <c r="E167" s="220" t="s">
        <v>200</v>
      </c>
      <c r="F167" s="221" t="s">
        <v>201</v>
      </c>
      <c r="G167" s="222" t="s">
        <v>131</v>
      </c>
      <c r="H167" s="223">
        <v>128</v>
      </c>
      <c r="I167" s="224"/>
      <c r="J167" s="225">
        <f>ROUND(I167*H167,2)</f>
        <v>0</v>
      </c>
      <c r="K167" s="221" t="s">
        <v>132</v>
      </c>
      <c r="L167" s="44"/>
      <c r="M167" s="226" t="s">
        <v>1</v>
      </c>
      <c r="N167" s="227" t="s">
        <v>40</v>
      </c>
      <c r="O167" s="91"/>
      <c r="P167" s="228">
        <f>O167*H167</f>
        <v>0</v>
      </c>
      <c r="Q167" s="228">
        <v>0.00013999999999999999</v>
      </c>
      <c r="R167" s="228">
        <f>Q167*H167</f>
        <v>0.017919999999999998</v>
      </c>
      <c r="S167" s="228">
        <v>0</v>
      </c>
      <c r="T167" s="22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133</v>
      </c>
      <c r="AT167" s="230" t="s">
        <v>128</v>
      </c>
      <c r="AU167" s="230" t="s">
        <v>84</v>
      </c>
      <c r="AY167" s="17" t="s">
        <v>125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80</v>
      </c>
      <c r="BK167" s="231">
        <f>ROUND(I167*H167,2)</f>
        <v>0</v>
      </c>
      <c r="BL167" s="17" t="s">
        <v>133</v>
      </c>
      <c r="BM167" s="230" t="s">
        <v>202</v>
      </c>
    </row>
    <row r="168" s="2" customFormat="1" ht="24.15" customHeight="1">
      <c r="A168" s="38"/>
      <c r="B168" s="39"/>
      <c r="C168" s="219" t="s">
        <v>203</v>
      </c>
      <c r="D168" s="219" t="s">
        <v>128</v>
      </c>
      <c r="E168" s="220" t="s">
        <v>204</v>
      </c>
      <c r="F168" s="221" t="s">
        <v>205</v>
      </c>
      <c r="G168" s="222" t="s">
        <v>131</v>
      </c>
      <c r="H168" s="223">
        <v>128</v>
      </c>
      <c r="I168" s="224"/>
      <c r="J168" s="225">
        <f>ROUND(I168*H168,2)</f>
        <v>0</v>
      </c>
      <c r="K168" s="221" t="s">
        <v>132</v>
      </c>
      <c r="L168" s="44"/>
      <c r="M168" s="226" t="s">
        <v>1</v>
      </c>
      <c r="N168" s="227" t="s">
        <v>40</v>
      </c>
      <c r="O168" s="91"/>
      <c r="P168" s="228">
        <f>O168*H168</f>
        <v>0</v>
      </c>
      <c r="Q168" s="228">
        <v>0.00012999999999999999</v>
      </c>
      <c r="R168" s="228">
        <f>Q168*H168</f>
        <v>0.016639999999999999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133</v>
      </c>
      <c r="AT168" s="230" t="s">
        <v>128</v>
      </c>
      <c r="AU168" s="230" t="s">
        <v>84</v>
      </c>
      <c r="AY168" s="17" t="s">
        <v>125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80</v>
      </c>
      <c r="BK168" s="231">
        <f>ROUND(I168*H168,2)</f>
        <v>0</v>
      </c>
      <c r="BL168" s="17" t="s">
        <v>133</v>
      </c>
      <c r="BM168" s="230" t="s">
        <v>206</v>
      </c>
    </row>
    <row r="169" s="12" customFormat="1" ht="25.92" customHeight="1">
      <c r="A169" s="12"/>
      <c r="B169" s="203"/>
      <c r="C169" s="204"/>
      <c r="D169" s="205" t="s">
        <v>74</v>
      </c>
      <c r="E169" s="206" t="s">
        <v>143</v>
      </c>
      <c r="F169" s="206" t="s">
        <v>207</v>
      </c>
      <c r="G169" s="204"/>
      <c r="H169" s="204"/>
      <c r="I169" s="207"/>
      <c r="J169" s="208">
        <f>BK169</f>
        <v>0</v>
      </c>
      <c r="K169" s="204"/>
      <c r="L169" s="209"/>
      <c r="M169" s="210"/>
      <c r="N169" s="211"/>
      <c r="O169" s="211"/>
      <c r="P169" s="212">
        <f>P170</f>
        <v>0</v>
      </c>
      <c r="Q169" s="211"/>
      <c r="R169" s="212">
        <f>R170</f>
        <v>0.064599999999999991</v>
      </c>
      <c r="S169" s="211"/>
      <c r="T169" s="213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4" t="s">
        <v>87</v>
      </c>
      <c r="AT169" s="215" t="s">
        <v>74</v>
      </c>
      <c r="AU169" s="215" t="s">
        <v>75</v>
      </c>
      <c r="AY169" s="214" t="s">
        <v>125</v>
      </c>
      <c r="BK169" s="216">
        <f>BK170</f>
        <v>0</v>
      </c>
    </row>
    <row r="170" s="12" customFormat="1" ht="22.8" customHeight="1">
      <c r="A170" s="12"/>
      <c r="B170" s="203"/>
      <c r="C170" s="204"/>
      <c r="D170" s="205" t="s">
        <v>74</v>
      </c>
      <c r="E170" s="217" t="s">
        <v>208</v>
      </c>
      <c r="F170" s="217" t="s">
        <v>209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SUM(P171:P180)</f>
        <v>0</v>
      </c>
      <c r="Q170" s="211"/>
      <c r="R170" s="212">
        <f>SUM(R171:R180)</f>
        <v>0.064599999999999991</v>
      </c>
      <c r="S170" s="211"/>
      <c r="T170" s="213">
        <f>SUM(T171:T180)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87</v>
      </c>
      <c r="AT170" s="215" t="s">
        <v>74</v>
      </c>
      <c r="AU170" s="215" t="s">
        <v>80</v>
      </c>
      <c r="AY170" s="214" t="s">
        <v>125</v>
      </c>
      <c r="BK170" s="216">
        <f>SUM(BK171:BK180)</f>
        <v>0</v>
      </c>
    </row>
    <row r="171" s="2" customFormat="1" ht="24.15" customHeight="1">
      <c r="A171" s="38"/>
      <c r="B171" s="39"/>
      <c r="C171" s="219" t="s">
        <v>133</v>
      </c>
      <c r="D171" s="219" t="s">
        <v>128</v>
      </c>
      <c r="E171" s="220" t="s">
        <v>210</v>
      </c>
      <c r="F171" s="221" t="s">
        <v>211</v>
      </c>
      <c r="G171" s="222" t="s">
        <v>212</v>
      </c>
      <c r="H171" s="223">
        <v>60</v>
      </c>
      <c r="I171" s="224"/>
      <c r="J171" s="225">
        <f>ROUND(I171*H171,2)</f>
        <v>0</v>
      </c>
      <c r="K171" s="221" t="s">
        <v>132</v>
      </c>
      <c r="L171" s="44"/>
      <c r="M171" s="226" t="s">
        <v>1</v>
      </c>
      <c r="N171" s="227" t="s">
        <v>40</v>
      </c>
      <c r="O171" s="91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0" t="s">
        <v>213</v>
      </c>
      <c r="AT171" s="230" t="s">
        <v>128</v>
      </c>
      <c r="AU171" s="230" t="s">
        <v>84</v>
      </c>
      <c r="AY171" s="17" t="s">
        <v>125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7" t="s">
        <v>80</v>
      </c>
      <c r="BK171" s="231">
        <f>ROUND(I171*H171,2)</f>
        <v>0</v>
      </c>
      <c r="BL171" s="17" t="s">
        <v>213</v>
      </c>
      <c r="BM171" s="230" t="s">
        <v>214</v>
      </c>
    </row>
    <row r="172" s="2" customFormat="1">
      <c r="A172" s="38"/>
      <c r="B172" s="39"/>
      <c r="C172" s="40"/>
      <c r="D172" s="232" t="s">
        <v>135</v>
      </c>
      <c r="E172" s="40"/>
      <c r="F172" s="233" t="s">
        <v>215</v>
      </c>
      <c r="G172" s="40"/>
      <c r="H172" s="40"/>
      <c r="I172" s="234"/>
      <c r="J172" s="40"/>
      <c r="K172" s="40"/>
      <c r="L172" s="44"/>
      <c r="M172" s="235"/>
      <c r="N172" s="236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135</v>
      </c>
      <c r="AU172" s="17" t="s">
        <v>84</v>
      </c>
    </row>
    <row r="173" s="2" customFormat="1" ht="24.15" customHeight="1">
      <c r="A173" s="38"/>
      <c r="B173" s="39"/>
      <c r="C173" s="219" t="s">
        <v>216</v>
      </c>
      <c r="D173" s="219" t="s">
        <v>128</v>
      </c>
      <c r="E173" s="220" t="s">
        <v>217</v>
      </c>
      <c r="F173" s="221" t="s">
        <v>218</v>
      </c>
      <c r="G173" s="222" t="s">
        <v>212</v>
      </c>
      <c r="H173" s="223">
        <v>60</v>
      </c>
      <c r="I173" s="224"/>
      <c r="J173" s="225">
        <f>ROUND(I173*H173,2)</f>
        <v>0</v>
      </c>
      <c r="K173" s="221" t="s">
        <v>132</v>
      </c>
      <c r="L173" s="44"/>
      <c r="M173" s="226" t="s">
        <v>1</v>
      </c>
      <c r="N173" s="227" t="s">
        <v>40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213</v>
      </c>
      <c r="AT173" s="230" t="s">
        <v>128</v>
      </c>
      <c r="AU173" s="230" t="s">
        <v>84</v>
      </c>
      <c r="AY173" s="17" t="s">
        <v>125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80</v>
      </c>
      <c r="BK173" s="231">
        <f>ROUND(I173*H173,2)</f>
        <v>0</v>
      </c>
      <c r="BL173" s="17" t="s">
        <v>213</v>
      </c>
      <c r="BM173" s="230" t="s">
        <v>219</v>
      </c>
    </row>
    <row r="174" s="2" customFormat="1">
      <c r="A174" s="38"/>
      <c r="B174" s="39"/>
      <c r="C174" s="40"/>
      <c r="D174" s="232" t="s">
        <v>135</v>
      </c>
      <c r="E174" s="40"/>
      <c r="F174" s="233" t="s">
        <v>220</v>
      </c>
      <c r="G174" s="40"/>
      <c r="H174" s="40"/>
      <c r="I174" s="234"/>
      <c r="J174" s="40"/>
      <c r="K174" s="40"/>
      <c r="L174" s="44"/>
      <c r="M174" s="235"/>
      <c r="N174" s="236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135</v>
      </c>
      <c r="AU174" s="17" t="s">
        <v>84</v>
      </c>
    </row>
    <row r="175" s="2" customFormat="1" ht="16.5" customHeight="1">
      <c r="A175" s="38"/>
      <c r="B175" s="39"/>
      <c r="C175" s="248" t="s">
        <v>221</v>
      </c>
      <c r="D175" s="248" t="s">
        <v>143</v>
      </c>
      <c r="E175" s="249" t="s">
        <v>222</v>
      </c>
      <c r="F175" s="250" t="s">
        <v>223</v>
      </c>
      <c r="G175" s="251" t="s">
        <v>224</v>
      </c>
      <c r="H175" s="252">
        <v>60</v>
      </c>
      <c r="I175" s="253"/>
      <c r="J175" s="254">
        <f>ROUND(I175*H175,2)</f>
        <v>0</v>
      </c>
      <c r="K175" s="250" t="s">
        <v>132</v>
      </c>
      <c r="L175" s="255"/>
      <c r="M175" s="256" t="s">
        <v>1</v>
      </c>
      <c r="N175" s="257" t="s">
        <v>40</v>
      </c>
      <c r="O175" s="91"/>
      <c r="P175" s="228">
        <f>O175*H175</f>
        <v>0</v>
      </c>
      <c r="Q175" s="228">
        <v>0.001</v>
      </c>
      <c r="R175" s="228">
        <f>Q175*H175</f>
        <v>0.059999999999999998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225</v>
      </c>
      <c r="AT175" s="230" t="s">
        <v>143</v>
      </c>
      <c r="AU175" s="230" t="s">
        <v>84</v>
      </c>
      <c r="AY175" s="17" t="s">
        <v>125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80</v>
      </c>
      <c r="BK175" s="231">
        <f>ROUND(I175*H175,2)</f>
        <v>0</v>
      </c>
      <c r="BL175" s="17" t="s">
        <v>225</v>
      </c>
      <c r="BM175" s="230" t="s">
        <v>226</v>
      </c>
    </row>
    <row r="176" s="2" customFormat="1">
      <c r="A176" s="38"/>
      <c r="B176" s="39"/>
      <c r="C176" s="40"/>
      <c r="D176" s="232" t="s">
        <v>135</v>
      </c>
      <c r="E176" s="40"/>
      <c r="F176" s="233" t="s">
        <v>227</v>
      </c>
      <c r="G176" s="40"/>
      <c r="H176" s="40"/>
      <c r="I176" s="234"/>
      <c r="J176" s="40"/>
      <c r="K176" s="40"/>
      <c r="L176" s="44"/>
      <c r="M176" s="235"/>
      <c r="N176" s="236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135</v>
      </c>
      <c r="AU176" s="17" t="s">
        <v>84</v>
      </c>
    </row>
    <row r="177" s="2" customFormat="1" ht="21.75" customHeight="1">
      <c r="A177" s="38"/>
      <c r="B177" s="39"/>
      <c r="C177" s="219" t="s">
        <v>228</v>
      </c>
      <c r="D177" s="219" t="s">
        <v>128</v>
      </c>
      <c r="E177" s="220" t="s">
        <v>229</v>
      </c>
      <c r="F177" s="221" t="s">
        <v>230</v>
      </c>
      <c r="G177" s="222" t="s">
        <v>152</v>
      </c>
      <c r="H177" s="223">
        <v>20</v>
      </c>
      <c r="I177" s="224"/>
      <c r="J177" s="225">
        <f>ROUND(I177*H177,2)</f>
        <v>0</v>
      </c>
      <c r="K177" s="221" t="s">
        <v>132</v>
      </c>
      <c r="L177" s="44"/>
      <c r="M177" s="226" t="s">
        <v>1</v>
      </c>
      <c r="N177" s="227" t="s">
        <v>40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213</v>
      </c>
      <c r="AT177" s="230" t="s">
        <v>128</v>
      </c>
      <c r="AU177" s="230" t="s">
        <v>84</v>
      </c>
      <c r="AY177" s="17" t="s">
        <v>125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80</v>
      </c>
      <c r="BK177" s="231">
        <f>ROUND(I177*H177,2)</f>
        <v>0</v>
      </c>
      <c r="BL177" s="17" t="s">
        <v>213</v>
      </c>
      <c r="BM177" s="230" t="s">
        <v>231</v>
      </c>
    </row>
    <row r="178" s="2" customFormat="1">
      <c r="A178" s="38"/>
      <c r="B178" s="39"/>
      <c r="C178" s="40"/>
      <c r="D178" s="232" t="s">
        <v>135</v>
      </c>
      <c r="E178" s="40"/>
      <c r="F178" s="233" t="s">
        <v>232</v>
      </c>
      <c r="G178" s="40"/>
      <c r="H178" s="40"/>
      <c r="I178" s="234"/>
      <c r="J178" s="40"/>
      <c r="K178" s="40"/>
      <c r="L178" s="44"/>
      <c r="M178" s="235"/>
      <c r="N178" s="236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135</v>
      </c>
      <c r="AU178" s="17" t="s">
        <v>84</v>
      </c>
    </row>
    <row r="179" s="2" customFormat="1" ht="16.5" customHeight="1">
      <c r="A179" s="38"/>
      <c r="B179" s="39"/>
      <c r="C179" s="248" t="s">
        <v>233</v>
      </c>
      <c r="D179" s="248" t="s">
        <v>143</v>
      </c>
      <c r="E179" s="249" t="s">
        <v>234</v>
      </c>
      <c r="F179" s="250" t="s">
        <v>235</v>
      </c>
      <c r="G179" s="251" t="s">
        <v>152</v>
      </c>
      <c r="H179" s="252">
        <v>20</v>
      </c>
      <c r="I179" s="253"/>
      <c r="J179" s="254">
        <f>ROUND(I179*H179,2)</f>
        <v>0</v>
      </c>
      <c r="K179" s="250" t="s">
        <v>132</v>
      </c>
      <c r="L179" s="255"/>
      <c r="M179" s="256" t="s">
        <v>1</v>
      </c>
      <c r="N179" s="257" t="s">
        <v>40</v>
      </c>
      <c r="O179" s="91"/>
      <c r="P179" s="228">
        <f>O179*H179</f>
        <v>0</v>
      </c>
      <c r="Q179" s="228">
        <v>0.00023000000000000001</v>
      </c>
      <c r="R179" s="228">
        <f>Q179*H179</f>
        <v>0.0045999999999999999</v>
      </c>
      <c r="S179" s="228">
        <v>0</v>
      </c>
      <c r="T179" s="22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225</v>
      </c>
      <c r="AT179" s="230" t="s">
        <v>143</v>
      </c>
      <c r="AU179" s="230" t="s">
        <v>84</v>
      </c>
      <c r="AY179" s="17" t="s">
        <v>125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80</v>
      </c>
      <c r="BK179" s="231">
        <f>ROUND(I179*H179,2)</f>
        <v>0</v>
      </c>
      <c r="BL179" s="17" t="s">
        <v>225</v>
      </c>
      <c r="BM179" s="230" t="s">
        <v>236</v>
      </c>
    </row>
    <row r="180" s="2" customFormat="1">
      <c r="A180" s="38"/>
      <c r="B180" s="39"/>
      <c r="C180" s="40"/>
      <c r="D180" s="232" t="s">
        <v>135</v>
      </c>
      <c r="E180" s="40"/>
      <c r="F180" s="233" t="s">
        <v>232</v>
      </c>
      <c r="G180" s="40"/>
      <c r="H180" s="40"/>
      <c r="I180" s="234"/>
      <c r="J180" s="40"/>
      <c r="K180" s="40"/>
      <c r="L180" s="44"/>
      <c r="M180" s="235"/>
      <c r="N180" s="236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135</v>
      </c>
      <c r="AU180" s="17" t="s">
        <v>84</v>
      </c>
    </row>
    <row r="181" s="12" customFormat="1" ht="25.92" customHeight="1">
      <c r="A181" s="12"/>
      <c r="B181" s="203"/>
      <c r="C181" s="204"/>
      <c r="D181" s="205" t="s">
        <v>74</v>
      </c>
      <c r="E181" s="206" t="s">
        <v>237</v>
      </c>
      <c r="F181" s="206" t="s">
        <v>238</v>
      </c>
      <c r="G181" s="204"/>
      <c r="H181" s="204"/>
      <c r="I181" s="207"/>
      <c r="J181" s="208">
        <f>BK181</f>
        <v>0</v>
      </c>
      <c r="K181" s="204"/>
      <c r="L181" s="209"/>
      <c r="M181" s="210"/>
      <c r="N181" s="211"/>
      <c r="O181" s="211"/>
      <c r="P181" s="212">
        <f>P182+P185</f>
        <v>0</v>
      </c>
      <c r="Q181" s="211"/>
      <c r="R181" s="212">
        <f>R182+R185</f>
        <v>0</v>
      </c>
      <c r="S181" s="211"/>
      <c r="T181" s="213">
        <f>T182+T185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155</v>
      </c>
      <c r="AT181" s="215" t="s">
        <v>74</v>
      </c>
      <c r="AU181" s="215" t="s">
        <v>75</v>
      </c>
      <c r="AY181" s="214" t="s">
        <v>125</v>
      </c>
      <c r="BK181" s="216">
        <f>BK182+BK185</f>
        <v>0</v>
      </c>
    </row>
    <row r="182" s="12" customFormat="1" ht="22.8" customHeight="1">
      <c r="A182" s="12"/>
      <c r="B182" s="203"/>
      <c r="C182" s="204"/>
      <c r="D182" s="205" t="s">
        <v>74</v>
      </c>
      <c r="E182" s="217" t="s">
        <v>239</v>
      </c>
      <c r="F182" s="217" t="s">
        <v>240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SUM(P183:P184)</f>
        <v>0</v>
      </c>
      <c r="Q182" s="211"/>
      <c r="R182" s="212">
        <f>SUM(R183:R184)</f>
        <v>0</v>
      </c>
      <c r="S182" s="211"/>
      <c r="T182" s="213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155</v>
      </c>
      <c r="AT182" s="215" t="s">
        <v>74</v>
      </c>
      <c r="AU182" s="215" t="s">
        <v>80</v>
      </c>
      <c r="AY182" s="214" t="s">
        <v>125</v>
      </c>
      <c r="BK182" s="216">
        <f>SUM(BK183:BK184)</f>
        <v>0</v>
      </c>
    </row>
    <row r="183" s="2" customFormat="1" ht="21.75" customHeight="1">
      <c r="A183" s="38"/>
      <c r="B183" s="39"/>
      <c r="C183" s="219" t="s">
        <v>7</v>
      </c>
      <c r="D183" s="219" t="s">
        <v>128</v>
      </c>
      <c r="E183" s="220" t="s">
        <v>241</v>
      </c>
      <c r="F183" s="221" t="s">
        <v>242</v>
      </c>
      <c r="G183" s="222" t="s">
        <v>243</v>
      </c>
      <c r="H183" s="223">
        <v>1</v>
      </c>
      <c r="I183" s="224"/>
      <c r="J183" s="225">
        <f>ROUND(I183*H183,2)</f>
        <v>0</v>
      </c>
      <c r="K183" s="221" t="s">
        <v>132</v>
      </c>
      <c r="L183" s="44"/>
      <c r="M183" s="226" t="s">
        <v>1</v>
      </c>
      <c r="N183" s="227" t="s">
        <v>40</v>
      </c>
      <c r="O183" s="91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244</v>
      </c>
      <c r="AT183" s="230" t="s">
        <v>128</v>
      </c>
      <c r="AU183" s="230" t="s">
        <v>84</v>
      </c>
      <c r="AY183" s="17" t="s">
        <v>125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80</v>
      </c>
      <c r="BK183" s="231">
        <f>ROUND(I183*H183,2)</f>
        <v>0</v>
      </c>
      <c r="BL183" s="17" t="s">
        <v>244</v>
      </c>
      <c r="BM183" s="230" t="s">
        <v>245</v>
      </c>
    </row>
    <row r="184" s="2" customFormat="1" ht="16.5" customHeight="1">
      <c r="A184" s="38"/>
      <c r="B184" s="39"/>
      <c r="C184" s="219" t="s">
        <v>246</v>
      </c>
      <c r="D184" s="219" t="s">
        <v>128</v>
      </c>
      <c r="E184" s="220" t="s">
        <v>247</v>
      </c>
      <c r="F184" s="221" t="s">
        <v>248</v>
      </c>
      <c r="G184" s="222" t="s">
        <v>243</v>
      </c>
      <c r="H184" s="223">
        <v>1</v>
      </c>
      <c r="I184" s="224"/>
      <c r="J184" s="225">
        <f>ROUND(I184*H184,2)</f>
        <v>0</v>
      </c>
      <c r="K184" s="221" t="s">
        <v>132</v>
      </c>
      <c r="L184" s="44"/>
      <c r="M184" s="226" t="s">
        <v>1</v>
      </c>
      <c r="N184" s="227" t="s">
        <v>40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244</v>
      </c>
      <c r="AT184" s="230" t="s">
        <v>128</v>
      </c>
      <c r="AU184" s="230" t="s">
        <v>84</v>
      </c>
      <c r="AY184" s="17" t="s">
        <v>125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80</v>
      </c>
      <c r="BK184" s="231">
        <f>ROUND(I184*H184,2)</f>
        <v>0</v>
      </c>
      <c r="BL184" s="17" t="s">
        <v>244</v>
      </c>
      <c r="BM184" s="230" t="s">
        <v>249</v>
      </c>
    </row>
    <row r="185" s="12" customFormat="1" ht="22.8" customHeight="1">
      <c r="A185" s="12"/>
      <c r="B185" s="203"/>
      <c r="C185" s="204"/>
      <c r="D185" s="205" t="s">
        <v>74</v>
      </c>
      <c r="E185" s="217" t="s">
        <v>250</v>
      </c>
      <c r="F185" s="217" t="s">
        <v>251</v>
      </c>
      <c r="G185" s="204"/>
      <c r="H185" s="204"/>
      <c r="I185" s="207"/>
      <c r="J185" s="218">
        <f>BK185</f>
        <v>0</v>
      </c>
      <c r="K185" s="204"/>
      <c r="L185" s="209"/>
      <c r="M185" s="210"/>
      <c r="N185" s="211"/>
      <c r="O185" s="211"/>
      <c r="P185" s="212">
        <f>SUM(P186:P187)</f>
        <v>0</v>
      </c>
      <c r="Q185" s="211"/>
      <c r="R185" s="212">
        <f>SUM(R186:R187)</f>
        <v>0</v>
      </c>
      <c r="S185" s="211"/>
      <c r="T185" s="213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4" t="s">
        <v>155</v>
      </c>
      <c r="AT185" s="215" t="s">
        <v>74</v>
      </c>
      <c r="AU185" s="215" t="s">
        <v>80</v>
      </c>
      <c r="AY185" s="214" t="s">
        <v>125</v>
      </c>
      <c r="BK185" s="216">
        <f>SUM(BK186:BK187)</f>
        <v>0</v>
      </c>
    </row>
    <row r="186" s="2" customFormat="1" ht="16.5" customHeight="1">
      <c r="A186" s="38"/>
      <c r="B186" s="39"/>
      <c r="C186" s="219" t="s">
        <v>252</v>
      </c>
      <c r="D186" s="219" t="s">
        <v>128</v>
      </c>
      <c r="E186" s="220" t="s">
        <v>253</v>
      </c>
      <c r="F186" s="221" t="s">
        <v>254</v>
      </c>
      <c r="G186" s="222" t="s">
        <v>243</v>
      </c>
      <c r="H186" s="223">
        <v>1</v>
      </c>
      <c r="I186" s="224"/>
      <c r="J186" s="225">
        <f>ROUND(I186*H186,2)</f>
        <v>0</v>
      </c>
      <c r="K186" s="221" t="s">
        <v>132</v>
      </c>
      <c r="L186" s="44"/>
      <c r="M186" s="226" t="s">
        <v>1</v>
      </c>
      <c r="N186" s="227" t="s">
        <v>40</v>
      </c>
      <c r="O186" s="91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0" t="s">
        <v>244</v>
      </c>
      <c r="AT186" s="230" t="s">
        <v>128</v>
      </c>
      <c r="AU186" s="230" t="s">
        <v>84</v>
      </c>
      <c r="AY186" s="17" t="s">
        <v>125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7" t="s">
        <v>80</v>
      </c>
      <c r="BK186" s="231">
        <f>ROUND(I186*H186,2)</f>
        <v>0</v>
      </c>
      <c r="BL186" s="17" t="s">
        <v>244</v>
      </c>
      <c r="BM186" s="230" t="s">
        <v>255</v>
      </c>
    </row>
    <row r="187" s="2" customFormat="1">
      <c r="A187" s="38"/>
      <c r="B187" s="39"/>
      <c r="C187" s="40"/>
      <c r="D187" s="232" t="s">
        <v>135</v>
      </c>
      <c r="E187" s="40"/>
      <c r="F187" s="233" t="s">
        <v>256</v>
      </c>
      <c r="G187" s="40"/>
      <c r="H187" s="40"/>
      <c r="I187" s="234"/>
      <c r="J187" s="40"/>
      <c r="K187" s="40"/>
      <c r="L187" s="44"/>
      <c r="M187" s="269"/>
      <c r="N187" s="270"/>
      <c r="O187" s="271"/>
      <c r="P187" s="271"/>
      <c r="Q187" s="271"/>
      <c r="R187" s="271"/>
      <c r="S187" s="271"/>
      <c r="T187" s="27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135</v>
      </c>
      <c r="AU187" s="17" t="s">
        <v>84</v>
      </c>
    </row>
    <row r="188" s="2" customFormat="1" ht="6.96" customHeight="1">
      <c r="A188" s="38"/>
      <c r="B188" s="66"/>
      <c r="C188" s="67"/>
      <c r="D188" s="67"/>
      <c r="E188" s="67"/>
      <c r="F188" s="67"/>
      <c r="G188" s="67"/>
      <c r="H188" s="67"/>
      <c r="I188" s="67"/>
      <c r="J188" s="67"/>
      <c r="K188" s="67"/>
      <c r="L188" s="44"/>
      <c r="M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</row>
  </sheetData>
  <sheetProtection sheet="1" autoFilter="0" formatColumns="0" formatRows="0" objects="1" scenarios="1" spinCount="100000" saltValue="nu7tCVJnNcIj+iAIBRFpNvOdc8BvFvakfu4rHBqPE3pMaSQB++6iV4KnWqSf/TBeSJK4EDNf8RivENVRFMhhSw==" hashValue="i3w+Tx8szR3aLYjnZH39OJ0w0kYA4584cPYjjncszoJDMJm4HWqn/1r/MiTCBfRo/2O8SOVinqjReSNa+0NB9Q==" algorithmName="SHA-512" password="CC35"/>
  <autoFilter ref="C124:K18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  <c r="AZ2" s="136" t="s">
        <v>257</v>
      </c>
      <c r="BA2" s="136" t="s">
        <v>91</v>
      </c>
      <c r="BB2" s="136" t="s">
        <v>1</v>
      </c>
      <c r="BC2" s="136" t="s">
        <v>258</v>
      </c>
      <c r="BD2" s="136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84</v>
      </c>
    </row>
    <row r="4" s="1" customFormat="1" ht="24.96" customHeight="1">
      <c r="B4" s="20"/>
      <c r="D4" s="139" t="s">
        <v>93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Oprava plochých střech pomocí stříkané PUR pěny na vybraných školských zařízeních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3" t="s">
        <v>259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26</v>
      </c>
      <c r="G12" s="38"/>
      <c r="H12" s="38"/>
      <c r="I12" s="141" t="s">
        <v>22</v>
      </c>
      <c r="J12" s="145" t="str">
        <f>'Rekapitulace stavby'!AN8</f>
        <v>24. 6. 2025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35</v>
      </c>
      <c r="E30" s="38"/>
      <c r="F30" s="38"/>
      <c r="G30" s="38"/>
      <c r="H30" s="38"/>
      <c r="I30" s="38"/>
      <c r="J30" s="152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37</v>
      </c>
      <c r="G32" s="38"/>
      <c r="H32" s="38"/>
      <c r="I32" s="153" t="s">
        <v>36</v>
      </c>
      <c r="J32" s="153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39</v>
      </c>
      <c r="E33" s="141" t="s">
        <v>40</v>
      </c>
      <c r="F33" s="155">
        <f>ROUND((SUM(BE124:BE181)),  2)</f>
        <v>0</v>
      </c>
      <c r="G33" s="38"/>
      <c r="H33" s="38"/>
      <c r="I33" s="156">
        <v>0.20999999999999999</v>
      </c>
      <c r="J33" s="155">
        <f>ROUND(((SUM(BE124:BE181))*I33),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5">
        <f>ROUND((SUM(BF124:BF181)),  2)</f>
        <v>0</v>
      </c>
      <c r="G34" s="38"/>
      <c r="H34" s="38"/>
      <c r="I34" s="156">
        <v>0.12</v>
      </c>
      <c r="J34" s="155">
        <f>ROUND(((SUM(BF124:BF181))*I34),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5">
        <f>ROUND((SUM(BG124:BG181)),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5">
        <f>ROUND((SUM(BH124:BH181)),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5">
        <f>ROUND((SUM(BI124:BI181)),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Oprava plochých střech pomocí stříkané PUR pěny na vybraných školských zařízeních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2 - ZŠ Jiráskova - oprava ploché střechy na pavilonu tělocvičny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24. 6. 2025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99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J155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105</v>
      </c>
      <c r="E100" s="183"/>
      <c r="F100" s="183"/>
      <c r="G100" s="183"/>
      <c r="H100" s="183"/>
      <c r="I100" s="183"/>
      <c r="J100" s="184">
        <f>J160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6"/>
      <c r="C101" s="187"/>
      <c r="D101" s="188" t="s">
        <v>106</v>
      </c>
      <c r="E101" s="189"/>
      <c r="F101" s="189"/>
      <c r="G101" s="189"/>
      <c r="H101" s="189"/>
      <c r="I101" s="189"/>
      <c r="J101" s="190">
        <f>J161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107</v>
      </c>
      <c r="E102" s="183"/>
      <c r="F102" s="183"/>
      <c r="G102" s="183"/>
      <c r="H102" s="183"/>
      <c r="I102" s="183"/>
      <c r="J102" s="184">
        <f>J175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108</v>
      </c>
      <c r="E103" s="189"/>
      <c r="F103" s="189"/>
      <c r="G103" s="189"/>
      <c r="H103" s="189"/>
      <c r="I103" s="189"/>
      <c r="J103" s="190">
        <f>J176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109</v>
      </c>
      <c r="E104" s="189"/>
      <c r="F104" s="189"/>
      <c r="G104" s="189"/>
      <c r="H104" s="189"/>
      <c r="I104" s="189"/>
      <c r="J104" s="190">
        <f>J179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110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75" t="str">
        <f>E7</f>
        <v>Oprava plochých střech pomocí stříkané PUR pěny na vybraných školských zařízeních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30" customHeight="1">
      <c r="A116" s="38"/>
      <c r="B116" s="39"/>
      <c r="C116" s="40"/>
      <c r="D116" s="40"/>
      <c r="E116" s="76" t="str">
        <f>E9</f>
        <v>2 - ZŠ Jiráskova - oprava ploché střechy na pavilonu tělocvičny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24. 6. 2025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30</v>
      </c>
      <c r="J120" s="36" t="str">
        <f>E21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32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2"/>
      <c r="B123" s="193"/>
      <c r="C123" s="194" t="s">
        <v>111</v>
      </c>
      <c r="D123" s="195" t="s">
        <v>60</v>
      </c>
      <c r="E123" s="195" t="s">
        <v>56</v>
      </c>
      <c r="F123" s="195" t="s">
        <v>57</v>
      </c>
      <c r="G123" s="195" t="s">
        <v>112</v>
      </c>
      <c r="H123" s="195" t="s">
        <v>113</v>
      </c>
      <c r="I123" s="195" t="s">
        <v>114</v>
      </c>
      <c r="J123" s="195" t="s">
        <v>98</v>
      </c>
      <c r="K123" s="196" t="s">
        <v>115</v>
      </c>
      <c r="L123" s="197"/>
      <c r="M123" s="100" t="s">
        <v>1</v>
      </c>
      <c r="N123" s="101" t="s">
        <v>39</v>
      </c>
      <c r="O123" s="101" t="s">
        <v>116</v>
      </c>
      <c r="P123" s="101" t="s">
        <v>117</v>
      </c>
      <c r="Q123" s="101" t="s">
        <v>118</v>
      </c>
      <c r="R123" s="101" t="s">
        <v>119</v>
      </c>
      <c r="S123" s="101" t="s">
        <v>120</v>
      </c>
      <c r="T123" s="102" t="s">
        <v>121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8"/>
      <c r="B124" s="39"/>
      <c r="C124" s="107" t="s">
        <v>122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P125+P160+P175</f>
        <v>0</v>
      </c>
      <c r="Q124" s="104"/>
      <c r="R124" s="200">
        <f>R125+R160+R175</f>
        <v>2.5044249999999999</v>
      </c>
      <c r="S124" s="104"/>
      <c r="T124" s="201">
        <f>T125+T160+T175</f>
        <v>1.1867999999999999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74</v>
      </c>
      <c r="AU124" s="17" t="s">
        <v>100</v>
      </c>
      <c r="BK124" s="202">
        <f>BK125+BK160+BK175</f>
        <v>0</v>
      </c>
    </row>
    <row r="125" s="12" customFormat="1" ht="25.92" customHeight="1">
      <c r="A125" s="12"/>
      <c r="B125" s="203"/>
      <c r="C125" s="204"/>
      <c r="D125" s="205" t="s">
        <v>74</v>
      </c>
      <c r="E125" s="206" t="s">
        <v>123</v>
      </c>
      <c r="F125" s="206" t="s">
        <v>124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P126+P155</f>
        <v>0</v>
      </c>
      <c r="Q125" s="211"/>
      <c r="R125" s="212">
        <f>R126+R155</f>
        <v>2.4871249999999998</v>
      </c>
      <c r="S125" s="211"/>
      <c r="T125" s="213">
        <f>T126+T155</f>
        <v>1.1867999999999999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84</v>
      </c>
      <c r="AT125" s="215" t="s">
        <v>74</v>
      </c>
      <c r="AU125" s="215" t="s">
        <v>75</v>
      </c>
      <c r="AY125" s="214" t="s">
        <v>125</v>
      </c>
      <c r="BK125" s="216">
        <f>BK126+BK155</f>
        <v>0</v>
      </c>
    </row>
    <row r="126" s="12" customFormat="1" ht="22.8" customHeight="1">
      <c r="A126" s="12"/>
      <c r="B126" s="203"/>
      <c r="C126" s="204"/>
      <c r="D126" s="205" t="s">
        <v>74</v>
      </c>
      <c r="E126" s="217" t="s">
        <v>126</v>
      </c>
      <c r="F126" s="217" t="s">
        <v>127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SUM(P127:P154)</f>
        <v>0</v>
      </c>
      <c r="Q126" s="211"/>
      <c r="R126" s="212">
        <f>SUM(R127:R154)</f>
        <v>2.475965</v>
      </c>
      <c r="S126" s="211"/>
      <c r="T126" s="213">
        <f>SUM(T127:T154)</f>
        <v>1.1867999999999999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74</v>
      </c>
      <c r="AU126" s="215" t="s">
        <v>80</v>
      </c>
      <c r="AY126" s="214" t="s">
        <v>125</v>
      </c>
      <c r="BK126" s="216">
        <f>SUM(BK127:BK154)</f>
        <v>0</v>
      </c>
    </row>
    <row r="127" s="2" customFormat="1" ht="33" customHeight="1">
      <c r="A127" s="38"/>
      <c r="B127" s="39"/>
      <c r="C127" s="219" t="s">
        <v>80</v>
      </c>
      <c r="D127" s="219" t="s">
        <v>128</v>
      </c>
      <c r="E127" s="220" t="s">
        <v>129</v>
      </c>
      <c r="F127" s="221" t="s">
        <v>130</v>
      </c>
      <c r="G127" s="222" t="s">
        <v>131</v>
      </c>
      <c r="H127" s="223">
        <v>20</v>
      </c>
      <c r="I127" s="224"/>
      <c r="J127" s="225">
        <f>ROUND(I127*H127,2)</f>
        <v>0</v>
      </c>
      <c r="K127" s="221" t="s">
        <v>132</v>
      </c>
      <c r="L127" s="44"/>
      <c r="M127" s="226" t="s">
        <v>1</v>
      </c>
      <c r="N127" s="227" t="s">
        <v>40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0.010999999999999999</v>
      </c>
      <c r="T127" s="229">
        <f>S127*H127</f>
        <v>0.21999999999999997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133</v>
      </c>
      <c r="AT127" s="230" t="s">
        <v>128</v>
      </c>
      <c r="AU127" s="230" t="s">
        <v>84</v>
      </c>
      <c r="AY127" s="17" t="s">
        <v>125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80</v>
      </c>
      <c r="BK127" s="231">
        <f>ROUND(I127*H127,2)</f>
        <v>0</v>
      </c>
      <c r="BL127" s="17" t="s">
        <v>133</v>
      </c>
      <c r="BM127" s="230" t="s">
        <v>134</v>
      </c>
    </row>
    <row r="128" s="2" customFormat="1">
      <c r="A128" s="38"/>
      <c r="B128" s="39"/>
      <c r="C128" s="40"/>
      <c r="D128" s="232" t="s">
        <v>135</v>
      </c>
      <c r="E128" s="40"/>
      <c r="F128" s="233" t="s">
        <v>260</v>
      </c>
      <c r="G128" s="40"/>
      <c r="H128" s="40"/>
      <c r="I128" s="234"/>
      <c r="J128" s="40"/>
      <c r="K128" s="40"/>
      <c r="L128" s="44"/>
      <c r="M128" s="235"/>
      <c r="N128" s="236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135</v>
      </c>
      <c r="AU128" s="17" t="s">
        <v>84</v>
      </c>
    </row>
    <row r="129" s="13" customFormat="1">
      <c r="A129" s="13"/>
      <c r="B129" s="237"/>
      <c r="C129" s="238"/>
      <c r="D129" s="232" t="s">
        <v>137</v>
      </c>
      <c r="E129" s="239" t="s">
        <v>1</v>
      </c>
      <c r="F129" s="240" t="s">
        <v>233</v>
      </c>
      <c r="G129" s="238"/>
      <c r="H129" s="241">
        <v>20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137</v>
      </c>
      <c r="AU129" s="247" t="s">
        <v>84</v>
      </c>
      <c r="AV129" s="13" t="s">
        <v>84</v>
      </c>
      <c r="AW129" s="13" t="s">
        <v>31</v>
      </c>
      <c r="AX129" s="13" t="s">
        <v>80</v>
      </c>
      <c r="AY129" s="247" t="s">
        <v>125</v>
      </c>
    </row>
    <row r="130" s="2" customFormat="1" ht="24.15" customHeight="1">
      <c r="A130" s="38"/>
      <c r="B130" s="39"/>
      <c r="C130" s="219" t="s">
        <v>84</v>
      </c>
      <c r="D130" s="219" t="s">
        <v>128</v>
      </c>
      <c r="E130" s="220" t="s">
        <v>139</v>
      </c>
      <c r="F130" s="221" t="s">
        <v>140</v>
      </c>
      <c r="G130" s="222" t="s">
        <v>131</v>
      </c>
      <c r="H130" s="223">
        <v>20</v>
      </c>
      <c r="I130" s="224"/>
      <c r="J130" s="225">
        <f>ROUND(I130*H130,2)</f>
        <v>0</v>
      </c>
      <c r="K130" s="221" t="s">
        <v>132</v>
      </c>
      <c r="L130" s="44"/>
      <c r="M130" s="226" t="s">
        <v>1</v>
      </c>
      <c r="N130" s="227" t="s">
        <v>40</v>
      </c>
      <c r="O130" s="91"/>
      <c r="P130" s="228">
        <f>O130*H130</f>
        <v>0</v>
      </c>
      <c r="Q130" s="228">
        <v>0.00088000000000000003</v>
      </c>
      <c r="R130" s="228">
        <f>Q130*H130</f>
        <v>0.017600000000000001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133</v>
      </c>
      <c r="AT130" s="230" t="s">
        <v>128</v>
      </c>
      <c r="AU130" s="230" t="s">
        <v>84</v>
      </c>
      <c r="AY130" s="17" t="s">
        <v>125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80</v>
      </c>
      <c r="BK130" s="231">
        <f>ROUND(I130*H130,2)</f>
        <v>0</v>
      </c>
      <c r="BL130" s="17" t="s">
        <v>133</v>
      </c>
      <c r="BM130" s="230" t="s">
        <v>141</v>
      </c>
    </row>
    <row r="131" s="2" customFormat="1">
      <c r="A131" s="38"/>
      <c r="B131" s="39"/>
      <c r="C131" s="40"/>
      <c r="D131" s="232" t="s">
        <v>135</v>
      </c>
      <c r="E131" s="40"/>
      <c r="F131" s="233" t="s">
        <v>261</v>
      </c>
      <c r="G131" s="40"/>
      <c r="H131" s="40"/>
      <c r="I131" s="234"/>
      <c r="J131" s="40"/>
      <c r="K131" s="40"/>
      <c r="L131" s="44"/>
      <c r="M131" s="235"/>
      <c r="N131" s="236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135</v>
      </c>
      <c r="AU131" s="17" t="s">
        <v>84</v>
      </c>
    </row>
    <row r="132" s="13" customFormat="1">
      <c r="A132" s="13"/>
      <c r="B132" s="237"/>
      <c r="C132" s="238"/>
      <c r="D132" s="232" t="s">
        <v>137</v>
      </c>
      <c r="E132" s="239" t="s">
        <v>1</v>
      </c>
      <c r="F132" s="240" t="s">
        <v>233</v>
      </c>
      <c r="G132" s="238"/>
      <c r="H132" s="241">
        <v>20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137</v>
      </c>
      <c r="AU132" s="247" t="s">
        <v>84</v>
      </c>
      <c r="AV132" s="13" t="s">
        <v>84</v>
      </c>
      <c r="AW132" s="13" t="s">
        <v>31</v>
      </c>
      <c r="AX132" s="13" t="s">
        <v>80</v>
      </c>
      <c r="AY132" s="247" t="s">
        <v>125</v>
      </c>
    </row>
    <row r="133" s="2" customFormat="1" ht="49.05" customHeight="1">
      <c r="A133" s="38"/>
      <c r="B133" s="39"/>
      <c r="C133" s="248" t="s">
        <v>87</v>
      </c>
      <c r="D133" s="248" t="s">
        <v>143</v>
      </c>
      <c r="E133" s="249" t="s">
        <v>144</v>
      </c>
      <c r="F133" s="250" t="s">
        <v>145</v>
      </c>
      <c r="G133" s="251" t="s">
        <v>131</v>
      </c>
      <c r="H133" s="252">
        <v>23.309999999999999</v>
      </c>
      <c r="I133" s="253"/>
      <c r="J133" s="254">
        <f>ROUND(I133*H133,2)</f>
        <v>0</v>
      </c>
      <c r="K133" s="250" t="s">
        <v>132</v>
      </c>
      <c r="L133" s="255"/>
      <c r="M133" s="256" t="s">
        <v>1</v>
      </c>
      <c r="N133" s="257" t="s">
        <v>40</v>
      </c>
      <c r="O133" s="91"/>
      <c r="P133" s="228">
        <f>O133*H133</f>
        <v>0</v>
      </c>
      <c r="Q133" s="228">
        <v>0.0053</v>
      </c>
      <c r="R133" s="228">
        <f>Q133*H133</f>
        <v>0.123543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146</v>
      </c>
      <c r="AT133" s="230" t="s">
        <v>143</v>
      </c>
      <c r="AU133" s="230" t="s">
        <v>84</v>
      </c>
      <c r="AY133" s="17" t="s">
        <v>125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80</v>
      </c>
      <c r="BK133" s="231">
        <f>ROUND(I133*H133,2)</f>
        <v>0</v>
      </c>
      <c r="BL133" s="17" t="s">
        <v>133</v>
      </c>
      <c r="BM133" s="230" t="s">
        <v>147</v>
      </c>
    </row>
    <row r="134" s="13" customFormat="1">
      <c r="A134" s="13"/>
      <c r="B134" s="237"/>
      <c r="C134" s="238"/>
      <c r="D134" s="232" t="s">
        <v>137</v>
      </c>
      <c r="E134" s="238"/>
      <c r="F134" s="240" t="s">
        <v>262</v>
      </c>
      <c r="G134" s="238"/>
      <c r="H134" s="241">
        <v>23.309999999999999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7" t="s">
        <v>137</v>
      </c>
      <c r="AU134" s="247" t="s">
        <v>84</v>
      </c>
      <c r="AV134" s="13" t="s">
        <v>84</v>
      </c>
      <c r="AW134" s="13" t="s">
        <v>4</v>
      </c>
      <c r="AX134" s="13" t="s">
        <v>80</v>
      </c>
      <c r="AY134" s="247" t="s">
        <v>125</v>
      </c>
    </row>
    <row r="135" s="2" customFormat="1" ht="37.8" customHeight="1">
      <c r="A135" s="38"/>
      <c r="B135" s="39"/>
      <c r="C135" s="219" t="s">
        <v>149</v>
      </c>
      <c r="D135" s="219" t="s">
        <v>128</v>
      </c>
      <c r="E135" s="220" t="s">
        <v>158</v>
      </c>
      <c r="F135" s="221" t="s">
        <v>159</v>
      </c>
      <c r="G135" s="222" t="s">
        <v>131</v>
      </c>
      <c r="H135" s="223">
        <v>483.39999999999998</v>
      </c>
      <c r="I135" s="224"/>
      <c r="J135" s="225">
        <f>ROUND(I135*H135,2)</f>
        <v>0</v>
      </c>
      <c r="K135" s="221" t="s">
        <v>132</v>
      </c>
      <c r="L135" s="44"/>
      <c r="M135" s="226" t="s">
        <v>1</v>
      </c>
      <c r="N135" s="227" t="s">
        <v>40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0.002</v>
      </c>
      <c r="T135" s="229">
        <f>S135*H135</f>
        <v>0.96679999999999999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133</v>
      </c>
      <c r="AT135" s="230" t="s">
        <v>128</v>
      </c>
      <c r="AU135" s="230" t="s">
        <v>84</v>
      </c>
      <c r="AY135" s="17" t="s">
        <v>125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80</v>
      </c>
      <c r="BK135" s="231">
        <f>ROUND(I135*H135,2)</f>
        <v>0</v>
      </c>
      <c r="BL135" s="17" t="s">
        <v>133</v>
      </c>
      <c r="BM135" s="230" t="s">
        <v>160</v>
      </c>
    </row>
    <row r="136" s="2" customFormat="1">
      <c r="A136" s="38"/>
      <c r="B136" s="39"/>
      <c r="C136" s="40"/>
      <c r="D136" s="232" t="s">
        <v>135</v>
      </c>
      <c r="E136" s="40"/>
      <c r="F136" s="233" t="s">
        <v>161</v>
      </c>
      <c r="G136" s="40"/>
      <c r="H136" s="40"/>
      <c r="I136" s="234"/>
      <c r="J136" s="40"/>
      <c r="K136" s="40"/>
      <c r="L136" s="44"/>
      <c r="M136" s="235"/>
      <c r="N136" s="236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135</v>
      </c>
      <c r="AU136" s="17" t="s">
        <v>84</v>
      </c>
    </row>
    <row r="137" s="13" customFormat="1">
      <c r="A137" s="13"/>
      <c r="B137" s="237"/>
      <c r="C137" s="238"/>
      <c r="D137" s="232" t="s">
        <v>137</v>
      </c>
      <c r="E137" s="239" t="s">
        <v>257</v>
      </c>
      <c r="F137" s="240" t="s">
        <v>263</v>
      </c>
      <c r="G137" s="238"/>
      <c r="H137" s="241">
        <v>465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137</v>
      </c>
      <c r="AU137" s="247" t="s">
        <v>84</v>
      </c>
      <c r="AV137" s="13" t="s">
        <v>84</v>
      </c>
      <c r="AW137" s="13" t="s">
        <v>31</v>
      </c>
      <c r="AX137" s="13" t="s">
        <v>75</v>
      </c>
      <c r="AY137" s="247" t="s">
        <v>125</v>
      </c>
    </row>
    <row r="138" s="13" customFormat="1">
      <c r="A138" s="13"/>
      <c r="B138" s="237"/>
      <c r="C138" s="238"/>
      <c r="D138" s="232" t="s">
        <v>137</v>
      </c>
      <c r="E138" s="239" t="s">
        <v>1</v>
      </c>
      <c r="F138" s="240" t="s">
        <v>264</v>
      </c>
      <c r="G138" s="238"/>
      <c r="H138" s="241">
        <v>18.399999999999999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7" t="s">
        <v>137</v>
      </c>
      <c r="AU138" s="247" t="s">
        <v>84</v>
      </c>
      <c r="AV138" s="13" t="s">
        <v>84</v>
      </c>
      <c r="AW138" s="13" t="s">
        <v>31</v>
      </c>
      <c r="AX138" s="13" t="s">
        <v>75</v>
      </c>
      <c r="AY138" s="247" t="s">
        <v>125</v>
      </c>
    </row>
    <row r="139" s="14" customFormat="1">
      <c r="A139" s="14"/>
      <c r="B139" s="258"/>
      <c r="C139" s="259"/>
      <c r="D139" s="232" t="s">
        <v>137</v>
      </c>
      <c r="E139" s="260" t="s">
        <v>1</v>
      </c>
      <c r="F139" s="261" t="s">
        <v>164</v>
      </c>
      <c r="G139" s="259"/>
      <c r="H139" s="262">
        <v>483.39999999999998</v>
      </c>
      <c r="I139" s="263"/>
      <c r="J139" s="259"/>
      <c r="K139" s="259"/>
      <c r="L139" s="264"/>
      <c r="M139" s="265"/>
      <c r="N139" s="266"/>
      <c r="O139" s="266"/>
      <c r="P139" s="266"/>
      <c r="Q139" s="266"/>
      <c r="R139" s="266"/>
      <c r="S139" s="266"/>
      <c r="T139" s="26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8" t="s">
        <v>137</v>
      </c>
      <c r="AU139" s="268" t="s">
        <v>84</v>
      </c>
      <c r="AV139" s="14" t="s">
        <v>149</v>
      </c>
      <c r="AW139" s="14" t="s">
        <v>31</v>
      </c>
      <c r="AX139" s="14" t="s">
        <v>80</v>
      </c>
      <c r="AY139" s="268" t="s">
        <v>125</v>
      </c>
    </row>
    <row r="140" s="2" customFormat="1" ht="33" customHeight="1">
      <c r="A140" s="38"/>
      <c r="B140" s="39"/>
      <c r="C140" s="219" t="s">
        <v>155</v>
      </c>
      <c r="D140" s="219" t="s">
        <v>128</v>
      </c>
      <c r="E140" s="220" t="s">
        <v>166</v>
      </c>
      <c r="F140" s="221" t="s">
        <v>167</v>
      </c>
      <c r="G140" s="222" t="s">
        <v>131</v>
      </c>
      <c r="H140" s="223">
        <v>483.39999999999998</v>
      </c>
      <c r="I140" s="224"/>
      <c r="J140" s="225">
        <f>ROUND(I140*H140,2)</f>
        <v>0</v>
      </c>
      <c r="K140" s="221" t="s">
        <v>132</v>
      </c>
      <c r="L140" s="44"/>
      <c r="M140" s="226" t="s">
        <v>1</v>
      </c>
      <c r="N140" s="227" t="s">
        <v>40</v>
      </c>
      <c r="O140" s="91"/>
      <c r="P140" s="228">
        <f>O140*H140</f>
        <v>0</v>
      </c>
      <c r="Q140" s="228">
        <v>0.00023000000000000001</v>
      </c>
      <c r="R140" s="228">
        <f>Q140*H140</f>
        <v>0.111182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133</v>
      </c>
      <c r="AT140" s="230" t="s">
        <v>128</v>
      </c>
      <c r="AU140" s="230" t="s">
        <v>84</v>
      </c>
      <c r="AY140" s="17" t="s">
        <v>125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80</v>
      </c>
      <c r="BK140" s="231">
        <f>ROUND(I140*H140,2)</f>
        <v>0</v>
      </c>
      <c r="BL140" s="17" t="s">
        <v>133</v>
      </c>
      <c r="BM140" s="230" t="s">
        <v>168</v>
      </c>
    </row>
    <row r="141" s="2" customFormat="1">
      <c r="A141" s="38"/>
      <c r="B141" s="39"/>
      <c r="C141" s="40"/>
      <c r="D141" s="232" t="s">
        <v>135</v>
      </c>
      <c r="E141" s="40"/>
      <c r="F141" s="233" t="s">
        <v>169</v>
      </c>
      <c r="G141" s="40"/>
      <c r="H141" s="40"/>
      <c r="I141" s="234"/>
      <c r="J141" s="40"/>
      <c r="K141" s="40"/>
      <c r="L141" s="44"/>
      <c r="M141" s="235"/>
      <c r="N141" s="236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135</v>
      </c>
      <c r="AU141" s="17" t="s">
        <v>84</v>
      </c>
    </row>
    <row r="142" s="13" customFormat="1">
      <c r="A142" s="13"/>
      <c r="B142" s="237"/>
      <c r="C142" s="238"/>
      <c r="D142" s="232" t="s">
        <v>137</v>
      </c>
      <c r="E142" s="239" t="s">
        <v>1</v>
      </c>
      <c r="F142" s="240" t="s">
        <v>257</v>
      </c>
      <c r="G142" s="238"/>
      <c r="H142" s="241">
        <v>465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137</v>
      </c>
      <c r="AU142" s="247" t="s">
        <v>84</v>
      </c>
      <c r="AV142" s="13" t="s">
        <v>84</v>
      </c>
      <c r="AW142" s="13" t="s">
        <v>31</v>
      </c>
      <c r="AX142" s="13" t="s">
        <v>75</v>
      </c>
      <c r="AY142" s="247" t="s">
        <v>125</v>
      </c>
    </row>
    <row r="143" s="13" customFormat="1">
      <c r="A143" s="13"/>
      <c r="B143" s="237"/>
      <c r="C143" s="238"/>
      <c r="D143" s="232" t="s">
        <v>137</v>
      </c>
      <c r="E143" s="239" t="s">
        <v>1</v>
      </c>
      <c r="F143" s="240" t="s">
        <v>264</v>
      </c>
      <c r="G143" s="238"/>
      <c r="H143" s="241">
        <v>18.399999999999999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137</v>
      </c>
      <c r="AU143" s="247" t="s">
        <v>84</v>
      </c>
      <c r="AV143" s="13" t="s">
        <v>84</v>
      </c>
      <c r="AW143" s="13" t="s">
        <v>31</v>
      </c>
      <c r="AX143" s="13" t="s">
        <v>75</v>
      </c>
      <c r="AY143" s="247" t="s">
        <v>125</v>
      </c>
    </row>
    <row r="144" s="14" customFormat="1">
      <c r="A144" s="14"/>
      <c r="B144" s="258"/>
      <c r="C144" s="259"/>
      <c r="D144" s="232" t="s">
        <v>137</v>
      </c>
      <c r="E144" s="260" t="s">
        <v>1</v>
      </c>
      <c r="F144" s="261" t="s">
        <v>164</v>
      </c>
      <c r="G144" s="259"/>
      <c r="H144" s="262">
        <v>483.39999999999998</v>
      </c>
      <c r="I144" s="263"/>
      <c r="J144" s="259"/>
      <c r="K144" s="259"/>
      <c r="L144" s="264"/>
      <c r="M144" s="265"/>
      <c r="N144" s="266"/>
      <c r="O144" s="266"/>
      <c r="P144" s="266"/>
      <c r="Q144" s="266"/>
      <c r="R144" s="266"/>
      <c r="S144" s="266"/>
      <c r="T144" s="26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8" t="s">
        <v>137</v>
      </c>
      <c r="AU144" s="268" t="s">
        <v>84</v>
      </c>
      <c r="AV144" s="14" t="s">
        <v>149</v>
      </c>
      <c r="AW144" s="14" t="s">
        <v>31</v>
      </c>
      <c r="AX144" s="14" t="s">
        <v>80</v>
      </c>
      <c r="AY144" s="268" t="s">
        <v>125</v>
      </c>
    </row>
    <row r="145" s="2" customFormat="1" ht="24.15" customHeight="1">
      <c r="A145" s="38"/>
      <c r="B145" s="39"/>
      <c r="C145" s="219" t="s">
        <v>157</v>
      </c>
      <c r="D145" s="219" t="s">
        <v>128</v>
      </c>
      <c r="E145" s="220" t="s">
        <v>171</v>
      </c>
      <c r="F145" s="221" t="s">
        <v>172</v>
      </c>
      <c r="G145" s="222" t="s">
        <v>131</v>
      </c>
      <c r="H145" s="223">
        <v>483.39999999999998</v>
      </c>
      <c r="I145" s="224"/>
      <c r="J145" s="225">
        <f>ROUND(I145*H145,2)</f>
        <v>0</v>
      </c>
      <c r="K145" s="221" t="s">
        <v>1</v>
      </c>
      <c r="L145" s="44"/>
      <c r="M145" s="226" t="s">
        <v>1</v>
      </c>
      <c r="N145" s="227" t="s">
        <v>40</v>
      </c>
      <c r="O145" s="91"/>
      <c r="P145" s="228">
        <f>O145*H145</f>
        <v>0</v>
      </c>
      <c r="Q145" s="228">
        <v>0.0023</v>
      </c>
      <c r="R145" s="228">
        <f>Q145*H145</f>
        <v>1.11182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133</v>
      </c>
      <c r="AT145" s="230" t="s">
        <v>128</v>
      </c>
      <c r="AU145" s="230" t="s">
        <v>84</v>
      </c>
      <c r="AY145" s="17" t="s">
        <v>125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80</v>
      </c>
      <c r="BK145" s="231">
        <f>ROUND(I145*H145,2)</f>
        <v>0</v>
      </c>
      <c r="BL145" s="17" t="s">
        <v>133</v>
      </c>
      <c r="BM145" s="230" t="s">
        <v>173</v>
      </c>
    </row>
    <row r="146" s="2" customFormat="1">
      <c r="A146" s="38"/>
      <c r="B146" s="39"/>
      <c r="C146" s="40"/>
      <c r="D146" s="232" t="s">
        <v>135</v>
      </c>
      <c r="E146" s="40"/>
      <c r="F146" s="233" t="s">
        <v>174</v>
      </c>
      <c r="G146" s="40"/>
      <c r="H146" s="40"/>
      <c r="I146" s="234"/>
      <c r="J146" s="40"/>
      <c r="K146" s="40"/>
      <c r="L146" s="44"/>
      <c r="M146" s="235"/>
      <c r="N146" s="236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135</v>
      </c>
      <c r="AU146" s="17" t="s">
        <v>84</v>
      </c>
    </row>
    <row r="147" s="13" customFormat="1">
      <c r="A147" s="13"/>
      <c r="B147" s="237"/>
      <c r="C147" s="238"/>
      <c r="D147" s="232" t="s">
        <v>137</v>
      </c>
      <c r="E147" s="239" t="s">
        <v>1</v>
      </c>
      <c r="F147" s="240" t="s">
        <v>257</v>
      </c>
      <c r="G147" s="238"/>
      <c r="H147" s="241">
        <v>465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137</v>
      </c>
      <c r="AU147" s="247" t="s">
        <v>84</v>
      </c>
      <c r="AV147" s="13" t="s">
        <v>84</v>
      </c>
      <c r="AW147" s="13" t="s">
        <v>31</v>
      </c>
      <c r="AX147" s="13" t="s">
        <v>75</v>
      </c>
      <c r="AY147" s="247" t="s">
        <v>125</v>
      </c>
    </row>
    <row r="148" s="13" customFormat="1">
      <c r="A148" s="13"/>
      <c r="B148" s="237"/>
      <c r="C148" s="238"/>
      <c r="D148" s="232" t="s">
        <v>137</v>
      </c>
      <c r="E148" s="239" t="s">
        <v>1</v>
      </c>
      <c r="F148" s="240" t="s">
        <v>264</v>
      </c>
      <c r="G148" s="238"/>
      <c r="H148" s="241">
        <v>18.399999999999999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137</v>
      </c>
      <c r="AU148" s="247" t="s">
        <v>84</v>
      </c>
      <c r="AV148" s="13" t="s">
        <v>84</v>
      </c>
      <c r="AW148" s="13" t="s">
        <v>31</v>
      </c>
      <c r="AX148" s="13" t="s">
        <v>75</v>
      </c>
      <c r="AY148" s="247" t="s">
        <v>125</v>
      </c>
    </row>
    <row r="149" s="14" customFormat="1">
      <c r="A149" s="14"/>
      <c r="B149" s="258"/>
      <c r="C149" s="259"/>
      <c r="D149" s="232" t="s">
        <v>137</v>
      </c>
      <c r="E149" s="260" t="s">
        <v>1</v>
      </c>
      <c r="F149" s="261" t="s">
        <v>164</v>
      </c>
      <c r="G149" s="259"/>
      <c r="H149" s="262">
        <v>483.39999999999998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8" t="s">
        <v>137</v>
      </c>
      <c r="AU149" s="268" t="s">
        <v>84</v>
      </c>
      <c r="AV149" s="14" t="s">
        <v>149</v>
      </c>
      <c r="AW149" s="14" t="s">
        <v>31</v>
      </c>
      <c r="AX149" s="14" t="s">
        <v>80</v>
      </c>
      <c r="AY149" s="268" t="s">
        <v>125</v>
      </c>
    </row>
    <row r="150" s="2" customFormat="1" ht="24.15" customHeight="1">
      <c r="A150" s="38"/>
      <c r="B150" s="39"/>
      <c r="C150" s="219" t="s">
        <v>165</v>
      </c>
      <c r="D150" s="219" t="s">
        <v>128</v>
      </c>
      <c r="E150" s="220" t="s">
        <v>176</v>
      </c>
      <c r="F150" s="221" t="s">
        <v>177</v>
      </c>
      <c r="G150" s="222" t="s">
        <v>131</v>
      </c>
      <c r="H150" s="223">
        <v>483.39999999999998</v>
      </c>
      <c r="I150" s="224"/>
      <c r="J150" s="225">
        <f>ROUND(I150*H150,2)</f>
        <v>0</v>
      </c>
      <c r="K150" s="221" t="s">
        <v>1</v>
      </c>
      <c r="L150" s="44"/>
      <c r="M150" s="226" t="s">
        <v>1</v>
      </c>
      <c r="N150" s="227" t="s">
        <v>40</v>
      </c>
      <c r="O150" s="91"/>
      <c r="P150" s="228">
        <f>O150*H150</f>
        <v>0</v>
      </c>
      <c r="Q150" s="228">
        <v>0.0023</v>
      </c>
      <c r="R150" s="228">
        <f>Q150*H150</f>
        <v>1.11182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133</v>
      </c>
      <c r="AT150" s="230" t="s">
        <v>128</v>
      </c>
      <c r="AU150" s="230" t="s">
        <v>84</v>
      </c>
      <c r="AY150" s="17" t="s">
        <v>125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80</v>
      </c>
      <c r="BK150" s="231">
        <f>ROUND(I150*H150,2)</f>
        <v>0</v>
      </c>
      <c r="BL150" s="17" t="s">
        <v>133</v>
      </c>
      <c r="BM150" s="230" t="s">
        <v>178</v>
      </c>
    </row>
    <row r="151" s="2" customFormat="1">
      <c r="A151" s="38"/>
      <c r="B151" s="39"/>
      <c r="C151" s="40"/>
      <c r="D151" s="232" t="s">
        <v>135</v>
      </c>
      <c r="E151" s="40"/>
      <c r="F151" s="233" t="s">
        <v>179</v>
      </c>
      <c r="G151" s="40"/>
      <c r="H151" s="40"/>
      <c r="I151" s="234"/>
      <c r="J151" s="40"/>
      <c r="K151" s="40"/>
      <c r="L151" s="44"/>
      <c r="M151" s="235"/>
      <c r="N151" s="236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135</v>
      </c>
      <c r="AU151" s="17" t="s">
        <v>84</v>
      </c>
    </row>
    <row r="152" s="13" customFormat="1">
      <c r="A152" s="13"/>
      <c r="B152" s="237"/>
      <c r="C152" s="238"/>
      <c r="D152" s="232" t="s">
        <v>137</v>
      </c>
      <c r="E152" s="239" t="s">
        <v>1</v>
      </c>
      <c r="F152" s="240" t="s">
        <v>257</v>
      </c>
      <c r="G152" s="238"/>
      <c r="H152" s="241">
        <v>465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137</v>
      </c>
      <c r="AU152" s="247" t="s">
        <v>84</v>
      </c>
      <c r="AV152" s="13" t="s">
        <v>84</v>
      </c>
      <c r="AW152" s="13" t="s">
        <v>31</v>
      </c>
      <c r="AX152" s="13" t="s">
        <v>75</v>
      </c>
      <c r="AY152" s="247" t="s">
        <v>125</v>
      </c>
    </row>
    <row r="153" s="13" customFormat="1">
      <c r="A153" s="13"/>
      <c r="B153" s="237"/>
      <c r="C153" s="238"/>
      <c r="D153" s="232" t="s">
        <v>137</v>
      </c>
      <c r="E153" s="239" t="s">
        <v>1</v>
      </c>
      <c r="F153" s="240" t="s">
        <v>264</v>
      </c>
      <c r="G153" s="238"/>
      <c r="H153" s="241">
        <v>18.399999999999999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137</v>
      </c>
      <c r="AU153" s="247" t="s">
        <v>84</v>
      </c>
      <c r="AV153" s="13" t="s">
        <v>84</v>
      </c>
      <c r="AW153" s="13" t="s">
        <v>31</v>
      </c>
      <c r="AX153" s="13" t="s">
        <v>75</v>
      </c>
      <c r="AY153" s="247" t="s">
        <v>125</v>
      </c>
    </row>
    <row r="154" s="14" customFormat="1">
      <c r="A154" s="14"/>
      <c r="B154" s="258"/>
      <c r="C154" s="259"/>
      <c r="D154" s="232" t="s">
        <v>137</v>
      </c>
      <c r="E154" s="260" t="s">
        <v>1</v>
      </c>
      <c r="F154" s="261" t="s">
        <v>164</v>
      </c>
      <c r="G154" s="259"/>
      <c r="H154" s="262">
        <v>483.39999999999998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8" t="s">
        <v>137</v>
      </c>
      <c r="AU154" s="268" t="s">
        <v>84</v>
      </c>
      <c r="AV154" s="14" t="s">
        <v>149</v>
      </c>
      <c r="AW154" s="14" t="s">
        <v>31</v>
      </c>
      <c r="AX154" s="14" t="s">
        <v>80</v>
      </c>
      <c r="AY154" s="268" t="s">
        <v>125</v>
      </c>
    </row>
    <row r="155" s="12" customFormat="1" ht="22.8" customHeight="1">
      <c r="A155" s="12"/>
      <c r="B155" s="203"/>
      <c r="C155" s="204"/>
      <c r="D155" s="205" t="s">
        <v>74</v>
      </c>
      <c r="E155" s="217" t="s">
        <v>180</v>
      </c>
      <c r="F155" s="217" t="s">
        <v>181</v>
      </c>
      <c r="G155" s="204"/>
      <c r="H155" s="204"/>
      <c r="I155" s="207"/>
      <c r="J155" s="218">
        <f>BK155</f>
        <v>0</v>
      </c>
      <c r="K155" s="204"/>
      <c r="L155" s="209"/>
      <c r="M155" s="210"/>
      <c r="N155" s="211"/>
      <c r="O155" s="211"/>
      <c r="P155" s="212">
        <f>SUM(P156:P159)</f>
        <v>0</v>
      </c>
      <c r="Q155" s="211"/>
      <c r="R155" s="212">
        <f>SUM(R156:R159)</f>
        <v>0.01116</v>
      </c>
      <c r="S155" s="211"/>
      <c r="T155" s="213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84</v>
      </c>
      <c r="AT155" s="215" t="s">
        <v>74</v>
      </c>
      <c r="AU155" s="215" t="s">
        <v>80</v>
      </c>
      <c r="AY155" s="214" t="s">
        <v>125</v>
      </c>
      <c r="BK155" s="216">
        <f>SUM(BK156:BK159)</f>
        <v>0</v>
      </c>
    </row>
    <row r="156" s="2" customFormat="1" ht="24.15" customHeight="1">
      <c r="A156" s="38"/>
      <c r="B156" s="39"/>
      <c r="C156" s="219" t="s">
        <v>170</v>
      </c>
      <c r="D156" s="219" t="s">
        <v>128</v>
      </c>
      <c r="E156" s="220" t="s">
        <v>183</v>
      </c>
      <c r="F156" s="221" t="s">
        <v>184</v>
      </c>
      <c r="G156" s="222" t="s">
        <v>152</v>
      </c>
      <c r="H156" s="223">
        <v>4</v>
      </c>
      <c r="I156" s="224"/>
      <c r="J156" s="225">
        <f>ROUND(I156*H156,2)</f>
        <v>0</v>
      </c>
      <c r="K156" s="221" t="s">
        <v>132</v>
      </c>
      <c r="L156" s="44"/>
      <c r="M156" s="226" t="s">
        <v>1</v>
      </c>
      <c r="N156" s="227" t="s">
        <v>40</v>
      </c>
      <c r="O156" s="91"/>
      <c r="P156" s="228">
        <f>O156*H156</f>
        <v>0</v>
      </c>
      <c r="Q156" s="228">
        <v>0.00115</v>
      </c>
      <c r="R156" s="228">
        <f>Q156*H156</f>
        <v>0.0045999999999999999</v>
      </c>
      <c r="S156" s="228">
        <v>0</v>
      </c>
      <c r="T156" s="22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133</v>
      </c>
      <c r="AT156" s="230" t="s">
        <v>128</v>
      </c>
      <c r="AU156" s="230" t="s">
        <v>84</v>
      </c>
      <c r="AY156" s="17" t="s">
        <v>125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80</v>
      </c>
      <c r="BK156" s="231">
        <f>ROUND(I156*H156,2)</f>
        <v>0</v>
      </c>
      <c r="BL156" s="17" t="s">
        <v>133</v>
      </c>
      <c r="BM156" s="230" t="s">
        <v>185</v>
      </c>
    </row>
    <row r="157" s="13" customFormat="1">
      <c r="A157" s="13"/>
      <c r="B157" s="237"/>
      <c r="C157" s="238"/>
      <c r="D157" s="232" t="s">
        <v>137</v>
      </c>
      <c r="E157" s="239" t="s">
        <v>1</v>
      </c>
      <c r="F157" s="240" t="s">
        <v>149</v>
      </c>
      <c r="G157" s="238"/>
      <c r="H157" s="241">
        <v>4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137</v>
      </c>
      <c r="AU157" s="247" t="s">
        <v>84</v>
      </c>
      <c r="AV157" s="13" t="s">
        <v>84</v>
      </c>
      <c r="AW157" s="13" t="s">
        <v>31</v>
      </c>
      <c r="AX157" s="13" t="s">
        <v>80</v>
      </c>
      <c r="AY157" s="247" t="s">
        <v>125</v>
      </c>
    </row>
    <row r="158" s="2" customFormat="1" ht="37.8" customHeight="1">
      <c r="A158" s="38"/>
      <c r="B158" s="39"/>
      <c r="C158" s="248" t="s">
        <v>175</v>
      </c>
      <c r="D158" s="248" t="s">
        <v>143</v>
      </c>
      <c r="E158" s="249" t="s">
        <v>187</v>
      </c>
      <c r="F158" s="250" t="s">
        <v>188</v>
      </c>
      <c r="G158" s="251" t="s">
        <v>152</v>
      </c>
      <c r="H158" s="252">
        <v>4</v>
      </c>
      <c r="I158" s="253"/>
      <c r="J158" s="254">
        <f>ROUND(I158*H158,2)</f>
        <v>0</v>
      </c>
      <c r="K158" s="250" t="s">
        <v>132</v>
      </c>
      <c r="L158" s="255"/>
      <c r="M158" s="256" t="s">
        <v>1</v>
      </c>
      <c r="N158" s="257" t="s">
        <v>40</v>
      </c>
      <c r="O158" s="91"/>
      <c r="P158" s="228">
        <f>O158*H158</f>
        <v>0</v>
      </c>
      <c r="Q158" s="228">
        <v>0.00164</v>
      </c>
      <c r="R158" s="228">
        <f>Q158*H158</f>
        <v>0.0065599999999999999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146</v>
      </c>
      <c r="AT158" s="230" t="s">
        <v>143</v>
      </c>
      <c r="AU158" s="230" t="s">
        <v>84</v>
      </c>
      <c r="AY158" s="17" t="s">
        <v>125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80</v>
      </c>
      <c r="BK158" s="231">
        <f>ROUND(I158*H158,2)</f>
        <v>0</v>
      </c>
      <c r="BL158" s="17" t="s">
        <v>133</v>
      </c>
      <c r="BM158" s="230" t="s">
        <v>189</v>
      </c>
    </row>
    <row r="159" s="13" customFormat="1">
      <c r="A159" s="13"/>
      <c r="B159" s="237"/>
      <c r="C159" s="238"/>
      <c r="D159" s="232" t="s">
        <v>137</v>
      </c>
      <c r="E159" s="239" t="s">
        <v>1</v>
      </c>
      <c r="F159" s="240" t="s">
        <v>149</v>
      </c>
      <c r="G159" s="238"/>
      <c r="H159" s="241">
        <v>4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137</v>
      </c>
      <c r="AU159" s="247" t="s">
        <v>84</v>
      </c>
      <c r="AV159" s="13" t="s">
        <v>84</v>
      </c>
      <c r="AW159" s="13" t="s">
        <v>31</v>
      </c>
      <c r="AX159" s="13" t="s">
        <v>80</v>
      </c>
      <c r="AY159" s="247" t="s">
        <v>125</v>
      </c>
    </row>
    <row r="160" s="12" customFormat="1" ht="25.92" customHeight="1">
      <c r="A160" s="12"/>
      <c r="B160" s="203"/>
      <c r="C160" s="204"/>
      <c r="D160" s="205" t="s">
        <v>74</v>
      </c>
      <c r="E160" s="206" t="s">
        <v>143</v>
      </c>
      <c r="F160" s="206" t="s">
        <v>207</v>
      </c>
      <c r="G160" s="204"/>
      <c r="H160" s="204"/>
      <c r="I160" s="207"/>
      <c r="J160" s="208">
        <f>BK160</f>
        <v>0</v>
      </c>
      <c r="K160" s="204"/>
      <c r="L160" s="209"/>
      <c r="M160" s="210"/>
      <c r="N160" s="211"/>
      <c r="O160" s="211"/>
      <c r="P160" s="212">
        <f>P161</f>
        <v>0</v>
      </c>
      <c r="Q160" s="211"/>
      <c r="R160" s="212">
        <f>R161</f>
        <v>0.017299999999999999</v>
      </c>
      <c r="S160" s="211"/>
      <c r="T160" s="213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87</v>
      </c>
      <c r="AT160" s="215" t="s">
        <v>74</v>
      </c>
      <c r="AU160" s="215" t="s">
        <v>75</v>
      </c>
      <c r="AY160" s="214" t="s">
        <v>125</v>
      </c>
      <c r="BK160" s="216">
        <f>BK161</f>
        <v>0</v>
      </c>
    </row>
    <row r="161" s="12" customFormat="1" ht="22.8" customHeight="1">
      <c r="A161" s="12"/>
      <c r="B161" s="203"/>
      <c r="C161" s="204"/>
      <c r="D161" s="205" t="s">
        <v>74</v>
      </c>
      <c r="E161" s="217" t="s">
        <v>208</v>
      </c>
      <c r="F161" s="217" t="s">
        <v>209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SUM(P162:P174)</f>
        <v>0</v>
      </c>
      <c r="Q161" s="211"/>
      <c r="R161" s="212">
        <f>SUM(R162:R174)</f>
        <v>0.017299999999999999</v>
      </c>
      <c r="S161" s="211"/>
      <c r="T161" s="213">
        <f>SUM(T162:T174)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87</v>
      </c>
      <c r="AT161" s="215" t="s">
        <v>74</v>
      </c>
      <c r="AU161" s="215" t="s">
        <v>80</v>
      </c>
      <c r="AY161" s="214" t="s">
        <v>125</v>
      </c>
      <c r="BK161" s="216">
        <f>SUM(BK162:BK174)</f>
        <v>0</v>
      </c>
    </row>
    <row r="162" s="2" customFormat="1" ht="24.15" customHeight="1">
      <c r="A162" s="38"/>
      <c r="B162" s="39"/>
      <c r="C162" s="219" t="s">
        <v>182</v>
      </c>
      <c r="D162" s="219" t="s">
        <v>128</v>
      </c>
      <c r="E162" s="220" t="s">
        <v>210</v>
      </c>
      <c r="F162" s="221" t="s">
        <v>211</v>
      </c>
      <c r="G162" s="222" t="s">
        <v>212</v>
      </c>
      <c r="H162" s="223">
        <v>15</v>
      </c>
      <c r="I162" s="224"/>
      <c r="J162" s="225">
        <f>ROUND(I162*H162,2)</f>
        <v>0</v>
      </c>
      <c r="K162" s="221" t="s">
        <v>132</v>
      </c>
      <c r="L162" s="44"/>
      <c r="M162" s="226" t="s">
        <v>1</v>
      </c>
      <c r="N162" s="227" t="s">
        <v>40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213</v>
      </c>
      <c r="AT162" s="230" t="s">
        <v>128</v>
      </c>
      <c r="AU162" s="230" t="s">
        <v>84</v>
      </c>
      <c r="AY162" s="17" t="s">
        <v>125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80</v>
      </c>
      <c r="BK162" s="231">
        <f>ROUND(I162*H162,2)</f>
        <v>0</v>
      </c>
      <c r="BL162" s="17" t="s">
        <v>213</v>
      </c>
      <c r="BM162" s="230" t="s">
        <v>214</v>
      </c>
    </row>
    <row r="163" s="2" customFormat="1">
      <c r="A163" s="38"/>
      <c r="B163" s="39"/>
      <c r="C163" s="40"/>
      <c r="D163" s="232" t="s">
        <v>135</v>
      </c>
      <c r="E163" s="40"/>
      <c r="F163" s="233" t="s">
        <v>215</v>
      </c>
      <c r="G163" s="40"/>
      <c r="H163" s="40"/>
      <c r="I163" s="234"/>
      <c r="J163" s="40"/>
      <c r="K163" s="40"/>
      <c r="L163" s="44"/>
      <c r="M163" s="235"/>
      <c r="N163" s="236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135</v>
      </c>
      <c r="AU163" s="17" t="s">
        <v>84</v>
      </c>
    </row>
    <row r="164" s="13" customFormat="1">
      <c r="A164" s="13"/>
      <c r="B164" s="237"/>
      <c r="C164" s="238"/>
      <c r="D164" s="232" t="s">
        <v>137</v>
      </c>
      <c r="E164" s="239" t="s">
        <v>1</v>
      </c>
      <c r="F164" s="240" t="s">
        <v>203</v>
      </c>
      <c r="G164" s="238"/>
      <c r="H164" s="241">
        <v>15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137</v>
      </c>
      <c r="AU164" s="247" t="s">
        <v>84</v>
      </c>
      <c r="AV164" s="13" t="s">
        <v>84</v>
      </c>
      <c r="AW164" s="13" t="s">
        <v>31</v>
      </c>
      <c r="AX164" s="13" t="s">
        <v>80</v>
      </c>
      <c r="AY164" s="247" t="s">
        <v>125</v>
      </c>
    </row>
    <row r="165" s="2" customFormat="1" ht="24.15" customHeight="1">
      <c r="A165" s="38"/>
      <c r="B165" s="39"/>
      <c r="C165" s="219" t="s">
        <v>186</v>
      </c>
      <c r="D165" s="219" t="s">
        <v>128</v>
      </c>
      <c r="E165" s="220" t="s">
        <v>217</v>
      </c>
      <c r="F165" s="221" t="s">
        <v>218</v>
      </c>
      <c r="G165" s="222" t="s">
        <v>212</v>
      </c>
      <c r="H165" s="223">
        <v>15</v>
      </c>
      <c r="I165" s="224"/>
      <c r="J165" s="225">
        <f>ROUND(I165*H165,2)</f>
        <v>0</v>
      </c>
      <c r="K165" s="221" t="s">
        <v>132</v>
      </c>
      <c r="L165" s="44"/>
      <c r="M165" s="226" t="s">
        <v>1</v>
      </c>
      <c r="N165" s="227" t="s">
        <v>40</v>
      </c>
      <c r="O165" s="91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213</v>
      </c>
      <c r="AT165" s="230" t="s">
        <v>128</v>
      </c>
      <c r="AU165" s="230" t="s">
        <v>84</v>
      </c>
      <c r="AY165" s="17" t="s">
        <v>125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80</v>
      </c>
      <c r="BK165" s="231">
        <f>ROUND(I165*H165,2)</f>
        <v>0</v>
      </c>
      <c r="BL165" s="17" t="s">
        <v>213</v>
      </c>
      <c r="BM165" s="230" t="s">
        <v>219</v>
      </c>
    </row>
    <row r="166" s="2" customFormat="1">
      <c r="A166" s="38"/>
      <c r="B166" s="39"/>
      <c r="C166" s="40"/>
      <c r="D166" s="232" t="s">
        <v>135</v>
      </c>
      <c r="E166" s="40"/>
      <c r="F166" s="233" t="s">
        <v>220</v>
      </c>
      <c r="G166" s="40"/>
      <c r="H166" s="40"/>
      <c r="I166" s="234"/>
      <c r="J166" s="40"/>
      <c r="K166" s="40"/>
      <c r="L166" s="44"/>
      <c r="M166" s="235"/>
      <c r="N166" s="236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135</v>
      </c>
      <c r="AU166" s="17" t="s">
        <v>84</v>
      </c>
    </row>
    <row r="167" s="13" customFormat="1">
      <c r="A167" s="13"/>
      <c r="B167" s="237"/>
      <c r="C167" s="238"/>
      <c r="D167" s="232" t="s">
        <v>137</v>
      </c>
      <c r="E167" s="239" t="s">
        <v>1</v>
      </c>
      <c r="F167" s="240" t="s">
        <v>203</v>
      </c>
      <c r="G167" s="238"/>
      <c r="H167" s="241">
        <v>15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137</v>
      </c>
      <c r="AU167" s="247" t="s">
        <v>84</v>
      </c>
      <c r="AV167" s="13" t="s">
        <v>84</v>
      </c>
      <c r="AW167" s="13" t="s">
        <v>31</v>
      </c>
      <c r="AX167" s="13" t="s">
        <v>80</v>
      </c>
      <c r="AY167" s="247" t="s">
        <v>125</v>
      </c>
    </row>
    <row r="168" s="2" customFormat="1" ht="16.5" customHeight="1">
      <c r="A168" s="38"/>
      <c r="B168" s="39"/>
      <c r="C168" s="248" t="s">
        <v>8</v>
      </c>
      <c r="D168" s="248" t="s">
        <v>143</v>
      </c>
      <c r="E168" s="249" t="s">
        <v>222</v>
      </c>
      <c r="F168" s="250" t="s">
        <v>223</v>
      </c>
      <c r="G168" s="251" t="s">
        <v>224</v>
      </c>
      <c r="H168" s="252">
        <v>15</v>
      </c>
      <c r="I168" s="253"/>
      <c r="J168" s="254">
        <f>ROUND(I168*H168,2)</f>
        <v>0</v>
      </c>
      <c r="K168" s="250" t="s">
        <v>132</v>
      </c>
      <c r="L168" s="255"/>
      <c r="M168" s="256" t="s">
        <v>1</v>
      </c>
      <c r="N168" s="257" t="s">
        <v>40</v>
      </c>
      <c r="O168" s="91"/>
      <c r="P168" s="228">
        <f>O168*H168</f>
        <v>0</v>
      </c>
      <c r="Q168" s="228">
        <v>0.001</v>
      </c>
      <c r="R168" s="228">
        <f>Q168*H168</f>
        <v>0.014999999999999999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225</v>
      </c>
      <c r="AT168" s="230" t="s">
        <v>143</v>
      </c>
      <c r="AU168" s="230" t="s">
        <v>84</v>
      </c>
      <c r="AY168" s="17" t="s">
        <v>125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80</v>
      </c>
      <c r="BK168" s="231">
        <f>ROUND(I168*H168,2)</f>
        <v>0</v>
      </c>
      <c r="BL168" s="17" t="s">
        <v>225</v>
      </c>
      <c r="BM168" s="230" t="s">
        <v>226</v>
      </c>
    </row>
    <row r="169" s="2" customFormat="1">
      <c r="A169" s="38"/>
      <c r="B169" s="39"/>
      <c r="C169" s="40"/>
      <c r="D169" s="232" t="s">
        <v>135</v>
      </c>
      <c r="E169" s="40"/>
      <c r="F169" s="233" t="s">
        <v>227</v>
      </c>
      <c r="G169" s="40"/>
      <c r="H169" s="40"/>
      <c r="I169" s="234"/>
      <c r="J169" s="40"/>
      <c r="K169" s="40"/>
      <c r="L169" s="44"/>
      <c r="M169" s="235"/>
      <c r="N169" s="236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135</v>
      </c>
      <c r="AU169" s="17" t="s">
        <v>84</v>
      </c>
    </row>
    <row r="170" s="2" customFormat="1" ht="21.75" customHeight="1">
      <c r="A170" s="38"/>
      <c r="B170" s="39"/>
      <c r="C170" s="219" t="s">
        <v>195</v>
      </c>
      <c r="D170" s="219" t="s">
        <v>128</v>
      </c>
      <c r="E170" s="220" t="s">
        <v>229</v>
      </c>
      <c r="F170" s="221" t="s">
        <v>230</v>
      </c>
      <c r="G170" s="222" t="s">
        <v>152</v>
      </c>
      <c r="H170" s="223">
        <v>10</v>
      </c>
      <c r="I170" s="224"/>
      <c r="J170" s="225">
        <f>ROUND(I170*H170,2)</f>
        <v>0</v>
      </c>
      <c r="K170" s="221" t="s">
        <v>132</v>
      </c>
      <c r="L170" s="44"/>
      <c r="M170" s="226" t="s">
        <v>1</v>
      </c>
      <c r="N170" s="227" t="s">
        <v>40</v>
      </c>
      <c r="O170" s="91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0" t="s">
        <v>213</v>
      </c>
      <c r="AT170" s="230" t="s">
        <v>128</v>
      </c>
      <c r="AU170" s="230" t="s">
        <v>84</v>
      </c>
      <c r="AY170" s="17" t="s">
        <v>125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7" t="s">
        <v>80</v>
      </c>
      <c r="BK170" s="231">
        <f>ROUND(I170*H170,2)</f>
        <v>0</v>
      </c>
      <c r="BL170" s="17" t="s">
        <v>213</v>
      </c>
      <c r="BM170" s="230" t="s">
        <v>231</v>
      </c>
    </row>
    <row r="171" s="2" customFormat="1">
      <c r="A171" s="38"/>
      <c r="B171" s="39"/>
      <c r="C171" s="40"/>
      <c r="D171" s="232" t="s">
        <v>135</v>
      </c>
      <c r="E171" s="40"/>
      <c r="F171" s="233" t="s">
        <v>232</v>
      </c>
      <c r="G171" s="40"/>
      <c r="H171" s="40"/>
      <c r="I171" s="234"/>
      <c r="J171" s="40"/>
      <c r="K171" s="40"/>
      <c r="L171" s="44"/>
      <c r="M171" s="235"/>
      <c r="N171" s="236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135</v>
      </c>
      <c r="AU171" s="17" t="s">
        <v>84</v>
      </c>
    </row>
    <row r="172" s="13" customFormat="1">
      <c r="A172" s="13"/>
      <c r="B172" s="237"/>
      <c r="C172" s="238"/>
      <c r="D172" s="232" t="s">
        <v>137</v>
      </c>
      <c r="E172" s="239" t="s">
        <v>1</v>
      </c>
      <c r="F172" s="240" t="s">
        <v>182</v>
      </c>
      <c r="G172" s="238"/>
      <c r="H172" s="241">
        <v>10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137</v>
      </c>
      <c r="AU172" s="247" t="s">
        <v>84</v>
      </c>
      <c r="AV172" s="13" t="s">
        <v>84</v>
      </c>
      <c r="AW172" s="13" t="s">
        <v>31</v>
      </c>
      <c r="AX172" s="13" t="s">
        <v>80</v>
      </c>
      <c r="AY172" s="247" t="s">
        <v>125</v>
      </c>
    </row>
    <row r="173" s="2" customFormat="1" ht="16.5" customHeight="1">
      <c r="A173" s="38"/>
      <c r="B173" s="39"/>
      <c r="C173" s="248" t="s">
        <v>199</v>
      </c>
      <c r="D173" s="248" t="s">
        <v>143</v>
      </c>
      <c r="E173" s="249" t="s">
        <v>234</v>
      </c>
      <c r="F173" s="250" t="s">
        <v>235</v>
      </c>
      <c r="G173" s="251" t="s">
        <v>152</v>
      </c>
      <c r="H173" s="252">
        <v>10</v>
      </c>
      <c r="I173" s="253"/>
      <c r="J173" s="254">
        <f>ROUND(I173*H173,2)</f>
        <v>0</v>
      </c>
      <c r="K173" s="250" t="s">
        <v>132</v>
      </c>
      <c r="L173" s="255"/>
      <c r="M173" s="256" t="s">
        <v>1</v>
      </c>
      <c r="N173" s="257" t="s">
        <v>40</v>
      </c>
      <c r="O173" s="91"/>
      <c r="P173" s="228">
        <f>O173*H173</f>
        <v>0</v>
      </c>
      <c r="Q173" s="228">
        <v>0.00023000000000000001</v>
      </c>
      <c r="R173" s="228">
        <f>Q173*H173</f>
        <v>0.0023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225</v>
      </c>
      <c r="AT173" s="230" t="s">
        <v>143</v>
      </c>
      <c r="AU173" s="230" t="s">
        <v>84</v>
      </c>
      <c r="AY173" s="17" t="s">
        <v>125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80</v>
      </c>
      <c r="BK173" s="231">
        <f>ROUND(I173*H173,2)</f>
        <v>0</v>
      </c>
      <c r="BL173" s="17" t="s">
        <v>225</v>
      </c>
      <c r="BM173" s="230" t="s">
        <v>236</v>
      </c>
    </row>
    <row r="174" s="2" customFormat="1">
      <c r="A174" s="38"/>
      <c r="B174" s="39"/>
      <c r="C174" s="40"/>
      <c r="D174" s="232" t="s">
        <v>135</v>
      </c>
      <c r="E174" s="40"/>
      <c r="F174" s="233" t="s">
        <v>232</v>
      </c>
      <c r="G174" s="40"/>
      <c r="H174" s="40"/>
      <c r="I174" s="234"/>
      <c r="J174" s="40"/>
      <c r="K174" s="40"/>
      <c r="L174" s="44"/>
      <c r="M174" s="235"/>
      <c r="N174" s="236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135</v>
      </c>
      <c r="AU174" s="17" t="s">
        <v>84</v>
      </c>
    </row>
    <row r="175" s="12" customFormat="1" ht="25.92" customHeight="1">
      <c r="A175" s="12"/>
      <c r="B175" s="203"/>
      <c r="C175" s="204"/>
      <c r="D175" s="205" t="s">
        <v>74</v>
      </c>
      <c r="E175" s="206" t="s">
        <v>237</v>
      </c>
      <c r="F175" s="206" t="s">
        <v>238</v>
      </c>
      <c r="G175" s="204"/>
      <c r="H175" s="204"/>
      <c r="I175" s="207"/>
      <c r="J175" s="208">
        <f>BK175</f>
        <v>0</v>
      </c>
      <c r="K175" s="204"/>
      <c r="L175" s="209"/>
      <c r="M175" s="210"/>
      <c r="N175" s="211"/>
      <c r="O175" s="211"/>
      <c r="P175" s="212">
        <f>P176+P179</f>
        <v>0</v>
      </c>
      <c r="Q175" s="211"/>
      <c r="R175" s="212">
        <f>R176+R179</f>
        <v>0</v>
      </c>
      <c r="S175" s="211"/>
      <c r="T175" s="213">
        <f>T176+T179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155</v>
      </c>
      <c r="AT175" s="215" t="s">
        <v>74</v>
      </c>
      <c r="AU175" s="215" t="s">
        <v>75</v>
      </c>
      <c r="AY175" s="214" t="s">
        <v>125</v>
      </c>
      <c r="BK175" s="216">
        <f>BK176+BK179</f>
        <v>0</v>
      </c>
    </row>
    <row r="176" s="12" customFormat="1" ht="22.8" customHeight="1">
      <c r="A176" s="12"/>
      <c r="B176" s="203"/>
      <c r="C176" s="204"/>
      <c r="D176" s="205" t="s">
        <v>74</v>
      </c>
      <c r="E176" s="217" t="s">
        <v>239</v>
      </c>
      <c r="F176" s="217" t="s">
        <v>240</v>
      </c>
      <c r="G176" s="204"/>
      <c r="H176" s="204"/>
      <c r="I176" s="207"/>
      <c r="J176" s="218">
        <f>BK176</f>
        <v>0</v>
      </c>
      <c r="K176" s="204"/>
      <c r="L176" s="209"/>
      <c r="M176" s="210"/>
      <c r="N176" s="211"/>
      <c r="O176" s="211"/>
      <c r="P176" s="212">
        <f>SUM(P177:P178)</f>
        <v>0</v>
      </c>
      <c r="Q176" s="211"/>
      <c r="R176" s="212">
        <f>SUM(R177:R178)</f>
        <v>0</v>
      </c>
      <c r="S176" s="211"/>
      <c r="T176" s="213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4" t="s">
        <v>155</v>
      </c>
      <c r="AT176" s="215" t="s">
        <v>74</v>
      </c>
      <c r="AU176" s="215" t="s">
        <v>80</v>
      </c>
      <c r="AY176" s="214" t="s">
        <v>125</v>
      </c>
      <c r="BK176" s="216">
        <f>SUM(BK177:BK178)</f>
        <v>0</v>
      </c>
    </row>
    <row r="177" s="2" customFormat="1" ht="21.75" customHeight="1">
      <c r="A177" s="38"/>
      <c r="B177" s="39"/>
      <c r="C177" s="219" t="s">
        <v>203</v>
      </c>
      <c r="D177" s="219" t="s">
        <v>128</v>
      </c>
      <c r="E177" s="220" t="s">
        <v>241</v>
      </c>
      <c r="F177" s="221" t="s">
        <v>242</v>
      </c>
      <c r="G177" s="222" t="s">
        <v>243</v>
      </c>
      <c r="H177" s="223">
        <v>1</v>
      </c>
      <c r="I177" s="224"/>
      <c r="J177" s="225">
        <f>ROUND(I177*H177,2)</f>
        <v>0</v>
      </c>
      <c r="K177" s="221" t="s">
        <v>132</v>
      </c>
      <c r="L177" s="44"/>
      <c r="M177" s="226" t="s">
        <v>1</v>
      </c>
      <c r="N177" s="227" t="s">
        <v>40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244</v>
      </c>
      <c r="AT177" s="230" t="s">
        <v>128</v>
      </c>
      <c r="AU177" s="230" t="s">
        <v>84</v>
      </c>
      <c r="AY177" s="17" t="s">
        <v>125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80</v>
      </c>
      <c r="BK177" s="231">
        <f>ROUND(I177*H177,2)</f>
        <v>0</v>
      </c>
      <c r="BL177" s="17" t="s">
        <v>244</v>
      </c>
      <c r="BM177" s="230" t="s">
        <v>245</v>
      </c>
    </row>
    <row r="178" s="2" customFormat="1" ht="16.5" customHeight="1">
      <c r="A178" s="38"/>
      <c r="B178" s="39"/>
      <c r="C178" s="219" t="s">
        <v>133</v>
      </c>
      <c r="D178" s="219" t="s">
        <v>128</v>
      </c>
      <c r="E178" s="220" t="s">
        <v>247</v>
      </c>
      <c r="F178" s="221" t="s">
        <v>248</v>
      </c>
      <c r="G178" s="222" t="s">
        <v>243</v>
      </c>
      <c r="H178" s="223">
        <v>1</v>
      </c>
      <c r="I178" s="224"/>
      <c r="J178" s="225">
        <f>ROUND(I178*H178,2)</f>
        <v>0</v>
      </c>
      <c r="K178" s="221" t="s">
        <v>132</v>
      </c>
      <c r="L178" s="44"/>
      <c r="M178" s="226" t="s">
        <v>1</v>
      </c>
      <c r="N178" s="227" t="s">
        <v>40</v>
      </c>
      <c r="O178" s="91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244</v>
      </c>
      <c r="AT178" s="230" t="s">
        <v>128</v>
      </c>
      <c r="AU178" s="230" t="s">
        <v>84</v>
      </c>
      <c r="AY178" s="17" t="s">
        <v>125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80</v>
      </c>
      <c r="BK178" s="231">
        <f>ROUND(I178*H178,2)</f>
        <v>0</v>
      </c>
      <c r="BL178" s="17" t="s">
        <v>244</v>
      </c>
      <c r="BM178" s="230" t="s">
        <v>249</v>
      </c>
    </row>
    <row r="179" s="12" customFormat="1" ht="22.8" customHeight="1">
      <c r="A179" s="12"/>
      <c r="B179" s="203"/>
      <c r="C179" s="204"/>
      <c r="D179" s="205" t="s">
        <v>74</v>
      </c>
      <c r="E179" s="217" t="s">
        <v>250</v>
      </c>
      <c r="F179" s="217" t="s">
        <v>251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SUM(P180:P181)</f>
        <v>0</v>
      </c>
      <c r="Q179" s="211"/>
      <c r="R179" s="212">
        <f>SUM(R180:R181)</f>
        <v>0</v>
      </c>
      <c r="S179" s="211"/>
      <c r="T179" s="213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155</v>
      </c>
      <c r="AT179" s="215" t="s">
        <v>74</v>
      </c>
      <c r="AU179" s="215" t="s">
        <v>80</v>
      </c>
      <c r="AY179" s="214" t="s">
        <v>125</v>
      </c>
      <c r="BK179" s="216">
        <f>SUM(BK180:BK181)</f>
        <v>0</v>
      </c>
    </row>
    <row r="180" s="2" customFormat="1" ht="16.5" customHeight="1">
      <c r="A180" s="38"/>
      <c r="B180" s="39"/>
      <c r="C180" s="219" t="s">
        <v>216</v>
      </c>
      <c r="D180" s="219" t="s">
        <v>128</v>
      </c>
      <c r="E180" s="220" t="s">
        <v>253</v>
      </c>
      <c r="F180" s="221" t="s">
        <v>254</v>
      </c>
      <c r="G180" s="222" t="s">
        <v>243</v>
      </c>
      <c r="H180" s="223">
        <v>1</v>
      </c>
      <c r="I180" s="224"/>
      <c r="J180" s="225">
        <f>ROUND(I180*H180,2)</f>
        <v>0</v>
      </c>
      <c r="K180" s="221" t="s">
        <v>132</v>
      </c>
      <c r="L180" s="44"/>
      <c r="M180" s="226" t="s">
        <v>1</v>
      </c>
      <c r="N180" s="227" t="s">
        <v>40</v>
      </c>
      <c r="O180" s="91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0" t="s">
        <v>244</v>
      </c>
      <c r="AT180" s="230" t="s">
        <v>128</v>
      </c>
      <c r="AU180" s="230" t="s">
        <v>84</v>
      </c>
      <c r="AY180" s="17" t="s">
        <v>125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7" t="s">
        <v>80</v>
      </c>
      <c r="BK180" s="231">
        <f>ROUND(I180*H180,2)</f>
        <v>0</v>
      </c>
      <c r="BL180" s="17" t="s">
        <v>244</v>
      </c>
      <c r="BM180" s="230" t="s">
        <v>255</v>
      </c>
    </row>
    <row r="181" s="2" customFormat="1">
      <c r="A181" s="38"/>
      <c r="B181" s="39"/>
      <c r="C181" s="40"/>
      <c r="D181" s="232" t="s">
        <v>135</v>
      </c>
      <c r="E181" s="40"/>
      <c r="F181" s="233" t="s">
        <v>265</v>
      </c>
      <c r="G181" s="40"/>
      <c r="H181" s="40"/>
      <c r="I181" s="234"/>
      <c r="J181" s="40"/>
      <c r="K181" s="40"/>
      <c r="L181" s="44"/>
      <c r="M181" s="269"/>
      <c r="N181" s="270"/>
      <c r="O181" s="271"/>
      <c r="P181" s="271"/>
      <c r="Q181" s="271"/>
      <c r="R181" s="271"/>
      <c r="S181" s="271"/>
      <c r="T181" s="27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135</v>
      </c>
      <c r="AU181" s="17" t="s">
        <v>84</v>
      </c>
    </row>
    <row r="182" s="2" customFormat="1" ht="6.96" customHeight="1">
      <c r="A182" s="38"/>
      <c r="B182" s="66"/>
      <c r="C182" s="67"/>
      <c r="D182" s="67"/>
      <c r="E182" s="67"/>
      <c r="F182" s="67"/>
      <c r="G182" s="67"/>
      <c r="H182" s="67"/>
      <c r="I182" s="67"/>
      <c r="J182" s="67"/>
      <c r="K182" s="67"/>
      <c r="L182" s="44"/>
      <c r="M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</row>
  </sheetData>
  <sheetProtection sheet="1" autoFilter="0" formatColumns="0" formatRows="0" objects="1" scenarios="1" spinCount="100000" saltValue="5besopI7tzeXRp7tmh77FvaBbuBamdc2EF55/a0VjlpzK9k7lD1ECn2R9R9LRujqaifeqGQ4Z0ZR57J2vo5skg==" hashValue="ofNoAKEEobNpPArBs/9ifZ33rztMiaLS82VkdXlI6ChuMxamyaHsoJHaqy5aGDnDmSW3JqjK05eP1Np/xIuy+Q==" algorithmName="SHA-512" password="CC35"/>
  <autoFilter ref="C123:K18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  <c r="AZ2" s="136" t="s">
        <v>266</v>
      </c>
      <c r="BA2" s="136" t="s">
        <v>91</v>
      </c>
      <c r="BB2" s="136" t="s">
        <v>1</v>
      </c>
      <c r="BC2" s="136" t="s">
        <v>267</v>
      </c>
      <c r="BD2" s="136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84</v>
      </c>
    </row>
    <row r="4" s="1" customFormat="1" ht="24.96" customHeight="1">
      <c r="B4" s="20"/>
      <c r="D4" s="139" t="s">
        <v>93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Oprava plochých střech pomocí stříkané PUR pěny na vybraných školských zařízeních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268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26</v>
      </c>
      <c r="G12" s="38"/>
      <c r="H12" s="38"/>
      <c r="I12" s="141" t="s">
        <v>22</v>
      </c>
      <c r="J12" s="145" t="str">
        <f>'Rekapitulace stavby'!AN8</f>
        <v>24. 6. 2025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35</v>
      </c>
      <c r="E30" s="38"/>
      <c r="F30" s="38"/>
      <c r="G30" s="38"/>
      <c r="H30" s="38"/>
      <c r="I30" s="38"/>
      <c r="J30" s="152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37</v>
      </c>
      <c r="G32" s="38"/>
      <c r="H32" s="38"/>
      <c r="I32" s="153" t="s">
        <v>36</v>
      </c>
      <c r="J32" s="153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39</v>
      </c>
      <c r="E33" s="141" t="s">
        <v>40</v>
      </c>
      <c r="F33" s="155">
        <f>ROUND((SUM(BE128:BE240)),  2)</f>
        <v>0</v>
      </c>
      <c r="G33" s="38"/>
      <c r="H33" s="38"/>
      <c r="I33" s="156">
        <v>0.20999999999999999</v>
      </c>
      <c r="J33" s="155">
        <f>ROUND(((SUM(BE128:BE240))*I33),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5">
        <f>ROUND((SUM(BF128:BF240)),  2)</f>
        <v>0</v>
      </c>
      <c r="G34" s="38"/>
      <c r="H34" s="38"/>
      <c r="I34" s="156">
        <v>0.12</v>
      </c>
      <c r="J34" s="155">
        <f>ROUND(((SUM(BF128:BF240))*I34),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5">
        <f>ROUND((SUM(BG128:BG240)),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5">
        <f>ROUND((SUM(BH128:BH240)),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5">
        <f>ROUND((SUM(BI128:BI240)),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Oprava plochých střech pomocí stříkané PUR pěny na vybraných školských zařízeních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3 - MŠ Štefcova (Mrštíkova) - oprava ploché střechy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24. 6. 2025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99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80"/>
      <c r="C97" s="181"/>
      <c r="D97" s="182" t="s">
        <v>269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270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0"/>
      <c r="C99" s="181"/>
      <c r="D99" s="182" t="s">
        <v>101</v>
      </c>
      <c r="E99" s="183"/>
      <c r="F99" s="183"/>
      <c r="G99" s="183"/>
      <c r="H99" s="183"/>
      <c r="I99" s="183"/>
      <c r="J99" s="184">
        <f>J140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6"/>
      <c r="C100" s="187"/>
      <c r="D100" s="188" t="s">
        <v>102</v>
      </c>
      <c r="E100" s="189"/>
      <c r="F100" s="189"/>
      <c r="G100" s="189"/>
      <c r="H100" s="189"/>
      <c r="I100" s="189"/>
      <c r="J100" s="190">
        <f>J141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103</v>
      </c>
      <c r="E101" s="189"/>
      <c r="F101" s="189"/>
      <c r="G101" s="189"/>
      <c r="H101" s="189"/>
      <c r="I101" s="189"/>
      <c r="J101" s="190">
        <f>J178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271</v>
      </c>
      <c r="E102" s="189"/>
      <c r="F102" s="189"/>
      <c r="G102" s="189"/>
      <c r="H102" s="189"/>
      <c r="I102" s="189"/>
      <c r="J102" s="190">
        <f>J183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104</v>
      </c>
      <c r="E103" s="189"/>
      <c r="F103" s="189"/>
      <c r="G103" s="189"/>
      <c r="H103" s="189"/>
      <c r="I103" s="189"/>
      <c r="J103" s="190">
        <f>J192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105</v>
      </c>
      <c r="E104" s="183"/>
      <c r="F104" s="183"/>
      <c r="G104" s="183"/>
      <c r="H104" s="183"/>
      <c r="I104" s="183"/>
      <c r="J104" s="184">
        <f>J219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106</v>
      </c>
      <c r="E105" s="189"/>
      <c r="F105" s="189"/>
      <c r="G105" s="189"/>
      <c r="H105" s="189"/>
      <c r="I105" s="189"/>
      <c r="J105" s="190">
        <f>J220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107</v>
      </c>
      <c r="E106" s="183"/>
      <c r="F106" s="183"/>
      <c r="G106" s="183"/>
      <c r="H106" s="183"/>
      <c r="I106" s="183"/>
      <c r="J106" s="184">
        <f>J234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108</v>
      </c>
      <c r="E107" s="189"/>
      <c r="F107" s="189"/>
      <c r="G107" s="189"/>
      <c r="H107" s="189"/>
      <c r="I107" s="189"/>
      <c r="J107" s="190">
        <f>J235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109</v>
      </c>
      <c r="E108" s="189"/>
      <c r="F108" s="189"/>
      <c r="G108" s="189"/>
      <c r="H108" s="189"/>
      <c r="I108" s="189"/>
      <c r="J108" s="190">
        <f>J238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110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25" customHeight="1">
      <c r="A118" s="38"/>
      <c r="B118" s="39"/>
      <c r="C118" s="40"/>
      <c r="D118" s="40"/>
      <c r="E118" s="175" t="str">
        <f>E7</f>
        <v>Oprava plochých střech pomocí stříkané PUR pěny na vybraných školských zařízeních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94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3 - MŠ Štefcova (Mrštíkova) - oprava ploché střechy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24. 6. 2025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 xml:space="preserve"> </v>
      </c>
      <c r="G124" s="40"/>
      <c r="H124" s="40"/>
      <c r="I124" s="32" t="s">
        <v>30</v>
      </c>
      <c r="J124" s="36" t="str">
        <f>E21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IF(E18="","",E18)</f>
        <v>Vyplň údaj</v>
      </c>
      <c r="G125" s="40"/>
      <c r="H125" s="40"/>
      <c r="I125" s="32" t="s">
        <v>32</v>
      </c>
      <c r="J125" s="36" t="str">
        <f>E24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2"/>
      <c r="B127" s="193"/>
      <c r="C127" s="194" t="s">
        <v>111</v>
      </c>
      <c r="D127" s="195" t="s">
        <v>60</v>
      </c>
      <c r="E127" s="195" t="s">
        <v>56</v>
      </c>
      <c r="F127" s="195" t="s">
        <v>57</v>
      </c>
      <c r="G127" s="195" t="s">
        <v>112</v>
      </c>
      <c r="H127" s="195" t="s">
        <v>113</v>
      </c>
      <c r="I127" s="195" t="s">
        <v>114</v>
      </c>
      <c r="J127" s="195" t="s">
        <v>98</v>
      </c>
      <c r="K127" s="196" t="s">
        <v>115</v>
      </c>
      <c r="L127" s="197"/>
      <c r="M127" s="100" t="s">
        <v>1</v>
      </c>
      <c r="N127" s="101" t="s">
        <v>39</v>
      </c>
      <c r="O127" s="101" t="s">
        <v>116</v>
      </c>
      <c r="P127" s="101" t="s">
        <v>117</v>
      </c>
      <c r="Q127" s="101" t="s">
        <v>118</v>
      </c>
      <c r="R127" s="101" t="s">
        <v>119</v>
      </c>
      <c r="S127" s="101" t="s">
        <v>120</v>
      </c>
      <c r="T127" s="102" t="s">
        <v>121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8"/>
      <c r="B128" s="39"/>
      <c r="C128" s="107" t="s">
        <v>122</v>
      </c>
      <c r="D128" s="40"/>
      <c r="E128" s="40"/>
      <c r="F128" s="40"/>
      <c r="G128" s="40"/>
      <c r="H128" s="40"/>
      <c r="I128" s="40"/>
      <c r="J128" s="198">
        <f>BK128</f>
        <v>0</v>
      </c>
      <c r="K128" s="40"/>
      <c r="L128" s="44"/>
      <c r="M128" s="103"/>
      <c r="N128" s="199"/>
      <c r="O128" s="104"/>
      <c r="P128" s="200">
        <f>P129+P140+P219+P234</f>
        <v>0</v>
      </c>
      <c r="Q128" s="104"/>
      <c r="R128" s="200">
        <f>R129+R140+R219+R234</f>
        <v>2.8150033000000003</v>
      </c>
      <c r="S128" s="104"/>
      <c r="T128" s="201">
        <f>T129+T140+T219+T234</f>
        <v>1.8940000000000001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74</v>
      </c>
      <c r="AU128" s="17" t="s">
        <v>100</v>
      </c>
      <c r="BK128" s="202">
        <f>BK129+BK140+BK219+BK234</f>
        <v>0</v>
      </c>
    </row>
    <row r="129" s="12" customFormat="1" ht="25.92" customHeight="1">
      <c r="A129" s="12"/>
      <c r="B129" s="203"/>
      <c r="C129" s="204"/>
      <c r="D129" s="205" t="s">
        <v>74</v>
      </c>
      <c r="E129" s="206" t="s">
        <v>272</v>
      </c>
      <c r="F129" s="206" t="s">
        <v>273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</f>
        <v>0</v>
      </c>
      <c r="Q129" s="211"/>
      <c r="R129" s="212">
        <f>R130</f>
        <v>0.15446960000000001</v>
      </c>
      <c r="S129" s="211"/>
      <c r="T129" s="213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80</v>
      </c>
      <c r="AT129" s="215" t="s">
        <v>74</v>
      </c>
      <c r="AU129" s="215" t="s">
        <v>75</v>
      </c>
      <c r="AY129" s="214" t="s">
        <v>125</v>
      </c>
      <c r="BK129" s="216">
        <f>BK130</f>
        <v>0</v>
      </c>
    </row>
    <row r="130" s="12" customFormat="1" ht="22.8" customHeight="1">
      <c r="A130" s="12"/>
      <c r="B130" s="203"/>
      <c r="C130" s="204"/>
      <c r="D130" s="205" t="s">
        <v>74</v>
      </c>
      <c r="E130" s="217" t="s">
        <v>157</v>
      </c>
      <c r="F130" s="217" t="s">
        <v>274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SUM(P131:P139)</f>
        <v>0</v>
      </c>
      <c r="Q130" s="211"/>
      <c r="R130" s="212">
        <f>SUM(R131:R139)</f>
        <v>0.15446960000000001</v>
      </c>
      <c r="S130" s="211"/>
      <c r="T130" s="213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80</v>
      </c>
      <c r="AT130" s="215" t="s">
        <v>74</v>
      </c>
      <c r="AU130" s="215" t="s">
        <v>80</v>
      </c>
      <c r="AY130" s="214" t="s">
        <v>125</v>
      </c>
      <c r="BK130" s="216">
        <f>SUM(BK131:BK139)</f>
        <v>0</v>
      </c>
    </row>
    <row r="131" s="2" customFormat="1" ht="44.25" customHeight="1">
      <c r="A131" s="38"/>
      <c r="B131" s="39"/>
      <c r="C131" s="219" t="s">
        <v>80</v>
      </c>
      <c r="D131" s="219" t="s">
        <v>128</v>
      </c>
      <c r="E131" s="220" t="s">
        <v>275</v>
      </c>
      <c r="F131" s="221" t="s">
        <v>276</v>
      </c>
      <c r="G131" s="222" t="s">
        <v>131</v>
      </c>
      <c r="H131" s="223">
        <v>5.8600000000000003</v>
      </c>
      <c r="I131" s="224"/>
      <c r="J131" s="225">
        <f>ROUND(I131*H131,2)</f>
        <v>0</v>
      </c>
      <c r="K131" s="221" t="s">
        <v>132</v>
      </c>
      <c r="L131" s="44"/>
      <c r="M131" s="226" t="s">
        <v>1</v>
      </c>
      <c r="N131" s="227" t="s">
        <v>40</v>
      </c>
      <c r="O131" s="91"/>
      <c r="P131" s="228">
        <f>O131*H131</f>
        <v>0</v>
      </c>
      <c r="Q131" s="228">
        <v>0.026360000000000001</v>
      </c>
      <c r="R131" s="228">
        <f>Q131*H131</f>
        <v>0.15446960000000001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149</v>
      </c>
      <c r="AT131" s="230" t="s">
        <v>128</v>
      </c>
      <c r="AU131" s="230" t="s">
        <v>84</v>
      </c>
      <c r="AY131" s="17" t="s">
        <v>125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80</v>
      </c>
      <c r="BK131" s="231">
        <f>ROUND(I131*H131,2)</f>
        <v>0</v>
      </c>
      <c r="BL131" s="17" t="s">
        <v>149</v>
      </c>
      <c r="BM131" s="230" t="s">
        <v>277</v>
      </c>
    </row>
    <row r="132" s="2" customFormat="1">
      <c r="A132" s="38"/>
      <c r="B132" s="39"/>
      <c r="C132" s="40"/>
      <c r="D132" s="232" t="s">
        <v>135</v>
      </c>
      <c r="E132" s="40"/>
      <c r="F132" s="233" t="s">
        <v>278</v>
      </c>
      <c r="G132" s="40"/>
      <c r="H132" s="40"/>
      <c r="I132" s="234"/>
      <c r="J132" s="40"/>
      <c r="K132" s="40"/>
      <c r="L132" s="44"/>
      <c r="M132" s="235"/>
      <c r="N132" s="236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135</v>
      </c>
      <c r="AU132" s="17" t="s">
        <v>84</v>
      </c>
    </row>
    <row r="133" s="15" customFormat="1">
      <c r="A133" s="15"/>
      <c r="B133" s="273"/>
      <c r="C133" s="274"/>
      <c r="D133" s="232" t="s">
        <v>137</v>
      </c>
      <c r="E133" s="275" t="s">
        <v>1</v>
      </c>
      <c r="F133" s="276" t="s">
        <v>279</v>
      </c>
      <c r="G133" s="274"/>
      <c r="H133" s="275" t="s">
        <v>1</v>
      </c>
      <c r="I133" s="277"/>
      <c r="J133" s="274"/>
      <c r="K133" s="274"/>
      <c r="L133" s="278"/>
      <c r="M133" s="279"/>
      <c r="N133" s="280"/>
      <c r="O133" s="280"/>
      <c r="P133" s="280"/>
      <c r="Q133" s="280"/>
      <c r="R133" s="280"/>
      <c r="S133" s="280"/>
      <c r="T133" s="28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82" t="s">
        <v>137</v>
      </c>
      <c r="AU133" s="282" t="s">
        <v>84</v>
      </c>
      <c r="AV133" s="15" t="s">
        <v>80</v>
      </c>
      <c r="AW133" s="15" t="s">
        <v>31</v>
      </c>
      <c r="AX133" s="15" t="s">
        <v>75</v>
      </c>
      <c r="AY133" s="282" t="s">
        <v>125</v>
      </c>
    </row>
    <row r="134" s="13" customFormat="1">
      <c r="A134" s="13"/>
      <c r="B134" s="237"/>
      <c r="C134" s="238"/>
      <c r="D134" s="232" t="s">
        <v>137</v>
      </c>
      <c r="E134" s="239" t="s">
        <v>1</v>
      </c>
      <c r="F134" s="240" t="s">
        <v>280</v>
      </c>
      <c r="G134" s="238"/>
      <c r="H134" s="241">
        <v>3.0600000000000001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7" t="s">
        <v>137</v>
      </c>
      <c r="AU134" s="247" t="s">
        <v>84</v>
      </c>
      <c r="AV134" s="13" t="s">
        <v>84</v>
      </c>
      <c r="AW134" s="13" t="s">
        <v>31</v>
      </c>
      <c r="AX134" s="13" t="s">
        <v>75</v>
      </c>
      <c r="AY134" s="247" t="s">
        <v>125</v>
      </c>
    </row>
    <row r="135" s="13" customFormat="1">
      <c r="A135" s="13"/>
      <c r="B135" s="237"/>
      <c r="C135" s="238"/>
      <c r="D135" s="232" t="s">
        <v>137</v>
      </c>
      <c r="E135" s="239" t="s">
        <v>1</v>
      </c>
      <c r="F135" s="240" t="s">
        <v>281</v>
      </c>
      <c r="G135" s="238"/>
      <c r="H135" s="241">
        <v>1.3600000000000001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137</v>
      </c>
      <c r="AU135" s="247" t="s">
        <v>84</v>
      </c>
      <c r="AV135" s="13" t="s">
        <v>84</v>
      </c>
      <c r="AW135" s="13" t="s">
        <v>31</v>
      </c>
      <c r="AX135" s="13" t="s">
        <v>75</v>
      </c>
      <c r="AY135" s="247" t="s">
        <v>125</v>
      </c>
    </row>
    <row r="136" s="15" customFormat="1">
      <c r="A136" s="15"/>
      <c r="B136" s="273"/>
      <c r="C136" s="274"/>
      <c r="D136" s="232" t="s">
        <v>137</v>
      </c>
      <c r="E136" s="275" t="s">
        <v>1</v>
      </c>
      <c r="F136" s="276" t="s">
        <v>282</v>
      </c>
      <c r="G136" s="274"/>
      <c r="H136" s="275" t="s">
        <v>1</v>
      </c>
      <c r="I136" s="277"/>
      <c r="J136" s="274"/>
      <c r="K136" s="274"/>
      <c r="L136" s="278"/>
      <c r="M136" s="279"/>
      <c r="N136" s="280"/>
      <c r="O136" s="280"/>
      <c r="P136" s="280"/>
      <c r="Q136" s="280"/>
      <c r="R136" s="280"/>
      <c r="S136" s="280"/>
      <c r="T136" s="28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82" t="s">
        <v>137</v>
      </c>
      <c r="AU136" s="282" t="s">
        <v>84</v>
      </c>
      <c r="AV136" s="15" t="s">
        <v>80</v>
      </c>
      <c r="AW136" s="15" t="s">
        <v>31</v>
      </c>
      <c r="AX136" s="15" t="s">
        <v>75</v>
      </c>
      <c r="AY136" s="282" t="s">
        <v>125</v>
      </c>
    </row>
    <row r="137" s="13" customFormat="1">
      <c r="A137" s="13"/>
      <c r="B137" s="237"/>
      <c r="C137" s="238"/>
      <c r="D137" s="232" t="s">
        <v>137</v>
      </c>
      <c r="E137" s="239" t="s">
        <v>1</v>
      </c>
      <c r="F137" s="240" t="s">
        <v>283</v>
      </c>
      <c r="G137" s="238"/>
      <c r="H137" s="241">
        <v>0.80000000000000004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137</v>
      </c>
      <c r="AU137" s="247" t="s">
        <v>84</v>
      </c>
      <c r="AV137" s="13" t="s">
        <v>84</v>
      </c>
      <c r="AW137" s="13" t="s">
        <v>31</v>
      </c>
      <c r="AX137" s="13" t="s">
        <v>75</v>
      </c>
      <c r="AY137" s="247" t="s">
        <v>125</v>
      </c>
    </row>
    <row r="138" s="13" customFormat="1">
      <c r="A138" s="13"/>
      <c r="B138" s="237"/>
      <c r="C138" s="238"/>
      <c r="D138" s="232" t="s">
        <v>137</v>
      </c>
      <c r="E138" s="239" t="s">
        <v>1</v>
      </c>
      <c r="F138" s="240" t="s">
        <v>284</v>
      </c>
      <c r="G138" s="238"/>
      <c r="H138" s="241">
        <v>0.64000000000000001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7" t="s">
        <v>137</v>
      </c>
      <c r="AU138" s="247" t="s">
        <v>84</v>
      </c>
      <c r="AV138" s="13" t="s">
        <v>84</v>
      </c>
      <c r="AW138" s="13" t="s">
        <v>31</v>
      </c>
      <c r="AX138" s="13" t="s">
        <v>75</v>
      </c>
      <c r="AY138" s="247" t="s">
        <v>125</v>
      </c>
    </row>
    <row r="139" s="14" customFormat="1">
      <c r="A139" s="14"/>
      <c r="B139" s="258"/>
      <c r="C139" s="259"/>
      <c r="D139" s="232" t="s">
        <v>137</v>
      </c>
      <c r="E139" s="260" t="s">
        <v>1</v>
      </c>
      <c r="F139" s="261" t="s">
        <v>164</v>
      </c>
      <c r="G139" s="259"/>
      <c r="H139" s="262">
        <v>5.8600000000000003</v>
      </c>
      <c r="I139" s="263"/>
      <c r="J139" s="259"/>
      <c r="K139" s="259"/>
      <c r="L139" s="264"/>
      <c r="M139" s="265"/>
      <c r="N139" s="266"/>
      <c r="O139" s="266"/>
      <c r="P139" s="266"/>
      <c r="Q139" s="266"/>
      <c r="R139" s="266"/>
      <c r="S139" s="266"/>
      <c r="T139" s="26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8" t="s">
        <v>137</v>
      </c>
      <c r="AU139" s="268" t="s">
        <v>84</v>
      </c>
      <c r="AV139" s="14" t="s">
        <v>149</v>
      </c>
      <c r="AW139" s="14" t="s">
        <v>31</v>
      </c>
      <c r="AX139" s="14" t="s">
        <v>80</v>
      </c>
      <c r="AY139" s="268" t="s">
        <v>125</v>
      </c>
    </row>
    <row r="140" s="12" customFormat="1" ht="25.92" customHeight="1">
      <c r="A140" s="12"/>
      <c r="B140" s="203"/>
      <c r="C140" s="204"/>
      <c r="D140" s="205" t="s">
        <v>74</v>
      </c>
      <c r="E140" s="206" t="s">
        <v>123</v>
      </c>
      <c r="F140" s="206" t="s">
        <v>124</v>
      </c>
      <c r="G140" s="204"/>
      <c r="H140" s="204"/>
      <c r="I140" s="207"/>
      <c r="J140" s="208">
        <f>BK140</f>
        <v>0</v>
      </c>
      <c r="K140" s="204"/>
      <c r="L140" s="209"/>
      <c r="M140" s="210"/>
      <c r="N140" s="211"/>
      <c r="O140" s="211"/>
      <c r="P140" s="212">
        <f>P141+P178+P183+P192</f>
        <v>0</v>
      </c>
      <c r="Q140" s="211"/>
      <c r="R140" s="212">
        <f>R141+R178+R183+R192</f>
        <v>2.5990337000000001</v>
      </c>
      <c r="S140" s="211"/>
      <c r="T140" s="213">
        <f>T141+T178+T183+T192</f>
        <v>1.8940000000000001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84</v>
      </c>
      <c r="AT140" s="215" t="s">
        <v>74</v>
      </c>
      <c r="AU140" s="215" t="s">
        <v>75</v>
      </c>
      <c r="AY140" s="214" t="s">
        <v>125</v>
      </c>
      <c r="BK140" s="216">
        <f>BK141+BK178+BK183+BK192</f>
        <v>0</v>
      </c>
    </row>
    <row r="141" s="12" customFormat="1" ht="22.8" customHeight="1">
      <c r="A141" s="12"/>
      <c r="B141" s="203"/>
      <c r="C141" s="204"/>
      <c r="D141" s="205" t="s">
        <v>74</v>
      </c>
      <c r="E141" s="217" t="s">
        <v>126</v>
      </c>
      <c r="F141" s="217" t="s">
        <v>127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SUM(P142:P177)</f>
        <v>0</v>
      </c>
      <c r="Q141" s="211"/>
      <c r="R141" s="212">
        <f>SUM(R142:R177)</f>
        <v>2.5543865000000001</v>
      </c>
      <c r="S141" s="211"/>
      <c r="T141" s="213">
        <f>SUM(T142:T177)</f>
        <v>1.8940000000000001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84</v>
      </c>
      <c r="AT141" s="215" t="s">
        <v>74</v>
      </c>
      <c r="AU141" s="215" t="s">
        <v>80</v>
      </c>
      <c r="AY141" s="214" t="s">
        <v>125</v>
      </c>
      <c r="BK141" s="216">
        <f>SUM(BK142:BK177)</f>
        <v>0</v>
      </c>
    </row>
    <row r="142" s="2" customFormat="1" ht="33" customHeight="1">
      <c r="A142" s="38"/>
      <c r="B142" s="39"/>
      <c r="C142" s="219" t="s">
        <v>84</v>
      </c>
      <c r="D142" s="219" t="s">
        <v>128</v>
      </c>
      <c r="E142" s="220" t="s">
        <v>129</v>
      </c>
      <c r="F142" s="221" t="s">
        <v>130</v>
      </c>
      <c r="G142" s="222" t="s">
        <v>131</v>
      </c>
      <c r="H142" s="223">
        <v>110</v>
      </c>
      <c r="I142" s="224"/>
      <c r="J142" s="225">
        <f>ROUND(I142*H142,2)</f>
        <v>0</v>
      </c>
      <c r="K142" s="221" t="s">
        <v>132</v>
      </c>
      <c r="L142" s="44"/>
      <c r="M142" s="226" t="s">
        <v>1</v>
      </c>
      <c r="N142" s="227" t="s">
        <v>40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0.010999999999999999</v>
      </c>
      <c r="T142" s="229">
        <f>S142*H142</f>
        <v>1.21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133</v>
      </c>
      <c r="AT142" s="230" t="s">
        <v>128</v>
      </c>
      <c r="AU142" s="230" t="s">
        <v>84</v>
      </c>
      <c r="AY142" s="17" t="s">
        <v>125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80</v>
      </c>
      <c r="BK142" s="231">
        <f>ROUND(I142*H142,2)</f>
        <v>0</v>
      </c>
      <c r="BL142" s="17" t="s">
        <v>133</v>
      </c>
      <c r="BM142" s="230" t="s">
        <v>134</v>
      </c>
    </row>
    <row r="143" s="2" customFormat="1">
      <c r="A143" s="38"/>
      <c r="B143" s="39"/>
      <c r="C143" s="40"/>
      <c r="D143" s="232" t="s">
        <v>135</v>
      </c>
      <c r="E143" s="40"/>
      <c r="F143" s="233" t="s">
        <v>285</v>
      </c>
      <c r="G143" s="40"/>
      <c r="H143" s="40"/>
      <c r="I143" s="234"/>
      <c r="J143" s="40"/>
      <c r="K143" s="40"/>
      <c r="L143" s="44"/>
      <c r="M143" s="235"/>
      <c r="N143" s="236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135</v>
      </c>
      <c r="AU143" s="17" t="s">
        <v>84</v>
      </c>
    </row>
    <row r="144" s="13" customFormat="1">
      <c r="A144" s="13"/>
      <c r="B144" s="237"/>
      <c r="C144" s="238"/>
      <c r="D144" s="232" t="s">
        <v>137</v>
      </c>
      <c r="E144" s="239" t="s">
        <v>1</v>
      </c>
      <c r="F144" s="240" t="s">
        <v>286</v>
      </c>
      <c r="G144" s="238"/>
      <c r="H144" s="241">
        <v>90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137</v>
      </c>
      <c r="AU144" s="247" t="s">
        <v>84</v>
      </c>
      <c r="AV144" s="13" t="s">
        <v>84</v>
      </c>
      <c r="AW144" s="13" t="s">
        <v>31</v>
      </c>
      <c r="AX144" s="13" t="s">
        <v>75</v>
      </c>
      <c r="AY144" s="247" t="s">
        <v>125</v>
      </c>
    </row>
    <row r="145" s="13" customFormat="1">
      <c r="A145" s="13"/>
      <c r="B145" s="237"/>
      <c r="C145" s="238"/>
      <c r="D145" s="232" t="s">
        <v>137</v>
      </c>
      <c r="E145" s="239" t="s">
        <v>1</v>
      </c>
      <c r="F145" s="240" t="s">
        <v>287</v>
      </c>
      <c r="G145" s="238"/>
      <c r="H145" s="241">
        <v>20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137</v>
      </c>
      <c r="AU145" s="247" t="s">
        <v>84</v>
      </c>
      <c r="AV145" s="13" t="s">
        <v>84</v>
      </c>
      <c r="AW145" s="13" t="s">
        <v>31</v>
      </c>
      <c r="AX145" s="13" t="s">
        <v>75</v>
      </c>
      <c r="AY145" s="247" t="s">
        <v>125</v>
      </c>
    </row>
    <row r="146" s="14" customFormat="1">
      <c r="A146" s="14"/>
      <c r="B146" s="258"/>
      <c r="C146" s="259"/>
      <c r="D146" s="232" t="s">
        <v>137</v>
      </c>
      <c r="E146" s="260" t="s">
        <v>1</v>
      </c>
      <c r="F146" s="261" t="s">
        <v>164</v>
      </c>
      <c r="G146" s="259"/>
      <c r="H146" s="262">
        <v>110</v>
      </c>
      <c r="I146" s="263"/>
      <c r="J146" s="259"/>
      <c r="K146" s="259"/>
      <c r="L146" s="264"/>
      <c r="M146" s="265"/>
      <c r="N146" s="266"/>
      <c r="O146" s="266"/>
      <c r="P146" s="266"/>
      <c r="Q146" s="266"/>
      <c r="R146" s="266"/>
      <c r="S146" s="266"/>
      <c r="T146" s="26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8" t="s">
        <v>137</v>
      </c>
      <c r="AU146" s="268" t="s">
        <v>84</v>
      </c>
      <c r="AV146" s="14" t="s">
        <v>149</v>
      </c>
      <c r="AW146" s="14" t="s">
        <v>31</v>
      </c>
      <c r="AX146" s="14" t="s">
        <v>80</v>
      </c>
      <c r="AY146" s="268" t="s">
        <v>125</v>
      </c>
    </row>
    <row r="147" s="2" customFormat="1" ht="24.15" customHeight="1">
      <c r="A147" s="38"/>
      <c r="B147" s="39"/>
      <c r="C147" s="219" t="s">
        <v>87</v>
      </c>
      <c r="D147" s="219" t="s">
        <v>128</v>
      </c>
      <c r="E147" s="220" t="s">
        <v>139</v>
      </c>
      <c r="F147" s="221" t="s">
        <v>140</v>
      </c>
      <c r="G147" s="222" t="s">
        <v>131</v>
      </c>
      <c r="H147" s="223">
        <v>110</v>
      </c>
      <c r="I147" s="224"/>
      <c r="J147" s="225">
        <f>ROUND(I147*H147,2)</f>
        <v>0</v>
      </c>
      <c r="K147" s="221" t="s">
        <v>132</v>
      </c>
      <c r="L147" s="44"/>
      <c r="M147" s="226" t="s">
        <v>1</v>
      </c>
      <c r="N147" s="227" t="s">
        <v>40</v>
      </c>
      <c r="O147" s="91"/>
      <c r="P147" s="228">
        <f>O147*H147</f>
        <v>0</v>
      </c>
      <c r="Q147" s="228">
        <v>0.00088000000000000003</v>
      </c>
      <c r="R147" s="228">
        <f>Q147*H147</f>
        <v>0.096799999999999997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133</v>
      </c>
      <c r="AT147" s="230" t="s">
        <v>128</v>
      </c>
      <c r="AU147" s="230" t="s">
        <v>84</v>
      </c>
      <c r="AY147" s="17" t="s">
        <v>125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80</v>
      </c>
      <c r="BK147" s="231">
        <f>ROUND(I147*H147,2)</f>
        <v>0</v>
      </c>
      <c r="BL147" s="17" t="s">
        <v>133</v>
      </c>
      <c r="BM147" s="230" t="s">
        <v>141</v>
      </c>
    </row>
    <row r="148" s="2" customFormat="1">
      <c r="A148" s="38"/>
      <c r="B148" s="39"/>
      <c r="C148" s="40"/>
      <c r="D148" s="232" t="s">
        <v>135</v>
      </c>
      <c r="E148" s="40"/>
      <c r="F148" s="233" t="s">
        <v>288</v>
      </c>
      <c r="G148" s="40"/>
      <c r="H148" s="40"/>
      <c r="I148" s="234"/>
      <c r="J148" s="40"/>
      <c r="K148" s="40"/>
      <c r="L148" s="44"/>
      <c r="M148" s="235"/>
      <c r="N148" s="236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135</v>
      </c>
      <c r="AU148" s="17" t="s">
        <v>84</v>
      </c>
    </row>
    <row r="149" s="13" customFormat="1">
      <c r="A149" s="13"/>
      <c r="B149" s="237"/>
      <c r="C149" s="238"/>
      <c r="D149" s="232" t="s">
        <v>137</v>
      </c>
      <c r="E149" s="239" t="s">
        <v>1</v>
      </c>
      <c r="F149" s="240" t="s">
        <v>286</v>
      </c>
      <c r="G149" s="238"/>
      <c r="H149" s="241">
        <v>90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137</v>
      </c>
      <c r="AU149" s="247" t="s">
        <v>84</v>
      </c>
      <c r="AV149" s="13" t="s">
        <v>84</v>
      </c>
      <c r="AW149" s="13" t="s">
        <v>31</v>
      </c>
      <c r="AX149" s="13" t="s">
        <v>75</v>
      </c>
      <c r="AY149" s="247" t="s">
        <v>125</v>
      </c>
    </row>
    <row r="150" s="13" customFormat="1">
      <c r="A150" s="13"/>
      <c r="B150" s="237"/>
      <c r="C150" s="238"/>
      <c r="D150" s="232" t="s">
        <v>137</v>
      </c>
      <c r="E150" s="239" t="s">
        <v>1</v>
      </c>
      <c r="F150" s="240" t="s">
        <v>287</v>
      </c>
      <c r="G150" s="238"/>
      <c r="H150" s="241">
        <v>20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137</v>
      </c>
      <c r="AU150" s="247" t="s">
        <v>84</v>
      </c>
      <c r="AV150" s="13" t="s">
        <v>84</v>
      </c>
      <c r="AW150" s="13" t="s">
        <v>31</v>
      </c>
      <c r="AX150" s="13" t="s">
        <v>75</v>
      </c>
      <c r="AY150" s="247" t="s">
        <v>125</v>
      </c>
    </row>
    <row r="151" s="14" customFormat="1">
      <c r="A151" s="14"/>
      <c r="B151" s="258"/>
      <c r="C151" s="259"/>
      <c r="D151" s="232" t="s">
        <v>137</v>
      </c>
      <c r="E151" s="260" t="s">
        <v>1</v>
      </c>
      <c r="F151" s="261" t="s">
        <v>164</v>
      </c>
      <c r="G151" s="259"/>
      <c r="H151" s="262">
        <v>110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8" t="s">
        <v>137</v>
      </c>
      <c r="AU151" s="268" t="s">
        <v>84</v>
      </c>
      <c r="AV151" s="14" t="s">
        <v>149</v>
      </c>
      <c r="AW151" s="14" t="s">
        <v>31</v>
      </c>
      <c r="AX151" s="14" t="s">
        <v>80</v>
      </c>
      <c r="AY151" s="268" t="s">
        <v>125</v>
      </c>
    </row>
    <row r="152" s="2" customFormat="1" ht="49.05" customHeight="1">
      <c r="A152" s="38"/>
      <c r="B152" s="39"/>
      <c r="C152" s="248" t="s">
        <v>149</v>
      </c>
      <c r="D152" s="248" t="s">
        <v>143</v>
      </c>
      <c r="E152" s="249" t="s">
        <v>144</v>
      </c>
      <c r="F152" s="250" t="s">
        <v>145</v>
      </c>
      <c r="G152" s="251" t="s">
        <v>131</v>
      </c>
      <c r="H152" s="252">
        <v>128.20500000000001</v>
      </c>
      <c r="I152" s="253"/>
      <c r="J152" s="254">
        <f>ROUND(I152*H152,2)</f>
        <v>0</v>
      </c>
      <c r="K152" s="250" t="s">
        <v>132</v>
      </c>
      <c r="L152" s="255"/>
      <c r="M152" s="256" t="s">
        <v>1</v>
      </c>
      <c r="N152" s="257" t="s">
        <v>40</v>
      </c>
      <c r="O152" s="91"/>
      <c r="P152" s="228">
        <f>O152*H152</f>
        <v>0</v>
      </c>
      <c r="Q152" s="228">
        <v>0.0053</v>
      </c>
      <c r="R152" s="228">
        <f>Q152*H152</f>
        <v>0.6794865000000001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146</v>
      </c>
      <c r="AT152" s="230" t="s">
        <v>143</v>
      </c>
      <c r="AU152" s="230" t="s">
        <v>84</v>
      </c>
      <c r="AY152" s="17" t="s">
        <v>125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80</v>
      </c>
      <c r="BK152" s="231">
        <f>ROUND(I152*H152,2)</f>
        <v>0</v>
      </c>
      <c r="BL152" s="17" t="s">
        <v>133</v>
      </c>
      <c r="BM152" s="230" t="s">
        <v>147</v>
      </c>
    </row>
    <row r="153" s="13" customFormat="1">
      <c r="A153" s="13"/>
      <c r="B153" s="237"/>
      <c r="C153" s="238"/>
      <c r="D153" s="232" t="s">
        <v>137</v>
      </c>
      <c r="E153" s="238"/>
      <c r="F153" s="240" t="s">
        <v>289</v>
      </c>
      <c r="G153" s="238"/>
      <c r="H153" s="241">
        <v>128.20500000000001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137</v>
      </c>
      <c r="AU153" s="247" t="s">
        <v>84</v>
      </c>
      <c r="AV153" s="13" t="s">
        <v>84</v>
      </c>
      <c r="AW153" s="13" t="s">
        <v>4</v>
      </c>
      <c r="AX153" s="13" t="s">
        <v>80</v>
      </c>
      <c r="AY153" s="247" t="s">
        <v>125</v>
      </c>
    </row>
    <row r="154" s="2" customFormat="1" ht="62.7" customHeight="1">
      <c r="A154" s="38"/>
      <c r="B154" s="39"/>
      <c r="C154" s="219" t="s">
        <v>155</v>
      </c>
      <c r="D154" s="219" t="s">
        <v>128</v>
      </c>
      <c r="E154" s="220" t="s">
        <v>150</v>
      </c>
      <c r="F154" s="221" t="s">
        <v>151</v>
      </c>
      <c r="G154" s="222" t="s">
        <v>152</v>
      </c>
      <c r="H154" s="223">
        <v>16</v>
      </c>
      <c r="I154" s="224"/>
      <c r="J154" s="225">
        <f>ROUND(I154*H154,2)</f>
        <v>0</v>
      </c>
      <c r="K154" s="221" t="s">
        <v>132</v>
      </c>
      <c r="L154" s="44"/>
      <c r="M154" s="226" t="s">
        <v>1</v>
      </c>
      <c r="N154" s="227" t="s">
        <v>40</v>
      </c>
      <c r="O154" s="91"/>
      <c r="P154" s="228">
        <f>O154*H154</f>
        <v>0</v>
      </c>
      <c r="Q154" s="228">
        <v>0.0025899999999999999</v>
      </c>
      <c r="R154" s="228">
        <f>Q154*H154</f>
        <v>0.041439999999999998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133</v>
      </c>
      <c r="AT154" s="230" t="s">
        <v>128</v>
      </c>
      <c r="AU154" s="230" t="s">
        <v>84</v>
      </c>
      <c r="AY154" s="17" t="s">
        <v>125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80</v>
      </c>
      <c r="BK154" s="231">
        <f>ROUND(I154*H154,2)</f>
        <v>0</v>
      </c>
      <c r="BL154" s="17" t="s">
        <v>133</v>
      </c>
      <c r="BM154" s="230" t="s">
        <v>153</v>
      </c>
    </row>
    <row r="155" s="2" customFormat="1">
      <c r="A155" s="38"/>
      <c r="B155" s="39"/>
      <c r="C155" s="40"/>
      <c r="D155" s="232" t="s">
        <v>135</v>
      </c>
      <c r="E155" s="40"/>
      <c r="F155" s="233" t="s">
        <v>154</v>
      </c>
      <c r="G155" s="40"/>
      <c r="H155" s="40"/>
      <c r="I155" s="234"/>
      <c r="J155" s="40"/>
      <c r="K155" s="40"/>
      <c r="L155" s="44"/>
      <c r="M155" s="235"/>
      <c r="N155" s="236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135</v>
      </c>
      <c r="AU155" s="17" t="s">
        <v>84</v>
      </c>
    </row>
    <row r="156" s="13" customFormat="1">
      <c r="A156" s="13"/>
      <c r="B156" s="237"/>
      <c r="C156" s="238"/>
      <c r="D156" s="232" t="s">
        <v>137</v>
      </c>
      <c r="E156" s="239" t="s">
        <v>1</v>
      </c>
      <c r="F156" s="240" t="s">
        <v>133</v>
      </c>
      <c r="G156" s="238"/>
      <c r="H156" s="241">
        <v>16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137</v>
      </c>
      <c r="AU156" s="247" t="s">
        <v>84</v>
      </c>
      <c r="AV156" s="13" t="s">
        <v>84</v>
      </c>
      <c r="AW156" s="13" t="s">
        <v>31</v>
      </c>
      <c r="AX156" s="13" t="s">
        <v>80</v>
      </c>
      <c r="AY156" s="247" t="s">
        <v>125</v>
      </c>
    </row>
    <row r="157" s="2" customFormat="1" ht="49.05" customHeight="1">
      <c r="A157" s="38"/>
      <c r="B157" s="39"/>
      <c r="C157" s="248" t="s">
        <v>157</v>
      </c>
      <c r="D157" s="248" t="s">
        <v>143</v>
      </c>
      <c r="E157" s="249" t="s">
        <v>144</v>
      </c>
      <c r="F157" s="250" t="s">
        <v>145</v>
      </c>
      <c r="G157" s="251" t="s">
        <v>131</v>
      </c>
      <c r="H157" s="252">
        <v>16</v>
      </c>
      <c r="I157" s="253"/>
      <c r="J157" s="254">
        <f>ROUND(I157*H157,2)</f>
        <v>0</v>
      </c>
      <c r="K157" s="250" t="s">
        <v>132</v>
      </c>
      <c r="L157" s="255"/>
      <c r="M157" s="256" t="s">
        <v>1</v>
      </c>
      <c r="N157" s="257" t="s">
        <v>40</v>
      </c>
      <c r="O157" s="91"/>
      <c r="P157" s="228">
        <f>O157*H157</f>
        <v>0</v>
      </c>
      <c r="Q157" s="228">
        <v>0.0053</v>
      </c>
      <c r="R157" s="228">
        <f>Q157*H157</f>
        <v>0.0848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146</v>
      </c>
      <c r="AT157" s="230" t="s">
        <v>143</v>
      </c>
      <c r="AU157" s="230" t="s">
        <v>84</v>
      </c>
      <c r="AY157" s="17" t="s">
        <v>125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80</v>
      </c>
      <c r="BK157" s="231">
        <f>ROUND(I157*H157,2)</f>
        <v>0</v>
      </c>
      <c r="BL157" s="17" t="s">
        <v>133</v>
      </c>
      <c r="BM157" s="230" t="s">
        <v>156</v>
      </c>
    </row>
    <row r="158" s="2" customFormat="1" ht="37.8" customHeight="1">
      <c r="A158" s="38"/>
      <c r="B158" s="39"/>
      <c r="C158" s="219" t="s">
        <v>165</v>
      </c>
      <c r="D158" s="219" t="s">
        <v>128</v>
      </c>
      <c r="E158" s="220" t="s">
        <v>158</v>
      </c>
      <c r="F158" s="221" t="s">
        <v>159</v>
      </c>
      <c r="G158" s="222" t="s">
        <v>131</v>
      </c>
      <c r="H158" s="223">
        <v>342</v>
      </c>
      <c r="I158" s="224"/>
      <c r="J158" s="225">
        <f>ROUND(I158*H158,2)</f>
        <v>0</v>
      </c>
      <c r="K158" s="221" t="s">
        <v>132</v>
      </c>
      <c r="L158" s="44"/>
      <c r="M158" s="226" t="s">
        <v>1</v>
      </c>
      <c r="N158" s="227" t="s">
        <v>40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0.002</v>
      </c>
      <c r="T158" s="229">
        <f>S158*H158</f>
        <v>0.68400000000000005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133</v>
      </c>
      <c r="AT158" s="230" t="s">
        <v>128</v>
      </c>
      <c r="AU158" s="230" t="s">
        <v>84</v>
      </c>
      <c r="AY158" s="17" t="s">
        <v>125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80</v>
      </c>
      <c r="BK158" s="231">
        <f>ROUND(I158*H158,2)</f>
        <v>0</v>
      </c>
      <c r="BL158" s="17" t="s">
        <v>133</v>
      </c>
      <c r="BM158" s="230" t="s">
        <v>160</v>
      </c>
    </row>
    <row r="159" s="2" customFormat="1">
      <c r="A159" s="38"/>
      <c r="B159" s="39"/>
      <c r="C159" s="40"/>
      <c r="D159" s="232" t="s">
        <v>135</v>
      </c>
      <c r="E159" s="40"/>
      <c r="F159" s="233" t="s">
        <v>161</v>
      </c>
      <c r="G159" s="40"/>
      <c r="H159" s="40"/>
      <c r="I159" s="234"/>
      <c r="J159" s="40"/>
      <c r="K159" s="40"/>
      <c r="L159" s="44"/>
      <c r="M159" s="235"/>
      <c r="N159" s="236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135</v>
      </c>
      <c r="AU159" s="17" t="s">
        <v>84</v>
      </c>
    </row>
    <row r="160" s="13" customFormat="1">
      <c r="A160" s="13"/>
      <c r="B160" s="237"/>
      <c r="C160" s="238"/>
      <c r="D160" s="232" t="s">
        <v>137</v>
      </c>
      <c r="E160" s="239" t="s">
        <v>266</v>
      </c>
      <c r="F160" s="240" t="s">
        <v>290</v>
      </c>
      <c r="G160" s="238"/>
      <c r="H160" s="241">
        <v>324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137</v>
      </c>
      <c r="AU160" s="247" t="s">
        <v>84</v>
      </c>
      <c r="AV160" s="13" t="s">
        <v>84</v>
      </c>
      <c r="AW160" s="13" t="s">
        <v>31</v>
      </c>
      <c r="AX160" s="13" t="s">
        <v>75</v>
      </c>
      <c r="AY160" s="247" t="s">
        <v>125</v>
      </c>
    </row>
    <row r="161" s="13" customFormat="1">
      <c r="A161" s="13"/>
      <c r="B161" s="237"/>
      <c r="C161" s="238"/>
      <c r="D161" s="232" t="s">
        <v>137</v>
      </c>
      <c r="E161" s="239" t="s">
        <v>1</v>
      </c>
      <c r="F161" s="240" t="s">
        <v>291</v>
      </c>
      <c r="G161" s="238"/>
      <c r="H161" s="241">
        <v>18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137</v>
      </c>
      <c r="AU161" s="247" t="s">
        <v>84</v>
      </c>
      <c r="AV161" s="13" t="s">
        <v>84</v>
      </c>
      <c r="AW161" s="13" t="s">
        <v>31</v>
      </c>
      <c r="AX161" s="13" t="s">
        <v>75</v>
      </c>
      <c r="AY161" s="247" t="s">
        <v>125</v>
      </c>
    </row>
    <row r="162" s="14" customFormat="1">
      <c r="A162" s="14"/>
      <c r="B162" s="258"/>
      <c r="C162" s="259"/>
      <c r="D162" s="232" t="s">
        <v>137</v>
      </c>
      <c r="E162" s="260" t="s">
        <v>1</v>
      </c>
      <c r="F162" s="261" t="s">
        <v>164</v>
      </c>
      <c r="G162" s="259"/>
      <c r="H162" s="262">
        <v>342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8" t="s">
        <v>137</v>
      </c>
      <c r="AU162" s="268" t="s">
        <v>84</v>
      </c>
      <c r="AV162" s="14" t="s">
        <v>149</v>
      </c>
      <c r="AW162" s="14" t="s">
        <v>31</v>
      </c>
      <c r="AX162" s="14" t="s">
        <v>80</v>
      </c>
      <c r="AY162" s="268" t="s">
        <v>125</v>
      </c>
    </row>
    <row r="163" s="2" customFormat="1" ht="33" customHeight="1">
      <c r="A163" s="38"/>
      <c r="B163" s="39"/>
      <c r="C163" s="219" t="s">
        <v>170</v>
      </c>
      <c r="D163" s="219" t="s">
        <v>128</v>
      </c>
      <c r="E163" s="220" t="s">
        <v>166</v>
      </c>
      <c r="F163" s="221" t="s">
        <v>167</v>
      </c>
      <c r="G163" s="222" t="s">
        <v>131</v>
      </c>
      <c r="H163" s="223">
        <v>342</v>
      </c>
      <c r="I163" s="224"/>
      <c r="J163" s="225">
        <f>ROUND(I163*H163,2)</f>
        <v>0</v>
      </c>
      <c r="K163" s="221" t="s">
        <v>132</v>
      </c>
      <c r="L163" s="44"/>
      <c r="M163" s="226" t="s">
        <v>1</v>
      </c>
      <c r="N163" s="227" t="s">
        <v>40</v>
      </c>
      <c r="O163" s="91"/>
      <c r="P163" s="228">
        <f>O163*H163</f>
        <v>0</v>
      </c>
      <c r="Q163" s="228">
        <v>0.00023000000000000001</v>
      </c>
      <c r="R163" s="228">
        <f>Q163*H163</f>
        <v>0.078660000000000008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133</v>
      </c>
      <c r="AT163" s="230" t="s">
        <v>128</v>
      </c>
      <c r="AU163" s="230" t="s">
        <v>84</v>
      </c>
      <c r="AY163" s="17" t="s">
        <v>125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80</v>
      </c>
      <c r="BK163" s="231">
        <f>ROUND(I163*H163,2)</f>
        <v>0</v>
      </c>
      <c r="BL163" s="17" t="s">
        <v>133</v>
      </c>
      <c r="BM163" s="230" t="s">
        <v>168</v>
      </c>
    </row>
    <row r="164" s="2" customFormat="1">
      <c r="A164" s="38"/>
      <c r="B164" s="39"/>
      <c r="C164" s="40"/>
      <c r="D164" s="232" t="s">
        <v>135</v>
      </c>
      <c r="E164" s="40"/>
      <c r="F164" s="233" t="s">
        <v>169</v>
      </c>
      <c r="G164" s="40"/>
      <c r="H164" s="40"/>
      <c r="I164" s="234"/>
      <c r="J164" s="40"/>
      <c r="K164" s="40"/>
      <c r="L164" s="44"/>
      <c r="M164" s="235"/>
      <c r="N164" s="236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135</v>
      </c>
      <c r="AU164" s="17" t="s">
        <v>84</v>
      </c>
    </row>
    <row r="165" s="13" customFormat="1">
      <c r="A165" s="13"/>
      <c r="B165" s="237"/>
      <c r="C165" s="238"/>
      <c r="D165" s="232" t="s">
        <v>137</v>
      </c>
      <c r="E165" s="239" t="s">
        <v>1</v>
      </c>
      <c r="F165" s="240" t="s">
        <v>266</v>
      </c>
      <c r="G165" s="238"/>
      <c r="H165" s="241">
        <v>324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137</v>
      </c>
      <c r="AU165" s="247" t="s">
        <v>84</v>
      </c>
      <c r="AV165" s="13" t="s">
        <v>84</v>
      </c>
      <c r="AW165" s="13" t="s">
        <v>31</v>
      </c>
      <c r="AX165" s="13" t="s">
        <v>75</v>
      </c>
      <c r="AY165" s="247" t="s">
        <v>125</v>
      </c>
    </row>
    <row r="166" s="13" customFormat="1">
      <c r="A166" s="13"/>
      <c r="B166" s="237"/>
      <c r="C166" s="238"/>
      <c r="D166" s="232" t="s">
        <v>137</v>
      </c>
      <c r="E166" s="239" t="s">
        <v>1</v>
      </c>
      <c r="F166" s="240" t="s">
        <v>291</v>
      </c>
      <c r="G166" s="238"/>
      <c r="H166" s="241">
        <v>18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137</v>
      </c>
      <c r="AU166" s="247" t="s">
        <v>84</v>
      </c>
      <c r="AV166" s="13" t="s">
        <v>84</v>
      </c>
      <c r="AW166" s="13" t="s">
        <v>31</v>
      </c>
      <c r="AX166" s="13" t="s">
        <v>75</v>
      </c>
      <c r="AY166" s="247" t="s">
        <v>125</v>
      </c>
    </row>
    <row r="167" s="14" customFormat="1">
      <c r="A167" s="14"/>
      <c r="B167" s="258"/>
      <c r="C167" s="259"/>
      <c r="D167" s="232" t="s">
        <v>137</v>
      </c>
      <c r="E167" s="260" t="s">
        <v>1</v>
      </c>
      <c r="F167" s="261" t="s">
        <v>164</v>
      </c>
      <c r="G167" s="259"/>
      <c r="H167" s="262">
        <v>342</v>
      </c>
      <c r="I167" s="263"/>
      <c r="J167" s="259"/>
      <c r="K167" s="259"/>
      <c r="L167" s="264"/>
      <c r="M167" s="265"/>
      <c r="N167" s="266"/>
      <c r="O167" s="266"/>
      <c r="P167" s="266"/>
      <c r="Q167" s="266"/>
      <c r="R167" s="266"/>
      <c r="S167" s="266"/>
      <c r="T167" s="26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8" t="s">
        <v>137</v>
      </c>
      <c r="AU167" s="268" t="s">
        <v>84</v>
      </c>
      <c r="AV167" s="14" t="s">
        <v>149</v>
      </c>
      <c r="AW167" s="14" t="s">
        <v>31</v>
      </c>
      <c r="AX167" s="14" t="s">
        <v>80</v>
      </c>
      <c r="AY167" s="268" t="s">
        <v>125</v>
      </c>
    </row>
    <row r="168" s="2" customFormat="1" ht="24.15" customHeight="1">
      <c r="A168" s="38"/>
      <c r="B168" s="39"/>
      <c r="C168" s="219" t="s">
        <v>175</v>
      </c>
      <c r="D168" s="219" t="s">
        <v>128</v>
      </c>
      <c r="E168" s="220" t="s">
        <v>171</v>
      </c>
      <c r="F168" s="221" t="s">
        <v>172</v>
      </c>
      <c r="G168" s="222" t="s">
        <v>131</v>
      </c>
      <c r="H168" s="223">
        <v>342</v>
      </c>
      <c r="I168" s="224"/>
      <c r="J168" s="225">
        <f>ROUND(I168*H168,2)</f>
        <v>0</v>
      </c>
      <c r="K168" s="221" t="s">
        <v>1</v>
      </c>
      <c r="L168" s="44"/>
      <c r="M168" s="226" t="s">
        <v>1</v>
      </c>
      <c r="N168" s="227" t="s">
        <v>40</v>
      </c>
      <c r="O168" s="91"/>
      <c r="P168" s="228">
        <f>O168*H168</f>
        <v>0</v>
      </c>
      <c r="Q168" s="228">
        <v>0.0023</v>
      </c>
      <c r="R168" s="228">
        <f>Q168*H168</f>
        <v>0.78659999999999997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133</v>
      </c>
      <c r="AT168" s="230" t="s">
        <v>128</v>
      </c>
      <c r="AU168" s="230" t="s">
        <v>84</v>
      </c>
      <c r="AY168" s="17" t="s">
        <v>125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80</v>
      </c>
      <c r="BK168" s="231">
        <f>ROUND(I168*H168,2)</f>
        <v>0</v>
      </c>
      <c r="BL168" s="17" t="s">
        <v>133</v>
      </c>
      <c r="BM168" s="230" t="s">
        <v>173</v>
      </c>
    </row>
    <row r="169" s="2" customFormat="1">
      <c r="A169" s="38"/>
      <c r="B169" s="39"/>
      <c r="C169" s="40"/>
      <c r="D169" s="232" t="s">
        <v>135</v>
      </c>
      <c r="E169" s="40"/>
      <c r="F169" s="233" t="s">
        <v>174</v>
      </c>
      <c r="G169" s="40"/>
      <c r="H169" s="40"/>
      <c r="I169" s="234"/>
      <c r="J169" s="40"/>
      <c r="K169" s="40"/>
      <c r="L169" s="44"/>
      <c r="M169" s="235"/>
      <c r="N169" s="236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135</v>
      </c>
      <c r="AU169" s="17" t="s">
        <v>84</v>
      </c>
    </row>
    <row r="170" s="13" customFormat="1">
      <c r="A170" s="13"/>
      <c r="B170" s="237"/>
      <c r="C170" s="238"/>
      <c r="D170" s="232" t="s">
        <v>137</v>
      </c>
      <c r="E170" s="239" t="s">
        <v>1</v>
      </c>
      <c r="F170" s="240" t="s">
        <v>266</v>
      </c>
      <c r="G170" s="238"/>
      <c r="H170" s="241">
        <v>324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137</v>
      </c>
      <c r="AU170" s="247" t="s">
        <v>84</v>
      </c>
      <c r="AV170" s="13" t="s">
        <v>84</v>
      </c>
      <c r="AW170" s="13" t="s">
        <v>31</v>
      </c>
      <c r="AX170" s="13" t="s">
        <v>75</v>
      </c>
      <c r="AY170" s="247" t="s">
        <v>125</v>
      </c>
    </row>
    <row r="171" s="13" customFormat="1">
      <c r="A171" s="13"/>
      <c r="B171" s="237"/>
      <c r="C171" s="238"/>
      <c r="D171" s="232" t="s">
        <v>137</v>
      </c>
      <c r="E171" s="239" t="s">
        <v>1</v>
      </c>
      <c r="F171" s="240" t="s">
        <v>291</v>
      </c>
      <c r="G171" s="238"/>
      <c r="H171" s="241">
        <v>18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7" t="s">
        <v>137</v>
      </c>
      <c r="AU171" s="247" t="s">
        <v>84</v>
      </c>
      <c r="AV171" s="13" t="s">
        <v>84</v>
      </c>
      <c r="AW171" s="13" t="s">
        <v>31</v>
      </c>
      <c r="AX171" s="13" t="s">
        <v>75</v>
      </c>
      <c r="AY171" s="247" t="s">
        <v>125</v>
      </c>
    </row>
    <row r="172" s="14" customFormat="1">
      <c r="A172" s="14"/>
      <c r="B172" s="258"/>
      <c r="C172" s="259"/>
      <c r="D172" s="232" t="s">
        <v>137</v>
      </c>
      <c r="E172" s="260" t="s">
        <v>1</v>
      </c>
      <c r="F172" s="261" t="s">
        <v>164</v>
      </c>
      <c r="G172" s="259"/>
      <c r="H172" s="262">
        <v>342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8" t="s">
        <v>137</v>
      </c>
      <c r="AU172" s="268" t="s">
        <v>84</v>
      </c>
      <c r="AV172" s="14" t="s">
        <v>149</v>
      </c>
      <c r="AW172" s="14" t="s">
        <v>31</v>
      </c>
      <c r="AX172" s="14" t="s">
        <v>80</v>
      </c>
      <c r="AY172" s="268" t="s">
        <v>125</v>
      </c>
    </row>
    <row r="173" s="2" customFormat="1" ht="24.15" customHeight="1">
      <c r="A173" s="38"/>
      <c r="B173" s="39"/>
      <c r="C173" s="219" t="s">
        <v>182</v>
      </c>
      <c r="D173" s="219" t="s">
        <v>128</v>
      </c>
      <c r="E173" s="220" t="s">
        <v>176</v>
      </c>
      <c r="F173" s="221" t="s">
        <v>177</v>
      </c>
      <c r="G173" s="222" t="s">
        <v>131</v>
      </c>
      <c r="H173" s="223">
        <v>342</v>
      </c>
      <c r="I173" s="224"/>
      <c r="J173" s="225">
        <f>ROUND(I173*H173,2)</f>
        <v>0</v>
      </c>
      <c r="K173" s="221" t="s">
        <v>1</v>
      </c>
      <c r="L173" s="44"/>
      <c r="M173" s="226" t="s">
        <v>1</v>
      </c>
      <c r="N173" s="227" t="s">
        <v>40</v>
      </c>
      <c r="O173" s="91"/>
      <c r="P173" s="228">
        <f>O173*H173</f>
        <v>0</v>
      </c>
      <c r="Q173" s="228">
        <v>0.0023</v>
      </c>
      <c r="R173" s="228">
        <f>Q173*H173</f>
        <v>0.78659999999999997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133</v>
      </c>
      <c r="AT173" s="230" t="s">
        <v>128</v>
      </c>
      <c r="AU173" s="230" t="s">
        <v>84</v>
      </c>
      <c r="AY173" s="17" t="s">
        <v>125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80</v>
      </c>
      <c r="BK173" s="231">
        <f>ROUND(I173*H173,2)</f>
        <v>0</v>
      </c>
      <c r="BL173" s="17" t="s">
        <v>133</v>
      </c>
      <c r="BM173" s="230" t="s">
        <v>178</v>
      </c>
    </row>
    <row r="174" s="2" customFormat="1">
      <c r="A174" s="38"/>
      <c r="B174" s="39"/>
      <c r="C174" s="40"/>
      <c r="D174" s="232" t="s">
        <v>135</v>
      </c>
      <c r="E174" s="40"/>
      <c r="F174" s="233" t="s">
        <v>179</v>
      </c>
      <c r="G174" s="40"/>
      <c r="H174" s="40"/>
      <c r="I174" s="234"/>
      <c r="J174" s="40"/>
      <c r="K174" s="40"/>
      <c r="L174" s="44"/>
      <c r="M174" s="235"/>
      <c r="N174" s="236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135</v>
      </c>
      <c r="AU174" s="17" t="s">
        <v>84</v>
      </c>
    </row>
    <row r="175" s="13" customFormat="1">
      <c r="A175" s="13"/>
      <c r="B175" s="237"/>
      <c r="C175" s="238"/>
      <c r="D175" s="232" t="s">
        <v>137</v>
      </c>
      <c r="E175" s="239" t="s">
        <v>1</v>
      </c>
      <c r="F175" s="240" t="s">
        <v>266</v>
      </c>
      <c r="G175" s="238"/>
      <c r="H175" s="241">
        <v>324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137</v>
      </c>
      <c r="AU175" s="247" t="s">
        <v>84</v>
      </c>
      <c r="AV175" s="13" t="s">
        <v>84</v>
      </c>
      <c r="AW175" s="13" t="s">
        <v>31</v>
      </c>
      <c r="AX175" s="13" t="s">
        <v>75</v>
      </c>
      <c r="AY175" s="247" t="s">
        <v>125</v>
      </c>
    </row>
    <row r="176" s="13" customFormat="1">
      <c r="A176" s="13"/>
      <c r="B176" s="237"/>
      <c r="C176" s="238"/>
      <c r="D176" s="232" t="s">
        <v>137</v>
      </c>
      <c r="E176" s="239" t="s">
        <v>1</v>
      </c>
      <c r="F176" s="240" t="s">
        <v>291</v>
      </c>
      <c r="G176" s="238"/>
      <c r="H176" s="241">
        <v>18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7" t="s">
        <v>137</v>
      </c>
      <c r="AU176" s="247" t="s">
        <v>84</v>
      </c>
      <c r="AV176" s="13" t="s">
        <v>84</v>
      </c>
      <c r="AW176" s="13" t="s">
        <v>31</v>
      </c>
      <c r="AX176" s="13" t="s">
        <v>75</v>
      </c>
      <c r="AY176" s="247" t="s">
        <v>125</v>
      </c>
    </row>
    <row r="177" s="14" customFormat="1">
      <c r="A177" s="14"/>
      <c r="B177" s="258"/>
      <c r="C177" s="259"/>
      <c r="D177" s="232" t="s">
        <v>137</v>
      </c>
      <c r="E177" s="260" t="s">
        <v>1</v>
      </c>
      <c r="F177" s="261" t="s">
        <v>164</v>
      </c>
      <c r="G177" s="259"/>
      <c r="H177" s="262">
        <v>342</v>
      </c>
      <c r="I177" s="263"/>
      <c r="J177" s="259"/>
      <c r="K177" s="259"/>
      <c r="L177" s="264"/>
      <c r="M177" s="265"/>
      <c r="N177" s="266"/>
      <c r="O177" s="266"/>
      <c r="P177" s="266"/>
      <c r="Q177" s="266"/>
      <c r="R177" s="266"/>
      <c r="S177" s="266"/>
      <c r="T177" s="26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8" t="s">
        <v>137</v>
      </c>
      <c r="AU177" s="268" t="s">
        <v>84</v>
      </c>
      <c r="AV177" s="14" t="s">
        <v>149</v>
      </c>
      <c r="AW177" s="14" t="s">
        <v>31</v>
      </c>
      <c r="AX177" s="14" t="s">
        <v>80</v>
      </c>
      <c r="AY177" s="268" t="s">
        <v>125</v>
      </c>
    </row>
    <row r="178" s="12" customFormat="1" ht="22.8" customHeight="1">
      <c r="A178" s="12"/>
      <c r="B178" s="203"/>
      <c r="C178" s="204"/>
      <c r="D178" s="205" t="s">
        <v>74</v>
      </c>
      <c r="E178" s="217" t="s">
        <v>180</v>
      </c>
      <c r="F178" s="217" t="s">
        <v>181</v>
      </c>
      <c r="G178" s="204"/>
      <c r="H178" s="204"/>
      <c r="I178" s="207"/>
      <c r="J178" s="218">
        <f>BK178</f>
        <v>0</v>
      </c>
      <c r="K178" s="204"/>
      <c r="L178" s="209"/>
      <c r="M178" s="210"/>
      <c r="N178" s="211"/>
      <c r="O178" s="211"/>
      <c r="P178" s="212">
        <f>SUM(P179:P182)</f>
        <v>0</v>
      </c>
      <c r="Q178" s="211"/>
      <c r="R178" s="212">
        <f>SUM(R179:R182)</f>
        <v>0.0055799999999999999</v>
      </c>
      <c r="S178" s="211"/>
      <c r="T178" s="213">
        <f>SUM(T179:T182)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84</v>
      </c>
      <c r="AT178" s="215" t="s">
        <v>74</v>
      </c>
      <c r="AU178" s="215" t="s">
        <v>80</v>
      </c>
      <c r="AY178" s="214" t="s">
        <v>125</v>
      </c>
      <c r="BK178" s="216">
        <f>SUM(BK179:BK182)</f>
        <v>0</v>
      </c>
    </row>
    <row r="179" s="2" customFormat="1" ht="24.15" customHeight="1">
      <c r="A179" s="38"/>
      <c r="B179" s="39"/>
      <c r="C179" s="219" t="s">
        <v>186</v>
      </c>
      <c r="D179" s="219" t="s">
        <v>128</v>
      </c>
      <c r="E179" s="220" t="s">
        <v>183</v>
      </c>
      <c r="F179" s="221" t="s">
        <v>184</v>
      </c>
      <c r="G179" s="222" t="s">
        <v>152</v>
      </c>
      <c r="H179" s="223">
        <v>2</v>
      </c>
      <c r="I179" s="224"/>
      <c r="J179" s="225">
        <f>ROUND(I179*H179,2)</f>
        <v>0</v>
      </c>
      <c r="K179" s="221" t="s">
        <v>132</v>
      </c>
      <c r="L179" s="44"/>
      <c r="M179" s="226" t="s">
        <v>1</v>
      </c>
      <c r="N179" s="227" t="s">
        <v>40</v>
      </c>
      <c r="O179" s="91"/>
      <c r="P179" s="228">
        <f>O179*H179</f>
        <v>0</v>
      </c>
      <c r="Q179" s="228">
        <v>0.00115</v>
      </c>
      <c r="R179" s="228">
        <f>Q179*H179</f>
        <v>0.0023</v>
      </c>
      <c r="S179" s="228">
        <v>0</v>
      </c>
      <c r="T179" s="22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133</v>
      </c>
      <c r="AT179" s="230" t="s">
        <v>128</v>
      </c>
      <c r="AU179" s="230" t="s">
        <v>84</v>
      </c>
      <c r="AY179" s="17" t="s">
        <v>125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80</v>
      </c>
      <c r="BK179" s="231">
        <f>ROUND(I179*H179,2)</f>
        <v>0</v>
      </c>
      <c r="BL179" s="17" t="s">
        <v>133</v>
      </c>
      <c r="BM179" s="230" t="s">
        <v>185</v>
      </c>
    </row>
    <row r="180" s="13" customFormat="1">
      <c r="A180" s="13"/>
      <c r="B180" s="237"/>
      <c r="C180" s="238"/>
      <c r="D180" s="232" t="s">
        <v>137</v>
      </c>
      <c r="E180" s="239" t="s">
        <v>1</v>
      </c>
      <c r="F180" s="240" t="s">
        <v>84</v>
      </c>
      <c r="G180" s="238"/>
      <c r="H180" s="241">
        <v>2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137</v>
      </c>
      <c r="AU180" s="247" t="s">
        <v>84</v>
      </c>
      <c r="AV180" s="13" t="s">
        <v>84</v>
      </c>
      <c r="AW180" s="13" t="s">
        <v>31</v>
      </c>
      <c r="AX180" s="13" t="s">
        <v>80</v>
      </c>
      <c r="AY180" s="247" t="s">
        <v>125</v>
      </c>
    </row>
    <row r="181" s="2" customFormat="1" ht="37.8" customHeight="1">
      <c r="A181" s="38"/>
      <c r="B181" s="39"/>
      <c r="C181" s="248" t="s">
        <v>8</v>
      </c>
      <c r="D181" s="248" t="s">
        <v>143</v>
      </c>
      <c r="E181" s="249" t="s">
        <v>187</v>
      </c>
      <c r="F181" s="250" t="s">
        <v>188</v>
      </c>
      <c r="G181" s="251" t="s">
        <v>152</v>
      </c>
      <c r="H181" s="252">
        <v>2</v>
      </c>
      <c r="I181" s="253"/>
      <c r="J181" s="254">
        <f>ROUND(I181*H181,2)</f>
        <v>0</v>
      </c>
      <c r="K181" s="250" t="s">
        <v>132</v>
      </c>
      <c r="L181" s="255"/>
      <c r="M181" s="256" t="s">
        <v>1</v>
      </c>
      <c r="N181" s="257" t="s">
        <v>40</v>
      </c>
      <c r="O181" s="91"/>
      <c r="P181" s="228">
        <f>O181*H181</f>
        <v>0</v>
      </c>
      <c r="Q181" s="228">
        <v>0.00164</v>
      </c>
      <c r="R181" s="228">
        <f>Q181*H181</f>
        <v>0.0032799999999999999</v>
      </c>
      <c r="S181" s="228">
        <v>0</v>
      </c>
      <c r="T181" s="22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146</v>
      </c>
      <c r="AT181" s="230" t="s">
        <v>143</v>
      </c>
      <c r="AU181" s="230" t="s">
        <v>84</v>
      </c>
      <c r="AY181" s="17" t="s">
        <v>125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80</v>
      </c>
      <c r="BK181" s="231">
        <f>ROUND(I181*H181,2)</f>
        <v>0</v>
      </c>
      <c r="BL181" s="17" t="s">
        <v>133</v>
      </c>
      <c r="BM181" s="230" t="s">
        <v>189</v>
      </c>
    </row>
    <row r="182" s="13" customFormat="1">
      <c r="A182" s="13"/>
      <c r="B182" s="237"/>
      <c r="C182" s="238"/>
      <c r="D182" s="232" t="s">
        <v>137</v>
      </c>
      <c r="E182" s="239" t="s">
        <v>1</v>
      </c>
      <c r="F182" s="240" t="s">
        <v>84</v>
      </c>
      <c r="G182" s="238"/>
      <c r="H182" s="241">
        <v>2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7" t="s">
        <v>137</v>
      </c>
      <c r="AU182" s="247" t="s">
        <v>84</v>
      </c>
      <c r="AV182" s="13" t="s">
        <v>84</v>
      </c>
      <c r="AW182" s="13" t="s">
        <v>31</v>
      </c>
      <c r="AX182" s="13" t="s">
        <v>80</v>
      </c>
      <c r="AY182" s="247" t="s">
        <v>125</v>
      </c>
    </row>
    <row r="183" s="12" customFormat="1" ht="22.8" customHeight="1">
      <c r="A183" s="12"/>
      <c r="B183" s="203"/>
      <c r="C183" s="204"/>
      <c r="D183" s="205" t="s">
        <v>74</v>
      </c>
      <c r="E183" s="217" t="s">
        <v>292</v>
      </c>
      <c r="F183" s="217" t="s">
        <v>293</v>
      </c>
      <c r="G183" s="204"/>
      <c r="H183" s="204"/>
      <c r="I183" s="207"/>
      <c r="J183" s="218">
        <f>BK183</f>
        <v>0</v>
      </c>
      <c r="K183" s="204"/>
      <c r="L183" s="209"/>
      <c r="M183" s="210"/>
      <c r="N183" s="211"/>
      <c r="O183" s="211"/>
      <c r="P183" s="212">
        <f>SUM(P184:P191)</f>
        <v>0</v>
      </c>
      <c r="Q183" s="211"/>
      <c r="R183" s="212">
        <f>SUM(R184:R191)</f>
        <v>0.017204000000000004</v>
      </c>
      <c r="S183" s="211"/>
      <c r="T183" s="213">
        <f>SUM(T184:T191)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84</v>
      </c>
      <c r="AT183" s="215" t="s">
        <v>74</v>
      </c>
      <c r="AU183" s="215" t="s">
        <v>80</v>
      </c>
      <c r="AY183" s="214" t="s">
        <v>125</v>
      </c>
      <c r="BK183" s="216">
        <f>SUM(BK184:BK191)</f>
        <v>0</v>
      </c>
    </row>
    <row r="184" s="2" customFormat="1" ht="24.15" customHeight="1">
      <c r="A184" s="38"/>
      <c r="B184" s="39"/>
      <c r="C184" s="219" t="s">
        <v>195</v>
      </c>
      <c r="D184" s="219" t="s">
        <v>128</v>
      </c>
      <c r="E184" s="220" t="s">
        <v>294</v>
      </c>
      <c r="F184" s="221" t="s">
        <v>295</v>
      </c>
      <c r="G184" s="222" t="s">
        <v>212</v>
      </c>
      <c r="H184" s="223">
        <v>4.4000000000000004</v>
      </c>
      <c r="I184" s="224"/>
      <c r="J184" s="225">
        <f>ROUND(I184*H184,2)</f>
        <v>0</v>
      </c>
      <c r="K184" s="221" t="s">
        <v>132</v>
      </c>
      <c r="L184" s="44"/>
      <c r="M184" s="226" t="s">
        <v>1</v>
      </c>
      <c r="N184" s="227" t="s">
        <v>40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133</v>
      </c>
      <c r="AT184" s="230" t="s">
        <v>128</v>
      </c>
      <c r="AU184" s="230" t="s">
        <v>84</v>
      </c>
      <c r="AY184" s="17" t="s">
        <v>125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80</v>
      </c>
      <c r="BK184" s="231">
        <f>ROUND(I184*H184,2)</f>
        <v>0</v>
      </c>
      <c r="BL184" s="17" t="s">
        <v>133</v>
      </c>
      <c r="BM184" s="230" t="s">
        <v>296</v>
      </c>
    </row>
    <row r="185" s="2" customFormat="1">
      <c r="A185" s="38"/>
      <c r="B185" s="39"/>
      <c r="C185" s="40"/>
      <c r="D185" s="232" t="s">
        <v>135</v>
      </c>
      <c r="E185" s="40"/>
      <c r="F185" s="233" t="s">
        <v>297</v>
      </c>
      <c r="G185" s="40"/>
      <c r="H185" s="40"/>
      <c r="I185" s="234"/>
      <c r="J185" s="40"/>
      <c r="K185" s="40"/>
      <c r="L185" s="44"/>
      <c r="M185" s="235"/>
      <c r="N185" s="236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135</v>
      </c>
      <c r="AU185" s="17" t="s">
        <v>84</v>
      </c>
    </row>
    <row r="186" s="15" customFormat="1">
      <c r="A186" s="15"/>
      <c r="B186" s="273"/>
      <c r="C186" s="274"/>
      <c r="D186" s="232" t="s">
        <v>137</v>
      </c>
      <c r="E186" s="275" t="s">
        <v>1</v>
      </c>
      <c r="F186" s="276" t="s">
        <v>279</v>
      </c>
      <c r="G186" s="274"/>
      <c r="H186" s="275" t="s">
        <v>1</v>
      </c>
      <c r="I186" s="277"/>
      <c r="J186" s="274"/>
      <c r="K186" s="274"/>
      <c r="L186" s="278"/>
      <c r="M186" s="279"/>
      <c r="N186" s="280"/>
      <c r="O186" s="280"/>
      <c r="P186" s="280"/>
      <c r="Q186" s="280"/>
      <c r="R186" s="280"/>
      <c r="S186" s="280"/>
      <c r="T186" s="28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82" t="s">
        <v>137</v>
      </c>
      <c r="AU186" s="282" t="s">
        <v>84</v>
      </c>
      <c r="AV186" s="15" t="s">
        <v>80</v>
      </c>
      <c r="AW186" s="15" t="s">
        <v>31</v>
      </c>
      <c r="AX186" s="15" t="s">
        <v>75</v>
      </c>
      <c r="AY186" s="282" t="s">
        <v>125</v>
      </c>
    </row>
    <row r="187" s="13" customFormat="1">
      <c r="A187" s="13"/>
      <c r="B187" s="237"/>
      <c r="C187" s="238"/>
      <c r="D187" s="232" t="s">
        <v>137</v>
      </c>
      <c r="E187" s="239" t="s">
        <v>1</v>
      </c>
      <c r="F187" s="240" t="s">
        <v>298</v>
      </c>
      <c r="G187" s="238"/>
      <c r="H187" s="241">
        <v>2.6000000000000001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137</v>
      </c>
      <c r="AU187" s="247" t="s">
        <v>84</v>
      </c>
      <c r="AV187" s="13" t="s">
        <v>84</v>
      </c>
      <c r="AW187" s="13" t="s">
        <v>31</v>
      </c>
      <c r="AX187" s="13" t="s">
        <v>75</v>
      </c>
      <c r="AY187" s="247" t="s">
        <v>125</v>
      </c>
    </row>
    <row r="188" s="15" customFormat="1">
      <c r="A188" s="15"/>
      <c r="B188" s="273"/>
      <c r="C188" s="274"/>
      <c r="D188" s="232" t="s">
        <v>137</v>
      </c>
      <c r="E188" s="275" t="s">
        <v>1</v>
      </c>
      <c r="F188" s="276" t="s">
        <v>282</v>
      </c>
      <c r="G188" s="274"/>
      <c r="H188" s="275" t="s">
        <v>1</v>
      </c>
      <c r="I188" s="277"/>
      <c r="J188" s="274"/>
      <c r="K188" s="274"/>
      <c r="L188" s="278"/>
      <c r="M188" s="279"/>
      <c r="N188" s="280"/>
      <c r="O188" s="280"/>
      <c r="P188" s="280"/>
      <c r="Q188" s="280"/>
      <c r="R188" s="280"/>
      <c r="S188" s="280"/>
      <c r="T188" s="28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82" t="s">
        <v>137</v>
      </c>
      <c r="AU188" s="282" t="s">
        <v>84</v>
      </c>
      <c r="AV188" s="15" t="s">
        <v>80</v>
      </c>
      <c r="AW188" s="15" t="s">
        <v>31</v>
      </c>
      <c r="AX188" s="15" t="s">
        <v>75</v>
      </c>
      <c r="AY188" s="282" t="s">
        <v>125</v>
      </c>
    </row>
    <row r="189" s="13" customFormat="1">
      <c r="A189" s="13"/>
      <c r="B189" s="237"/>
      <c r="C189" s="238"/>
      <c r="D189" s="232" t="s">
        <v>137</v>
      </c>
      <c r="E189" s="239" t="s">
        <v>1</v>
      </c>
      <c r="F189" s="240" t="s">
        <v>299</v>
      </c>
      <c r="G189" s="238"/>
      <c r="H189" s="241">
        <v>1.8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137</v>
      </c>
      <c r="AU189" s="247" t="s">
        <v>84</v>
      </c>
      <c r="AV189" s="13" t="s">
        <v>84</v>
      </c>
      <c r="AW189" s="13" t="s">
        <v>31</v>
      </c>
      <c r="AX189" s="13" t="s">
        <v>75</v>
      </c>
      <c r="AY189" s="247" t="s">
        <v>125</v>
      </c>
    </row>
    <row r="190" s="14" customFormat="1">
      <c r="A190" s="14"/>
      <c r="B190" s="258"/>
      <c r="C190" s="259"/>
      <c r="D190" s="232" t="s">
        <v>137</v>
      </c>
      <c r="E190" s="260" t="s">
        <v>1</v>
      </c>
      <c r="F190" s="261" t="s">
        <v>164</v>
      </c>
      <c r="G190" s="259"/>
      <c r="H190" s="262">
        <v>4.4000000000000004</v>
      </c>
      <c r="I190" s="263"/>
      <c r="J190" s="259"/>
      <c r="K190" s="259"/>
      <c r="L190" s="264"/>
      <c r="M190" s="265"/>
      <c r="N190" s="266"/>
      <c r="O190" s="266"/>
      <c r="P190" s="266"/>
      <c r="Q190" s="266"/>
      <c r="R190" s="266"/>
      <c r="S190" s="266"/>
      <c r="T190" s="26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8" t="s">
        <v>137</v>
      </c>
      <c r="AU190" s="268" t="s">
        <v>84</v>
      </c>
      <c r="AV190" s="14" t="s">
        <v>149</v>
      </c>
      <c r="AW190" s="14" t="s">
        <v>31</v>
      </c>
      <c r="AX190" s="14" t="s">
        <v>80</v>
      </c>
      <c r="AY190" s="268" t="s">
        <v>125</v>
      </c>
    </row>
    <row r="191" s="2" customFormat="1" ht="21.75" customHeight="1">
      <c r="A191" s="38"/>
      <c r="B191" s="39"/>
      <c r="C191" s="248" t="s">
        <v>199</v>
      </c>
      <c r="D191" s="248" t="s">
        <v>143</v>
      </c>
      <c r="E191" s="249" t="s">
        <v>300</v>
      </c>
      <c r="F191" s="250" t="s">
        <v>301</v>
      </c>
      <c r="G191" s="251" t="s">
        <v>131</v>
      </c>
      <c r="H191" s="252">
        <v>4.4000000000000004</v>
      </c>
      <c r="I191" s="253"/>
      <c r="J191" s="254">
        <f>ROUND(I191*H191,2)</f>
        <v>0</v>
      </c>
      <c r="K191" s="250" t="s">
        <v>132</v>
      </c>
      <c r="L191" s="255"/>
      <c r="M191" s="256" t="s">
        <v>1</v>
      </c>
      <c r="N191" s="257" t="s">
        <v>40</v>
      </c>
      <c r="O191" s="91"/>
      <c r="P191" s="228">
        <f>O191*H191</f>
        <v>0</v>
      </c>
      <c r="Q191" s="228">
        <v>0.0039100000000000003</v>
      </c>
      <c r="R191" s="228">
        <f>Q191*H191</f>
        <v>0.017204000000000004</v>
      </c>
      <c r="S191" s="228">
        <v>0</v>
      </c>
      <c r="T191" s="22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0" t="s">
        <v>146</v>
      </c>
      <c r="AT191" s="230" t="s">
        <v>143</v>
      </c>
      <c r="AU191" s="230" t="s">
        <v>84</v>
      </c>
      <c r="AY191" s="17" t="s">
        <v>125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7" t="s">
        <v>80</v>
      </c>
      <c r="BK191" s="231">
        <f>ROUND(I191*H191,2)</f>
        <v>0</v>
      </c>
      <c r="BL191" s="17" t="s">
        <v>133</v>
      </c>
      <c r="BM191" s="230" t="s">
        <v>302</v>
      </c>
    </row>
    <row r="192" s="12" customFormat="1" ht="22.8" customHeight="1">
      <c r="A192" s="12"/>
      <c r="B192" s="203"/>
      <c r="C192" s="204"/>
      <c r="D192" s="205" t="s">
        <v>74</v>
      </c>
      <c r="E192" s="217" t="s">
        <v>190</v>
      </c>
      <c r="F192" s="217" t="s">
        <v>191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SUM(P193:P218)</f>
        <v>0</v>
      </c>
      <c r="Q192" s="211"/>
      <c r="R192" s="212">
        <f>SUM(R193:R218)</f>
        <v>0.021863199999999996</v>
      </c>
      <c r="S192" s="211"/>
      <c r="T192" s="213">
        <f>SUM(T193:T218)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84</v>
      </c>
      <c r="AT192" s="215" t="s">
        <v>74</v>
      </c>
      <c r="AU192" s="215" t="s">
        <v>80</v>
      </c>
      <c r="AY192" s="214" t="s">
        <v>125</v>
      </c>
      <c r="BK192" s="216">
        <f>SUM(BK193:BK218)</f>
        <v>0</v>
      </c>
    </row>
    <row r="193" s="2" customFormat="1" ht="24.15" customHeight="1">
      <c r="A193" s="38"/>
      <c r="B193" s="39"/>
      <c r="C193" s="219" t="s">
        <v>203</v>
      </c>
      <c r="D193" s="219" t="s">
        <v>128</v>
      </c>
      <c r="E193" s="220" t="s">
        <v>192</v>
      </c>
      <c r="F193" s="221" t="s">
        <v>193</v>
      </c>
      <c r="G193" s="222" t="s">
        <v>131</v>
      </c>
      <c r="H193" s="223">
        <v>45</v>
      </c>
      <c r="I193" s="224"/>
      <c r="J193" s="225">
        <f>ROUND(I193*H193,2)</f>
        <v>0</v>
      </c>
      <c r="K193" s="221" t="s">
        <v>132</v>
      </c>
      <c r="L193" s="44"/>
      <c r="M193" s="226" t="s">
        <v>1</v>
      </c>
      <c r="N193" s="227" t="s">
        <v>40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133</v>
      </c>
      <c r="AT193" s="230" t="s">
        <v>128</v>
      </c>
      <c r="AU193" s="230" t="s">
        <v>84</v>
      </c>
      <c r="AY193" s="17" t="s">
        <v>125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80</v>
      </c>
      <c r="BK193" s="231">
        <f>ROUND(I193*H193,2)</f>
        <v>0</v>
      </c>
      <c r="BL193" s="17" t="s">
        <v>133</v>
      </c>
      <c r="BM193" s="230" t="s">
        <v>194</v>
      </c>
    </row>
    <row r="194" s="13" customFormat="1">
      <c r="A194" s="13"/>
      <c r="B194" s="237"/>
      <c r="C194" s="238"/>
      <c r="D194" s="232" t="s">
        <v>137</v>
      </c>
      <c r="E194" s="239" t="s">
        <v>1</v>
      </c>
      <c r="F194" s="240" t="s">
        <v>303</v>
      </c>
      <c r="G194" s="238"/>
      <c r="H194" s="241">
        <v>45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137</v>
      </c>
      <c r="AU194" s="247" t="s">
        <v>84</v>
      </c>
      <c r="AV194" s="13" t="s">
        <v>84</v>
      </c>
      <c r="AW194" s="13" t="s">
        <v>31</v>
      </c>
      <c r="AX194" s="13" t="s">
        <v>80</v>
      </c>
      <c r="AY194" s="247" t="s">
        <v>125</v>
      </c>
    </row>
    <row r="195" s="2" customFormat="1" ht="37.8" customHeight="1">
      <c r="A195" s="38"/>
      <c r="B195" s="39"/>
      <c r="C195" s="219" t="s">
        <v>133</v>
      </c>
      <c r="D195" s="219" t="s">
        <v>128</v>
      </c>
      <c r="E195" s="220" t="s">
        <v>196</v>
      </c>
      <c r="F195" s="221" t="s">
        <v>197</v>
      </c>
      <c r="G195" s="222" t="s">
        <v>131</v>
      </c>
      <c r="H195" s="223">
        <v>45</v>
      </c>
      <c r="I195" s="224"/>
      <c r="J195" s="225">
        <f>ROUND(I195*H195,2)</f>
        <v>0</v>
      </c>
      <c r="K195" s="221" t="s">
        <v>132</v>
      </c>
      <c r="L195" s="44"/>
      <c r="M195" s="226" t="s">
        <v>1</v>
      </c>
      <c r="N195" s="227" t="s">
        <v>40</v>
      </c>
      <c r="O195" s="91"/>
      <c r="P195" s="228">
        <f>O195*H195</f>
        <v>0</v>
      </c>
      <c r="Q195" s="228">
        <v>6.9999999999999994E-05</v>
      </c>
      <c r="R195" s="228">
        <f>Q195*H195</f>
        <v>0.0031499999999999996</v>
      </c>
      <c r="S195" s="228">
        <v>0</v>
      </c>
      <c r="T195" s="22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0" t="s">
        <v>133</v>
      </c>
      <c r="AT195" s="230" t="s">
        <v>128</v>
      </c>
      <c r="AU195" s="230" t="s">
        <v>84</v>
      </c>
      <c r="AY195" s="17" t="s">
        <v>125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7" t="s">
        <v>80</v>
      </c>
      <c r="BK195" s="231">
        <f>ROUND(I195*H195,2)</f>
        <v>0</v>
      </c>
      <c r="BL195" s="17" t="s">
        <v>133</v>
      </c>
      <c r="BM195" s="230" t="s">
        <v>198</v>
      </c>
    </row>
    <row r="196" s="13" customFormat="1">
      <c r="A196" s="13"/>
      <c r="B196" s="237"/>
      <c r="C196" s="238"/>
      <c r="D196" s="232" t="s">
        <v>137</v>
      </c>
      <c r="E196" s="239" t="s">
        <v>1</v>
      </c>
      <c r="F196" s="240" t="s">
        <v>303</v>
      </c>
      <c r="G196" s="238"/>
      <c r="H196" s="241">
        <v>45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137</v>
      </c>
      <c r="AU196" s="247" t="s">
        <v>84</v>
      </c>
      <c r="AV196" s="13" t="s">
        <v>84</v>
      </c>
      <c r="AW196" s="13" t="s">
        <v>31</v>
      </c>
      <c r="AX196" s="13" t="s">
        <v>80</v>
      </c>
      <c r="AY196" s="247" t="s">
        <v>125</v>
      </c>
    </row>
    <row r="197" s="2" customFormat="1" ht="24.15" customHeight="1">
      <c r="A197" s="38"/>
      <c r="B197" s="39"/>
      <c r="C197" s="219" t="s">
        <v>216</v>
      </c>
      <c r="D197" s="219" t="s">
        <v>128</v>
      </c>
      <c r="E197" s="220" t="s">
        <v>200</v>
      </c>
      <c r="F197" s="221" t="s">
        <v>201</v>
      </c>
      <c r="G197" s="222" t="s">
        <v>131</v>
      </c>
      <c r="H197" s="223">
        <v>45</v>
      </c>
      <c r="I197" s="224"/>
      <c r="J197" s="225">
        <f>ROUND(I197*H197,2)</f>
        <v>0</v>
      </c>
      <c r="K197" s="221" t="s">
        <v>132</v>
      </c>
      <c r="L197" s="44"/>
      <c r="M197" s="226" t="s">
        <v>1</v>
      </c>
      <c r="N197" s="227" t="s">
        <v>40</v>
      </c>
      <c r="O197" s="91"/>
      <c r="P197" s="228">
        <f>O197*H197</f>
        <v>0</v>
      </c>
      <c r="Q197" s="228">
        <v>0.00013999999999999999</v>
      </c>
      <c r="R197" s="228">
        <f>Q197*H197</f>
        <v>0.0062999999999999992</v>
      </c>
      <c r="S197" s="228">
        <v>0</v>
      </c>
      <c r="T197" s="22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133</v>
      </c>
      <c r="AT197" s="230" t="s">
        <v>128</v>
      </c>
      <c r="AU197" s="230" t="s">
        <v>84</v>
      </c>
      <c r="AY197" s="17" t="s">
        <v>125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80</v>
      </c>
      <c r="BK197" s="231">
        <f>ROUND(I197*H197,2)</f>
        <v>0</v>
      </c>
      <c r="BL197" s="17" t="s">
        <v>133</v>
      </c>
      <c r="BM197" s="230" t="s">
        <v>202</v>
      </c>
    </row>
    <row r="198" s="13" customFormat="1">
      <c r="A198" s="13"/>
      <c r="B198" s="237"/>
      <c r="C198" s="238"/>
      <c r="D198" s="232" t="s">
        <v>137</v>
      </c>
      <c r="E198" s="239" t="s">
        <v>1</v>
      </c>
      <c r="F198" s="240" t="s">
        <v>303</v>
      </c>
      <c r="G198" s="238"/>
      <c r="H198" s="241">
        <v>45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137</v>
      </c>
      <c r="AU198" s="247" t="s">
        <v>84</v>
      </c>
      <c r="AV198" s="13" t="s">
        <v>84</v>
      </c>
      <c r="AW198" s="13" t="s">
        <v>31</v>
      </c>
      <c r="AX198" s="13" t="s">
        <v>80</v>
      </c>
      <c r="AY198" s="247" t="s">
        <v>125</v>
      </c>
    </row>
    <row r="199" s="2" customFormat="1" ht="24.15" customHeight="1">
      <c r="A199" s="38"/>
      <c r="B199" s="39"/>
      <c r="C199" s="219" t="s">
        <v>221</v>
      </c>
      <c r="D199" s="219" t="s">
        <v>128</v>
      </c>
      <c r="E199" s="220" t="s">
        <v>204</v>
      </c>
      <c r="F199" s="221" t="s">
        <v>205</v>
      </c>
      <c r="G199" s="222" t="s">
        <v>131</v>
      </c>
      <c r="H199" s="223">
        <v>45</v>
      </c>
      <c r="I199" s="224"/>
      <c r="J199" s="225">
        <f>ROUND(I199*H199,2)</f>
        <v>0</v>
      </c>
      <c r="K199" s="221" t="s">
        <v>132</v>
      </c>
      <c r="L199" s="44"/>
      <c r="M199" s="226" t="s">
        <v>1</v>
      </c>
      <c r="N199" s="227" t="s">
        <v>40</v>
      </c>
      <c r="O199" s="91"/>
      <c r="P199" s="228">
        <f>O199*H199</f>
        <v>0</v>
      </c>
      <c r="Q199" s="228">
        <v>0.00012999999999999999</v>
      </c>
      <c r="R199" s="228">
        <f>Q199*H199</f>
        <v>0.0058499999999999993</v>
      </c>
      <c r="S199" s="228">
        <v>0</v>
      </c>
      <c r="T199" s="22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0" t="s">
        <v>133</v>
      </c>
      <c r="AT199" s="230" t="s">
        <v>128</v>
      </c>
      <c r="AU199" s="230" t="s">
        <v>84</v>
      </c>
      <c r="AY199" s="17" t="s">
        <v>125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7" t="s">
        <v>80</v>
      </c>
      <c r="BK199" s="231">
        <f>ROUND(I199*H199,2)</f>
        <v>0</v>
      </c>
      <c r="BL199" s="17" t="s">
        <v>133</v>
      </c>
      <c r="BM199" s="230" t="s">
        <v>206</v>
      </c>
    </row>
    <row r="200" s="13" customFormat="1">
      <c r="A200" s="13"/>
      <c r="B200" s="237"/>
      <c r="C200" s="238"/>
      <c r="D200" s="232" t="s">
        <v>137</v>
      </c>
      <c r="E200" s="239" t="s">
        <v>1</v>
      </c>
      <c r="F200" s="240" t="s">
        <v>303</v>
      </c>
      <c r="G200" s="238"/>
      <c r="H200" s="241">
        <v>45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137</v>
      </c>
      <c r="AU200" s="247" t="s">
        <v>84</v>
      </c>
      <c r="AV200" s="13" t="s">
        <v>84</v>
      </c>
      <c r="AW200" s="13" t="s">
        <v>31</v>
      </c>
      <c r="AX200" s="13" t="s">
        <v>80</v>
      </c>
      <c r="AY200" s="247" t="s">
        <v>125</v>
      </c>
    </row>
    <row r="201" s="2" customFormat="1" ht="37.8" customHeight="1">
      <c r="A201" s="38"/>
      <c r="B201" s="39"/>
      <c r="C201" s="219" t="s">
        <v>228</v>
      </c>
      <c r="D201" s="219" t="s">
        <v>128</v>
      </c>
      <c r="E201" s="220" t="s">
        <v>304</v>
      </c>
      <c r="F201" s="221" t="s">
        <v>305</v>
      </c>
      <c r="G201" s="222" t="s">
        <v>131</v>
      </c>
      <c r="H201" s="223">
        <v>5.8600000000000003</v>
      </c>
      <c r="I201" s="224"/>
      <c r="J201" s="225">
        <f>ROUND(I201*H201,2)</f>
        <v>0</v>
      </c>
      <c r="K201" s="221" t="s">
        <v>132</v>
      </c>
      <c r="L201" s="44"/>
      <c r="M201" s="226" t="s">
        <v>1</v>
      </c>
      <c r="N201" s="227" t="s">
        <v>40</v>
      </c>
      <c r="O201" s="91"/>
      <c r="P201" s="228">
        <f>O201*H201</f>
        <v>0</v>
      </c>
      <c r="Q201" s="228">
        <v>0.00013999999999999999</v>
      </c>
      <c r="R201" s="228">
        <f>Q201*H201</f>
        <v>0.00082039999999999999</v>
      </c>
      <c r="S201" s="228">
        <v>0</v>
      </c>
      <c r="T201" s="22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0" t="s">
        <v>133</v>
      </c>
      <c r="AT201" s="230" t="s">
        <v>128</v>
      </c>
      <c r="AU201" s="230" t="s">
        <v>84</v>
      </c>
      <c r="AY201" s="17" t="s">
        <v>125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7" t="s">
        <v>80</v>
      </c>
      <c r="BK201" s="231">
        <f>ROUND(I201*H201,2)</f>
        <v>0</v>
      </c>
      <c r="BL201" s="17" t="s">
        <v>133</v>
      </c>
      <c r="BM201" s="230" t="s">
        <v>306</v>
      </c>
    </row>
    <row r="202" s="2" customFormat="1">
      <c r="A202" s="38"/>
      <c r="B202" s="39"/>
      <c r="C202" s="40"/>
      <c r="D202" s="232" t="s">
        <v>135</v>
      </c>
      <c r="E202" s="40"/>
      <c r="F202" s="233" t="s">
        <v>307</v>
      </c>
      <c r="G202" s="40"/>
      <c r="H202" s="40"/>
      <c r="I202" s="234"/>
      <c r="J202" s="40"/>
      <c r="K202" s="40"/>
      <c r="L202" s="44"/>
      <c r="M202" s="235"/>
      <c r="N202" s="236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135</v>
      </c>
      <c r="AU202" s="17" t="s">
        <v>84</v>
      </c>
    </row>
    <row r="203" s="15" customFormat="1">
      <c r="A203" s="15"/>
      <c r="B203" s="273"/>
      <c r="C203" s="274"/>
      <c r="D203" s="232" t="s">
        <v>137</v>
      </c>
      <c r="E203" s="275" t="s">
        <v>1</v>
      </c>
      <c r="F203" s="276" t="s">
        <v>279</v>
      </c>
      <c r="G203" s="274"/>
      <c r="H203" s="275" t="s">
        <v>1</v>
      </c>
      <c r="I203" s="277"/>
      <c r="J203" s="274"/>
      <c r="K203" s="274"/>
      <c r="L203" s="278"/>
      <c r="M203" s="279"/>
      <c r="N203" s="280"/>
      <c r="O203" s="280"/>
      <c r="P203" s="280"/>
      <c r="Q203" s="280"/>
      <c r="R203" s="280"/>
      <c r="S203" s="280"/>
      <c r="T203" s="28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82" t="s">
        <v>137</v>
      </c>
      <c r="AU203" s="282" t="s">
        <v>84</v>
      </c>
      <c r="AV203" s="15" t="s">
        <v>80</v>
      </c>
      <c r="AW203" s="15" t="s">
        <v>31</v>
      </c>
      <c r="AX203" s="15" t="s">
        <v>75</v>
      </c>
      <c r="AY203" s="282" t="s">
        <v>125</v>
      </c>
    </row>
    <row r="204" s="13" customFormat="1">
      <c r="A204" s="13"/>
      <c r="B204" s="237"/>
      <c r="C204" s="238"/>
      <c r="D204" s="232" t="s">
        <v>137</v>
      </c>
      <c r="E204" s="239" t="s">
        <v>1</v>
      </c>
      <c r="F204" s="240" t="s">
        <v>280</v>
      </c>
      <c r="G204" s="238"/>
      <c r="H204" s="241">
        <v>3.0600000000000001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137</v>
      </c>
      <c r="AU204" s="247" t="s">
        <v>84</v>
      </c>
      <c r="AV204" s="13" t="s">
        <v>84</v>
      </c>
      <c r="AW204" s="13" t="s">
        <v>31</v>
      </c>
      <c r="AX204" s="13" t="s">
        <v>75</v>
      </c>
      <c r="AY204" s="247" t="s">
        <v>125</v>
      </c>
    </row>
    <row r="205" s="13" customFormat="1">
      <c r="A205" s="13"/>
      <c r="B205" s="237"/>
      <c r="C205" s="238"/>
      <c r="D205" s="232" t="s">
        <v>137</v>
      </c>
      <c r="E205" s="239" t="s">
        <v>1</v>
      </c>
      <c r="F205" s="240" t="s">
        <v>281</v>
      </c>
      <c r="G205" s="238"/>
      <c r="H205" s="241">
        <v>1.3600000000000001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137</v>
      </c>
      <c r="AU205" s="247" t="s">
        <v>84</v>
      </c>
      <c r="AV205" s="13" t="s">
        <v>84</v>
      </c>
      <c r="AW205" s="13" t="s">
        <v>31</v>
      </c>
      <c r="AX205" s="13" t="s">
        <v>75</v>
      </c>
      <c r="AY205" s="247" t="s">
        <v>125</v>
      </c>
    </row>
    <row r="206" s="15" customFormat="1">
      <c r="A206" s="15"/>
      <c r="B206" s="273"/>
      <c r="C206" s="274"/>
      <c r="D206" s="232" t="s">
        <v>137</v>
      </c>
      <c r="E206" s="275" t="s">
        <v>1</v>
      </c>
      <c r="F206" s="276" t="s">
        <v>282</v>
      </c>
      <c r="G206" s="274"/>
      <c r="H206" s="275" t="s">
        <v>1</v>
      </c>
      <c r="I206" s="277"/>
      <c r="J206" s="274"/>
      <c r="K206" s="274"/>
      <c r="L206" s="278"/>
      <c r="M206" s="279"/>
      <c r="N206" s="280"/>
      <c r="O206" s="280"/>
      <c r="P206" s="280"/>
      <c r="Q206" s="280"/>
      <c r="R206" s="280"/>
      <c r="S206" s="280"/>
      <c r="T206" s="281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82" t="s">
        <v>137</v>
      </c>
      <c r="AU206" s="282" t="s">
        <v>84</v>
      </c>
      <c r="AV206" s="15" t="s">
        <v>80</v>
      </c>
      <c r="AW206" s="15" t="s">
        <v>31</v>
      </c>
      <c r="AX206" s="15" t="s">
        <v>75</v>
      </c>
      <c r="AY206" s="282" t="s">
        <v>125</v>
      </c>
    </row>
    <row r="207" s="13" customFormat="1">
      <c r="A207" s="13"/>
      <c r="B207" s="237"/>
      <c r="C207" s="238"/>
      <c r="D207" s="232" t="s">
        <v>137</v>
      </c>
      <c r="E207" s="239" t="s">
        <v>1</v>
      </c>
      <c r="F207" s="240" t="s">
        <v>283</v>
      </c>
      <c r="G207" s="238"/>
      <c r="H207" s="241">
        <v>0.80000000000000004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7" t="s">
        <v>137</v>
      </c>
      <c r="AU207" s="247" t="s">
        <v>84</v>
      </c>
      <c r="AV207" s="13" t="s">
        <v>84</v>
      </c>
      <c r="AW207" s="13" t="s">
        <v>31</v>
      </c>
      <c r="AX207" s="13" t="s">
        <v>75</v>
      </c>
      <c r="AY207" s="247" t="s">
        <v>125</v>
      </c>
    </row>
    <row r="208" s="13" customFormat="1">
      <c r="A208" s="13"/>
      <c r="B208" s="237"/>
      <c r="C208" s="238"/>
      <c r="D208" s="232" t="s">
        <v>137</v>
      </c>
      <c r="E208" s="239" t="s">
        <v>1</v>
      </c>
      <c r="F208" s="240" t="s">
        <v>284</v>
      </c>
      <c r="G208" s="238"/>
      <c r="H208" s="241">
        <v>0.64000000000000001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137</v>
      </c>
      <c r="AU208" s="247" t="s">
        <v>84</v>
      </c>
      <c r="AV208" s="13" t="s">
        <v>84</v>
      </c>
      <c r="AW208" s="13" t="s">
        <v>31</v>
      </c>
      <c r="AX208" s="13" t="s">
        <v>75</v>
      </c>
      <c r="AY208" s="247" t="s">
        <v>125</v>
      </c>
    </row>
    <row r="209" s="14" customFormat="1">
      <c r="A209" s="14"/>
      <c r="B209" s="258"/>
      <c r="C209" s="259"/>
      <c r="D209" s="232" t="s">
        <v>137</v>
      </c>
      <c r="E209" s="260" t="s">
        <v>1</v>
      </c>
      <c r="F209" s="261" t="s">
        <v>164</v>
      </c>
      <c r="G209" s="259"/>
      <c r="H209" s="262">
        <v>5.8600000000000003</v>
      </c>
      <c r="I209" s="263"/>
      <c r="J209" s="259"/>
      <c r="K209" s="259"/>
      <c r="L209" s="264"/>
      <c r="M209" s="265"/>
      <c r="N209" s="266"/>
      <c r="O209" s="266"/>
      <c r="P209" s="266"/>
      <c r="Q209" s="266"/>
      <c r="R209" s="266"/>
      <c r="S209" s="266"/>
      <c r="T209" s="26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8" t="s">
        <v>137</v>
      </c>
      <c r="AU209" s="268" t="s">
        <v>84</v>
      </c>
      <c r="AV209" s="14" t="s">
        <v>149</v>
      </c>
      <c r="AW209" s="14" t="s">
        <v>31</v>
      </c>
      <c r="AX209" s="14" t="s">
        <v>80</v>
      </c>
      <c r="AY209" s="268" t="s">
        <v>125</v>
      </c>
    </row>
    <row r="210" s="2" customFormat="1" ht="24.15" customHeight="1">
      <c r="A210" s="38"/>
      <c r="B210" s="39"/>
      <c r="C210" s="219" t="s">
        <v>233</v>
      </c>
      <c r="D210" s="219" t="s">
        <v>128</v>
      </c>
      <c r="E210" s="220" t="s">
        <v>308</v>
      </c>
      <c r="F210" s="221" t="s">
        <v>309</v>
      </c>
      <c r="G210" s="222" t="s">
        <v>131</v>
      </c>
      <c r="H210" s="223">
        <v>5.8600000000000003</v>
      </c>
      <c r="I210" s="224"/>
      <c r="J210" s="225">
        <f>ROUND(I210*H210,2)</f>
        <v>0</v>
      </c>
      <c r="K210" s="221" t="s">
        <v>132</v>
      </c>
      <c r="L210" s="44"/>
      <c r="M210" s="226" t="s">
        <v>1</v>
      </c>
      <c r="N210" s="227" t="s">
        <v>40</v>
      </c>
      <c r="O210" s="91"/>
      <c r="P210" s="228">
        <f>O210*H210</f>
        <v>0</v>
      </c>
      <c r="Q210" s="228">
        <v>0.00097999999999999997</v>
      </c>
      <c r="R210" s="228">
        <f>Q210*H210</f>
        <v>0.0057428000000000002</v>
      </c>
      <c r="S210" s="228">
        <v>0</v>
      </c>
      <c r="T210" s="229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0" t="s">
        <v>133</v>
      </c>
      <c r="AT210" s="230" t="s">
        <v>128</v>
      </c>
      <c r="AU210" s="230" t="s">
        <v>84</v>
      </c>
      <c r="AY210" s="17" t="s">
        <v>125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7" t="s">
        <v>80</v>
      </c>
      <c r="BK210" s="231">
        <f>ROUND(I210*H210,2)</f>
        <v>0</v>
      </c>
      <c r="BL210" s="17" t="s">
        <v>133</v>
      </c>
      <c r="BM210" s="230" t="s">
        <v>310</v>
      </c>
    </row>
    <row r="211" s="2" customFormat="1">
      <c r="A211" s="38"/>
      <c r="B211" s="39"/>
      <c r="C211" s="40"/>
      <c r="D211" s="232" t="s">
        <v>135</v>
      </c>
      <c r="E211" s="40"/>
      <c r="F211" s="233" t="s">
        <v>311</v>
      </c>
      <c r="G211" s="40"/>
      <c r="H211" s="40"/>
      <c r="I211" s="234"/>
      <c r="J211" s="40"/>
      <c r="K211" s="40"/>
      <c r="L211" s="44"/>
      <c r="M211" s="235"/>
      <c r="N211" s="236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135</v>
      </c>
      <c r="AU211" s="17" t="s">
        <v>84</v>
      </c>
    </row>
    <row r="212" s="15" customFormat="1">
      <c r="A212" s="15"/>
      <c r="B212" s="273"/>
      <c r="C212" s="274"/>
      <c r="D212" s="232" t="s">
        <v>137</v>
      </c>
      <c r="E212" s="275" t="s">
        <v>1</v>
      </c>
      <c r="F212" s="276" t="s">
        <v>279</v>
      </c>
      <c r="G212" s="274"/>
      <c r="H212" s="275" t="s">
        <v>1</v>
      </c>
      <c r="I212" s="277"/>
      <c r="J212" s="274"/>
      <c r="K212" s="274"/>
      <c r="L212" s="278"/>
      <c r="M212" s="279"/>
      <c r="N212" s="280"/>
      <c r="O212" s="280"/>
      <c r="P212" s="280"/>
      <c r="Q212" s="280"/>
      <c r="R212" s="280"/>
      <c r="S212" s="280"/>
      <c r="T212" s="28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82" t="s">
        <v>137</v>
      </c>
      <c r="AU212" s="282" t="s">
        <v>84</v>
      </c>
      <c r="AV212" s="15" t="s">
        <v>80</v>
      </c>
      <c r="AW212" s="15" t="s">
        <v>31</v>
      </c>
      <c r="AX212" s="15" t="s">
        <v>75</v>
      </c>
      <c r="AY212" s="282" t="s">
        <v>125</v>
      </c>
    </row>
    <row r="213" s="13" customFormat="1">
      <c r="A213" s="13"/>
      <c r="B213" s="237"/>
      <c r="C213" s="238"/>
      <c r="D213" s="232" t="s">
        <v>137</v>
      </c>
      <c r="E213" s="239" t="s">
        <v>1</v>
      </c>
      <c r="F213" s="240" t="s">
        <v>280</v>
      </c>
      <c r="G213" s="238"/>
      <c r="H213" s="241">
        <v>3.0600000000000001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7" t="s">
        <v>137</v>
      </c>
      <c r="AU213" s="247" t="s">
        <v>84</v>
      </c>
      <c r="AV213" s="13" t="s">
        <v>84</v>
      </c>
      <c r="AW213" s="13" t="s">
        <v>31</v>
      </c>
      <c r="AX213" s="13" t="s">
        <v>75</v>
      </c>
      <c r="AY213" s="247" t="s">
        <v>125</v>
      </c>
    </row>
    <row r="214" s="13" customFormat="1">
      <c r="A214" s="13"/>
      <c r="B214" s="237"/>
      <c r="C214" s="238"/>
      <c r="D214" s="232" t="s">
        <v>137</v>
      </c>
      <c r="E214" s="239" t="s">
        <v>1</v>
      </c>
      <c r="F214" s="240" t="s">
        <v>281</v>
      </c>
      <c r="G214" s="238"/>
      <c r="H214" s="241">
        <v>1.3600000000000001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137</v>
      </c>
      <c r="AU214" s="247" t="s">
        <v>84</v>
      </c>
      <c r="AV214" s="13" t="s">
        <v>84</v>
      </c>
      <c r="AW214" s="13" t="s">
        <v>31</v>
      </c>
      <c r="AX214" s="13" t="s">
        <v>75</v>
      </c>
      <c r="AY214" s="247" t="s">
        <v>125</v>
      </c>
    </row>
    <row r="215" s="15" customFormat="1">
      <c r="A215" s="15"/>
      <c r="B215" s="273"/>
      <c r="C215" s="274"/>
      <c r="D215" s="232" t="s">
        <v>137</v>
      </c>
      <c r="E215" s="275" t="s">
        <v>1</v>
      </c>
      <c r="F215" s="276" t="s">
        <v>282</v>
      </c>
      <c r="G215" s="274"/>
      <c r="H215" s="275" t="s">
        <v>1</v>
      </c>
      <c r="I215" s="277"/>
      <c r="J215" s="274"/>
      <c r="K215" s="274"/>
      <c r="L215" s="278"/>
      <c r="M215" s="279"/>
      <c r="N215" s="280"/>
      <c r="O215" s="280"/>
      <c r="P215" s="280"/>
      <c r="Q215" s="280"/>
      <c r="R215" s="280"/>
      <c r="S215" s="280"/>
      <c r="T215" s="281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82" t="s">
        <v>137</v>
      </c>
      <c r="AU215" s="282" t="s">
        <v>84</v>
      </c>
      <c r="AV215" s="15" t="s">
        <v>80</v>
      </c>
      <c r="AW215" s="15" t="s">
        <v>31</v>
      </c>
      <c r="AX215" s="15" t="s">
        <v>75</v>
      </c>
      <c r="AY215" s="282" t="s">
        <v>125</v>
      </c>
    </row>
    <row r="216" s="13" customFormat="1">
      <c r="A216" s="13"/>
      <c r="B216" s="237"/>
      <c r="C216" s="238"/>
      <c r="D216" s="232" t="s">
        <v>137</v>
      </c>
      <c r="E216" s="239" t="s">
        <v>1</v>
      </c>
      <c r="F216" s="240" t="s">
        <v>283</v>
      </c>
      <c r="G216" s="238"/>
      <c r="H216" s="241">
        <v>0.80000000000000004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137</v>
      </c>
      <c r="AU216" s="247" t="s">
        <v>84</v>
      </c>
      <c r="AV216" s="13" t="s">
        <v>84</v>
      </c>
      <c r="AW216" s="13" t="s">
        <v>31</v>
      </c>
      <c r="AX216" s="13" t="s">
        <v>75</v>
      </c>
      <c r="AY216" s="247" t="s">
        <v>125</v>
      </c>
    </row>
    <row r="217" s="13" customFormat="1">
      <c r="A217" s="13"/>
      <c r="B217" s="237"/>
      <c r="C217" s="238"/>
      <c r="D217" s="232" t="s">
        <v>137</v>
      </c>
      <c r="E217" s="239" t="s">
        <v>1</v>
      </c>
      <c r="F217" s="240" t="s">
        <v>284</v>
      </c>
      <c r="G217" s="238"/>
      <c r="H217" s="241">
        <v>0.64000000000000001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137</v>
      </c>
      <c r="AU217" s="247" t="s">
        <v>84</v>
      </c>
      <c r="AV217" s="13" t="s">
        <v>84</v>
      </c>
      <c r="AW217" s="13" t="s">
        <v>31</v>
      </c>
      <c r="AX217" s="13" t="s">
        <v>75</v>
      </c>
      <c r="AY217" s="247" t="s">
        <v>125</v>
      </c>
    </row>
    <row r="218" s="14" customFormat="1">
      <c r="A218" s="14"/>
      <c r="B218" s="258"/>
      <c r="C218" s="259"/>
      <c r="D218" s="232" t="s">
        <v>137</v>
      </c>
      <c r="E218" s="260" t="s">
        <v>1</v>
      </c>
      <c r="F218" s="261" t="s">
        <v>164</v>
      </c>
      <c r="G218" s="259"/>
      <c r="H218" s="262">
        <v>5.8600000000000003</v>
      </c>
      <c r="I218" s="263"/>
      <c r="J218" s="259"/>
      <c r="K218" s="259"/>
      <c r="L218" s="264"/>
      <c r="M218" s="265"/>
      <c r="N218" s="266"/>
      <c r="O218" s="266"/>
      <c r="P218" s="266"/>
      <c r="Q218" s="266"/>
      <c r="R218" s="266"/>
      <c r="S218" s="266"/>
      <c r="T218" s="26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8" t="s">
        <v>137</v>
      </c>
      <c r="AU218" s="268" t="s">
        <v>84</v>
      </c>
      <c r="AV218" s="14" t="s">
        <v>149</v>
      </c>
      <c r="AW218" s="14" t="s">
        <v>31</v>
      </c>
      <c r="AX218" s="14" t="s">
        <v>80</v>
      </c>
      <c r="AY218" s="268" t="s">
        <v>125</v>
      </c>
    </row>
    <row r="219" s="12" customFormat="1" ht="25.92" customHeight="1">
      <c r="A219" s="12"/>
      <c r="B219" s="203"/>
      <c r="C219" s="204"/>
      <c r="D219" s="205" t="s">
        <v>74</v>
      </c>
      <c r="E219" s="206" t="s">
        <v>143</v>
      </c>
      <c r="F219" s="206" t="s">
        <v>207</v>
      </c>
      <c r="G219" s="204"/>
      <c r="H219" s="204"/>
      <c r="I219" s="207"/>
      <c r="J219" s="208">
        <f>BK219</f>
        <v>0</v>
      </c>
      <c r="K219" s="204"/>
      <c r="L219" s="209"/>
      <c r="M219" s="210"/>
      <c r="N219" s="211"/>
      <c r="O219" s="211"/>
      <c r="P219" s="212">
        <f>P220</f>
        <v>0</v>
      </c>
      <c r="Q219" s="211"/>
      <c r="R219" s="212">
        <f>R220</f>
        <v>0.061499999999999999</v>
      </c>
      <c r="S219" s="211"/>
      <c r="T219" s="213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87</v>
      </c>
      <c r="AT219" s="215" t="s">
        <v>74</v>
      </c>
      <c r="AU219" s="215" t="s">
        <v>75</v>
      </c>
      <c r="AY219" s="214" t="s">
        <v>125</v>
      </c>
      <c r="BK219" s="216">
        <f>BK220</f>
        <v>0</v>
      </c>
    </row>
    <row r="220" s="12" customFormat="1" ht="22.8" customHeight="1">
      <c r="A220" s="12"/>
      <c r="B220" s="203"/>
      <c r="C220" s="204"/>
      <c r="D220" s="205" t="s">
        <v>74</v>
      </c>
      <c r="E220" s="217" t="s">
        <v>208</v>
      </c>
      <c r="F220" s="217" t="s">
        <v>209</v>
      </c>
      <c r="G220" s="204"/>
      <c r="H220" s="204"/>
      <c r="I220" s="207"/>
      <c r="J220" s="218">
        <f>BK220</f>
        <v>0</v>
      </c>
      <c r="K220" s="204"/>
      <c r="L220" s="209"/>
      <c r="M220" s="210"/>
      <c r="N220" s="211"/>
      <c r="O220" s="211"/>
      <c r="P220" s="212">
        <f>SUM(P221:P233)</f>
        <v>0</v>
      </c>
      <c r="Q220" s="211"/>
      <c r="R220" s="212">
        <f>SUM(R221:R233)</f>
        <v>0.061499999999999999</v>
      </c>
      <c r="S220" s="211"/>
      <c r="T220" s="213">
        <f>SUM(T221:T233)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4" t="s">
        <v>87</v>
      </c>
      <c r="AT220" s="215" t="s">
        <v>74</v>
      </c>
      <c r="AU220" s="215" t="s">
        <v>80</v>
      </c>
      <c r="AY220" s="214" t="s">
        <v>125</v>
      </c>
      <c r="BK220" s="216">
        <f>SUM(BK221:BK233)</f>
        <v>0</v>
      </c>
    </row>
    <row r="221" s="2" customFormat="1" ht="24.15" customHeight="1">
      <c r="A221" s="38"/>
      <c r="B221" s="39"/>
      <c r="C221" s="219" t="s">
        <v>7</v>
      </c>
      <c r="D221" s="219" t="s">
        <v>128</v>
      </c>
      <c r="E221" s="220" t="s">
        <v>210</v>
      </c>
      <c r="F221" s="221" t="s">
        <v>211</v>
      </c>
      <c r="G221" s="222" t="s">
        <v>212</v>
      </c>
      <c r="H221" s="223">
        <v>50</v>
      </c>
      <c r="I221" s="224"/>
      <c r="J221" s="225">
        <f>ROUND(I221*H221,2)</f>
        <v>0</v>
      </c>
      <c r="K221" s="221" t="s">
        <v>132</v>
      </c>
      <c r="L221" s="44"/>
      <c r="M221" s="226" t="s">
        <v>1</v>
      </c>
      <c r="N221" s="227" t="s">
        <v>40</v>
      </c>
      <c r="O221" s="91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0" t="s">
        <v>213</v>
      </c>
      <c r="AT221" s="230" t="s">
        <v>128</v>
      </c>
      <c r="AU221" s="230" t="s">
        <v>84</v>
      </c>
      <c r="AY221" s="17" t="s">
        <v>125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7" t="s">
        <v>80</v>
      </c>
      <c r="BK221" s="231">
        <f>ROUND(I221*H221,2)</f>
        <v>0</v>
      </c>
      <c r="BL221" s="17" t="s">
        <v>213</v>
      </c>
      <c r="BM221" s="230" t="s">
        <v>214</v>
      </c>
    </row>
    <row r="222" s="2" customFormat="1">
      <c r="A222" s="38"/>
      <c r="B222" s="39"/>
      <c r="C222" s="40"/>
      <c r="D222" s="232" t="s">
        <v>135</v>
      </c>
      <c r="E222" s="40"/>
      <c r="F222" s="233" t="s">
        <v>215</v>
      </c>
      <c r="G222" s="40"/>
      <c r="H222" s="40"/>
      <c r="I222" s="234"/>
      <c r="J222" s="40"/>
      <c r="K222" s="40"/>
      <c r="L222" s="44"/>
      <c r="M222" s="235"/>
      <c r="N222" s="236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135</v>
      </c>
      <c r="AU222" s="17" t="s">
        <v>84</v>
      </c>
    </row>
    <row r="223" s="13" customFormat="1">
      <c r="A223" s="13"/>
      <c r="B223" s="237"/>
      <c r="C223" s="238"/>
      <c r="D223" s="232" t="s">
        <v>137</v>
      </c>
      <c r="E223" s="239" t="s">
        <v>1</v>
      </c>
      <c r="F223" s="240" t="s">
        <v>312</v>
      </c>
      <c r="G223" s="238"/>
      <c r="H223" s="241">
        <v>50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7" t="s">
        <v>137</v>
      </c>
      <c r="AU223" s="247" t="s">
        <v>84</v>
      </c>
      <c r="AV223" s="13" t="s">
        <v>84</v>
      </c>
      <c r="AW223" s="13" t="s">
        <v>31</v>
      </c>
      <c r="AX223" s="13" t="s">
        <v>80</v>
      </c>
      <c r="AY223" s="247" t="s">
        <v>125</v>
      </c>
    </row>
    <row r="224" s="2" customFormat="1" ht="24.15" customHeight="1">
      <c r="A224" s="38"/>
      <c r="B224" s="39"/>
      <c r="C224" s="219" t="s">
        <v>246</v>
      </c>
      <c r="D224" s="219" t="s">
        <v>128</v>
      </c>
      <c r="E224" s="220" t="s">
        <v>217</v>
      </c>
      <c r="F224" s="221" t="s">
        <v>218</v>
      </c>
      <c r="G224" s="222" t="s">
        <v>212</v>
      </c>
      <c r="H224" s="223">
        <v>50</v>
      </c>
      <c r="I224" s="224"/>
      <c r="J224" s="225">
        <f>ROUND(I224*H224,2)</f>
        <v>0</v>
      </c>
      <c r="K224" s="221" t="s">
        <v>132</v>
      </c>
      <c r="L224" s="44"/>
      <c r="M224" s="226" t="s">
        <v>1</v>
      </c>
      <c r="N224" s="227" t="s">
        <v>40</v>
      </c>
      <c r="O224" s="91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0" t="s">
        <v>213</v>
      </c>
      <c r="AT224" s="230" t="s">
        <v>128</v>
      </c>
      <c r="AU224" s="230" t="s">
        <v>84</v>
      </c>
      <c r="AY224" s="17" t="s">
        <v>125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7" t="s">
        <v>80</v>
      </c>
      <c r="BK224" s="231">
        <f>ROUND(I224*H224,2)</f>
        <v>0</v>
      </c>
      <c r="BL224" s="17" t="s">
        <v>213</v>
      </c>
      <c r="BM224" s="230" t="s">
        <v>219</v>
      </c>
    </row>
    <row r="225" s="2" customFormat="1">
      <c r="A225" s="38"/>
      <c r="B225" s="39"/>
      <c r="C225" s="40"/>
      <c r="D225" s="232" t="s">
        <v>135</v>
      </c>
      <c r="E225" s="40"/>
      <c r="F225" s="233" t="s">
        <v>220</v>
      </c>
      <c r="G225" s="40"/>
      <c r="H225" s="40"/>
      <c r="I225" s="234"/>
      <c r="J225" s="40"/>
      <c r="K225" s="40"/>
      <c r="L225" s="44"/>
      <c r="M225" s="235"/>
      <c r="N225" s="236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135</v>
      </c>
      <c r="AU225" s="17" t="s">
        <v>84</v>
      </c>
    </row>
    <row r="226" s="13" customFormat="1">
      <c r="A226" s="13"/>
      <c r="B226" s="237"/>
      <c r="C226" s="238"/>
      <c r="D226" s="232" t="s">
        <v>137</v>
      </c>
      <c r="E226" s="239" t="s">
        <v>1</v>
      </c>
      <c r="F226" s="240" t="s">
        <v>312</v>
      </c>
      <c r="G226" s="238"/>
      <c r="H226" s="241">
        <v>50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137</v>
      </c>
      <c r="AU226" s="247" t="s">
        <v>84</v>
      </c>
      <c r="AV226" s="13" t="s">
        <v>84</v>
      </c>
      <c r="AW226" s="13" t="s">
        <v>31</v>
      </c>
      <c r="AX226" s="13" t="s">
        <v>80</v>
      </c>
      <c r="AY226" s="247" t="s">
        <v>125</v>
      </c>
    </row>
    <row r="227" s="2" customFormat="1" ht="16.5" customHeight="1">
      <c r="A227" s="38"/>
      <c r="B227" s="39"/>
      <c r="C227" s="248" t="s">
        <v>252</v>
      </c>
      <c r="D227" s="248" t="s">
        <v>143</v>
      </c>
      <c r="E227" s="249" t="s">
        <v>222</v>
      </c>
      <c r="F227" s="250" t="s">
        <v>223</v>
      </c>
      <c r="G227" s="251" t="s">
        <v>224</v>
      </c>
      <c r="H227" s="252">
        <v>50</v>
      </c>
      <c r="I227" s="253"/>
      <c r="J227" s="254">
        <f>ROUND(I227*H227,2)</f>
        <v>0</v>
      </c>
      <c r="K227" s="250" t="s">
        <v>132</v>
      </c>
      <c r="L227" s="255"/>
      <c r="M227" s="256" t="s">
        <v>1</v>
      </c>
      <c r="N227" s="257" t="s">
        <v>40</v>
      </c>
      <c r="O227" s="91"/>
      <c r="P227" s="228">
        <f>O227*H227</f>
        <v>0</v>
      </c>
      <c r="Q227" s="228">
        <v>0.001</v>
      </c>
      <c r="R227" s="228">
        <f>Q227*H227</f>
        <v>0.050000000000000003</v>
      </c>
      <c r="S227" s="228">
        <v>0</v>
      </c>
      <c r="T227" s="229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0" t="s">
        <v>225</v>
      </c>
      <c r="AT227" s="230" t="s">
        <v>143</v>
      </c>
      <c r="AU227" s="230" t="s">
        <v>84</v>
      </c>
      <c r="AY227" s="17" t="s">
        <v>125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7" t="s">
        <v>80</v>
      </c>
      <c r="BK227" s="231">
        <f>ROUND(I227*H227,2)</f>
        <v>0</v>
      </c>
      <c r="BL227" s="17" t="s">
        <v>225</v>
      </c>
      <c r="BM227" s="230" t="s">
        <v>226</v>
      </c>
    </row>
    <row r="228" s="2" customFormat="1">
      <c r="A228" s="38"/>
      <c r="B228" s="39"/>
      <c r="C228" s="40"/>
      <c r="D228" s="232" t="s">
        <v>135</v>
      </c>
      <c r="E228" s="40"/>
      <c r="F228" s="233" t="s">
        <v>227</v>
      </c>
      <c r="G228" s="40"/>
      <c r="H228" s="40"/>
      <c r="I228" s="234"/>
      <c r="J228" s="40"/>
      <c r="K228" s="40"/>
      <c r="L228" s="44"/>
      <c r="M228" s="235"/>
      <c r="N228" s="236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135</v>
      </c>
      <c r="AU228" s="17" t="s">
        <v>84</v>
      </c>
    </row>
    <row r="229" s="2" customFormat="1" ht="21.75" customHeight="1">
      <c r="A229" s="38"/>
      <c r="B229" s="39"/>
      <c r="C229" s="219" t="s">
        <v>313</v>
      </c>
      <c r="D229" s="219" t="s">
        <v>128</v>
      </c>
      <c r="E229" s="220" t="s">
        <v>229</v>
      </c>
      <c r="F229" s="221" t="s">
        <v>230</v>
      </c>
      <c r="G229" s="222" t="s">
        <v>152</v>
      </c>
      <c r="H229" s="223">
        <v>50</v>
      </c>
      <c r="I229" s="224"/>
      <c r="J229" s="225">
        <f>ROUND(I229*H229,2)</f>
        <v>0</v>
      </c>
      <c r="K229" s="221" t="s">
        <v>132</v>
      </c>
      <c r="L229" s="44"/>
      <c r="M229" s="226" t="s">
        <v>1</v>
      </c>
      <c r="N229" s="227" t="s">
        <v>40</v>
      </c>
      <c r="O229" s="91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0" t="s">
        <v>213</v>
      </c>
      <c r="AT229" s="230" t="s">
        <v>128</v>
      </c>
      <c r="AU229" s="230" t="s">
        <v>84</v>
      </c>
      <c r="AY229" s="17" t="s">
        <v>125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7" t="s">
        <v>80</v>
      </c>
      <c r="BK229" s="231">
        <f>ROUND(I229*H229,2)</f>
        <v>0</v>
      </c>
      <c r="BL229" s="17" t="s">
        <v>213</v>
      </c>
      <c r="BM229" s="230" t="s">
        <v>231</v>
      </c>
    </row>
    <row r="230" s="2" customFormat="1">
      <c r="A230" s="38"/>
      <c r="B230" s="39"/>
      <c r="C230" s="40"/>
      <c r="D230" s="232" t="s">
        <v>135</v>
      </c>
      <c r="E230" s="40"/>
      <c r="F230" s="233" t="s">
        <v>232</v>
      </c>
      <c r="G230" s="40"/>
      <c r="H230" s="40"/>
      <c r="I230" s="234"/>
      <c r="J230" s="40"/>
      <c r="K230" s="40"/>
      <c r="L230" s="44"/>
      <c r="M230" s="235"/>
      <c r="N230" s="236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135</v>
      </c>
      <c r="AU230" s="17" t="s">
        <v>84</v>
      </c>
    </row>
    <row r="231" s="13" customFormat="1">
      <c r="A231" s="13"/>
      <c r="B231" s="237"/>
      <c r="C231" s="238"/>
      <c r="D231" s="232" t="s">
        <v>137</v>
      </c>
      <c r="E231" s="239" t="s">
        <v>1</v>
      </c>
      <c r="F231" s="240" t="s">
        <v>312</v>
      </c>
      <c r="G231" s="238"/>
      <c r="H231" s="241">
        <v>50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7" t="s">
        <v>137</v>
      </c>
      <c r="AU231" s="247" t="s">
        <v>84</v>
      </c>
      <c r="AV231" s="13" t="s">
        <v>84</v>
      </c>
      <c r="AW231" s="13" t="s">
        <v>31</v>
      </c>
      <c r="AX231" s="13" t="s">
        <v>80</v>
      </c>
      <c r="AY231" s="247" t="s">
        <v>125</v>
      </c>
    </row>
    <row r="232" s="2" customFormat="1" ht="16.5" customHeight="1">
      <c r="A232" s="38"/>
      <c r="B232" s="39"/>
      <c r="C232" s="248" t="s">
        <v>314</v>
      </c>
      <c r="D232" s="248" t="s">
        <v>143</v>
      </c>
      <c r="E232" s="249" t="s">
        <v>234</v>
      </c>
      <c r="F232" s="250" t="s">
        <v>235</v>
      </c>
      <c r="G232" s="251" t="s">
        <v>152</v>
      </c>
      <c r="H232" s="252">
        <v>50</v>
      </c>
      <c r="I232" s="253"/>
      <c r="J232" s="254">
        <f>ROUND(I232*H232,2)</f>
        <v>0</v>
      </c>
      <c r="K232" s="250" t="s">
        <v>132</v>
      </c>
      <c r="L232" s="255"/>
      <c r="M232" s="256" t="s">
        <v>1</v>
      </c>
      <c r="N232" s="257" t="s">
        <v>40</v>
      </c>
      <c r="O232" s="91"/>
      <c r="P232" s="228">
        <f>O232*H232</f>
        <v>0</v>
      </c>
      <c r="Q232" s="228">
        <v>0.00023000000000000001</v>
      </c>
      <c r="R232" s="228">
        <f>Q232*H232</f>
        <v>0.0115</v>
      </c>
      <c r="S232" s="228">
        <v>0</v>
      </c>
      <c r="T232" s="229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0" t="s">
        <v>225</v>
      </c>
      <c r="AT232" s="230" t="s">
        <v>143</v>
      </c>
      <c r="AU232" s="230" t="s">
        <v>84</v>
      </c>
      <c r="AY232" s="17" t="s">
        <v>125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7" t="s">
        <v>80</v>
      </c>
      <c r="BK232" s="231">
        <f>ROUND(I232*H232,2)</f>
        <v>0</v>
      </c>
      <c r="BL232" s="17" t="s">
        <v>225</v>
      </c>
      <c r="BM232" s="230" t="s">
        <v>236</v>
      </c>
    </row>
    <row r="233" s="2" customFormat="1">
      <c r="A233" s="38"/>
      <c r="B233" s="39"/>
      <c r="C233" s="40"/>
      <c r="D233" s="232" t="s">
        <v>135</v>
      </c>
      <c r="E233" s="40"/>
      <c r="F233" s="233" t="s">
        <v>232</v>
      </c>
      <c r="G233" s="40"/>
      <c r="H233" s="40"/>
      <c r="I233" s="234"/>
      <c r="J233" s="40"/>
      <c r="K233" s="40"/>
      <c r="L233" s="44"/>
      <c r="M233" s="235"/>
      <c r="N233" s="236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135</v>
      </c>
      <c r="AU233" s="17" t="s">
        <v>84</v>
      </c>
    </row>
    <row r="234" s="12" customFormat="1" ht="25.92" customHeight="1">
      <c r="A234" s="12"/>
      <c r="B234" s="203"/>
      <c r="C234" s="204"/>
      <c r="D234" s="205" t="s">
        <v>74</v>
      </c>
      <c r="E234" s="206" t="s">
        <v>237</v>
      </c>
      <c r="F234" s="206" t="s">
        <v>238</v>
      </c>
      <c r="G234" s="204"/>
      <c r="H234" s="204"/>
      <c r="I234" s="207"/>
      <c r="J234" s="208">
        <f>BK234</f>
        <v>0</v>
      </c>
      <c r="K234" s="204"/>
      <c r="L234" s="209"/>
      <c r="M234" s="210"/>
      <c r="N234" s="211"/>
      <c r="O234" s="211"/>
      <c r="P234" s="212">
        <f>P235+P238</f>
        <v>0</v>
      </c>
      <c r="Q234" s="211"/>
      <c r="R234" s="212">
        <f>R235+R238</f>
        <v>0</v>
      </c>
      <c r="S234" s="211"/>
      <c r="T234" s="213">
        <f>T235+T238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4" t="s">
        <v>155</v>
      </c>
      <c r="AT234" s="215" t="s">
        <v>74</v>
      </c>
      <c r="AU234" s="215" t="s">
        <v>75</v>
      </c>
      <c r="AY234" s="214" t="s">
        <v>125</v>
      </c>
      <c r="BK234" s="216">
        <f>BK235+BK238</f>
        <v>0</v>
      </c>
    </row>
    <row r="235" s="12" customFormat="1" ht="22.8" customHeight="1">
      <c r="A235" s="12"/>
      <c r="B235" s="203"/>
      <c r="C235" s="204"/>
      <c r="D235" s="205" t="s">
        <v>74</v>
      </c>
      <c r="E235" s="217" t="s">
        <v>239</v>
      </c>
      <c r="F235" s="217" t="s">
        <v>240</v>
      </c>
      <c r="G235" s="204"/>
      <c r="H235" s="204"/>
      <c r="I235" s="207"/>
      <c r="J235" s="218">
        <f>BK235</f>
        <v>0</v>
      </c>
      <c r="K235" s="204"/>
      <c r="L235" s="209"/>
      <c r="M235" s="210"/>
      <c r="N235" s="211"/>
      <c r="O235" s="211"/>
      <c r="P235" s="212">
        <f>SUM(P236:P237)</f>
        <v>0</v>
      </c>
      <c r="Q235" s="211"/>
      <c r="R235" s="212">
        <f>SUM(R236:R237)</f>
        <v>0</v>
      </c>
      <c r="S235" s="211"/>
      <c r="T235" s="213">
        <f>SUM(T236:T237)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4" t="s">
        <v>155</v>
      </c>
      <c r="AT235" s="215" t="s">
        <v>74</v>
      </c>
      <c r="AU235" s="215" t="s">
        <v>80</v>
      </c>
      <c r="AY235" s="214" t="s">
        <v>125</v>
      </c>
      <c r="BK235" s="216">
        <f>SUM(BK236:BK237)</f>
        <v>0</v>
      </c>
    </row>
    <row r="236" s="2" customFormat="1" ht="21.75" customHeight="1">
      <c r="A236" s="38"/>
      <c r="B236" s="39"/>
      <c r="C236" s="219" t="s">
        <v>315</v>
      </c>
      <c r="D236" s="219" t="s">
        <v>128</v>
      </c>
      <c r="E236" s="220" t="s">
        <v>241</v>
      </c>
      <c r="F236" s="221" t="s">
        <v>242</v>
      </c>
      <c r="G236" s="222" t="s">
        <v>243</v>
      </c>
      <c r="H236" s="223">
        <v>1</v>
      </c>
      <c r="I236" s="224"/>
      <c r="J236" s="225">
        <f>ROUND(I236*H236,2)</f>
        <v>0</v>
      </c>
      <c r="K236" s="221" t="s">
        <v>132</v>
      </c>
      <c r="L236" s="44"/>
      <c r="M236" s="226" t="s">
        <v>1</v>
      </c>
      <c r="N236" s="227" t="s">
        <v>40</v>
      </c>
      <c r="O236" s="91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0" t="s">
        <v>244</v>
      </c>
      <c r="AT236" s="230" t="s">
        <v>128</v>
      </c>
      <c r="AU236" s="230" t="s">
        <v>84</v>
      </c>
      <c r="AY236" s="17" t="s">
        <v>125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7" t="s">
        <v>80</v>
      </c>
      <c r="BK236" s="231">
        <f>ROUND(I236*H236,2)</f>
        <v>0</v>
      </c>
      <c r="BL236" s="17" t="s">
        <v>244</v>
      </c>
      <c r="BM236" s="230" t="s">
        <v>245</v>
      </c>
    </row>
    <row r="237" s="2" customFormat="1" ht="16.5" customHeight="1">
      <c r="A237" s="38"/>
      <c r="B237" s="39"/>
      <c r="C237" s="219" t="s">
        <v>316</v>
      </c>
      <c r="D237" s="219" t="s">
        <v>128</v>
      </c>
      <c r="E237" s="220" t="s">
        <v>247</v>
      </c>
      <c r="F237" s="221" t="s">
        <v>248</v>
      </c>
      <c r="G237" s="222" t="s">
        <v>243</v>
      </c>
      <c r="H237" s="223">
        <v>1</v>
      </c>
      <c r="I237" s="224"/>
      <c r="J237" s="225">
        <f>ROUND(I237*H237,2)</f>
        <v>0</v>
      </c>
      <c r="K237" s="221" t="s">
        <v>132</v>
      </c>
      <c r="L237" s="44"/>
      <c r="M237" s="226" t="s">
        <v>1</v>
      </c>
      <c r="N237" s="227" t="s">
        <v>40</v>
      </c>
      <c r="O237" s="91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0" t="s">
        <v>244</v>
      </c>
      <c r="AT237" s="230" t="s">
        <v>128</v>
      </c>
      <c r="AU237" s="230" t="s">
        <v>84</v>
      </c>
      <c r="AY237" s="17" t="s">
        <v>125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7" t="s">
        <v>80</v>
      </c>
      <c r="BK237" s="231">
        <f>ROUND(I237*H237,2)</f>
        <v>0</v>
      </c>
      <c r="BL237" s="17" t="s">
        <v>244</v>
      </c>
      <c r="BM237" s="230" t="s">
        <v>249</v>
      </c>
    </row>
    <row r="238" s="12" customFormat="1" ht="22.8" customHeight="1">
      <c r="A238" s="12"/>
      <c r="B238" s="203"/>
      <c r="C238" s="204"/>
      <c r="D238" s="205" t="s">
        <v>74</v>
      </c>
      <c r="E238" s="217" t="s">
        <v>250</v>
      </c>
      <c r="F238" s="217" t="s">
        <v>251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SUM(P239:P240)</f>
        <v>0</v>
      </c>
      <c r="Q238" s="211"/>
      <c r="R238" s="212">
        <f>SUM(R239:R240)</f>
        <v>0</v>
      </c>
      <c r="S238" s="211"/>
      <c r="T238" s="213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155</v>
      </c>
      <c r="AT238" s="215" t="s">
        <v>74</v>
      </c>
      <c r="AU238" s="215" t="s">
        <v>80</v>
      </c>
      <c r="AY238" s="214" t="s">
        <v>125</v>
      </c>
      <c r="BK238" s="216">
        <f>SUM(BK239:BK240)</f>
        <v>0</v>
      </c>
    </row>
    <row r="239" s="2" customFormat="1" ht="16.5" customHeight="1">
      <c r="A239" s="38"/>
      <c r="B239" s="39"/>
      <c r="C239" s="219" t="s">
        <v>317</v>
      </c>
      <c r="D239" s="219" t="s">
        <v>128</v>
      </c>
      <c r="E239" s="220" t="s">
        <v>253</v>
      </c>
      <c r="F239" s="221" t="s">
        <v>254</v>
      </c>
      <c r="G239" s="222" t="s">
        <v>243</v>
      </c>
      <c r="H239" s="223">
        <v>1</v>
      </c>
      <c r="I239" s="224"/>
      <c r="J239" s="225">
        <f>ROUND(I239*H239,2)</f>
        <v>0</v>
      </c>
      <c r="K239" s="221" t="s">
        <v>132</v>
      </c>
      <c r="L239" s="44"/>
      <c r="M239" s="226" t="s">
        <v>1</v>
      </c>
      <c r="N239" s="227" t="s">
        <v>40</v>
      </c>
      <c r="O239" s="91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0" t="s">
        <v>244</v>
      </c>
      <c r="AT239" s="230" t="s">
        <v>128</v>
      </c>
      <c r="AU239" s="230" t="s">
        <v>84</v>
      </c>
      <c r="AY239" s="17" t="s">
        <v>125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7" t="s">
        <v>80</v>
      </c>
      <c r="BK239" s="231">
        <f>ROUND(I239*H239,2)</f>
        <v>0</v>
      </c>
      <c r="BL239" s="17" t="s">
        <v>244</v>
      </c>
      <c r="BM239" s="230" t="s">
        <v>255</v>
      </c>
    </row>
    <row r="240" s="2" customFormat="1">
      <c r="A240" s="38"/>
      <c r="B240" s="39"/>
      <c r="C240" s="40"/>
      <c r="D240" s="232" t="s">
        <v>135</v>
      </c>
      <c r="E240" s="40"/>
      <c r="F240" s="233" t="s">
        <v>256</v>
      </c>
      <c r="G240" s="40"/>
      <c r="H240" s="40"/>
      <c r="I240" s="234"/>
      <c r="J240" s="40"/>
      <c r="K240" s="40"/>
      <c r="L240" s="44"/>
      <c r="M240" s="269"/>
      <c r="N240" s="270"/>
      <c r="O240" s="271"/>
      <c r="P240" s="271"/>
      <c r="Q240" s="271"/>
      <c r="R240" s="271"/>
      <c r="S240" s="271"/>
      <c r="T240" s="27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135</v>
      </c>
      <c r="AU240" s="17" t="s">
        <v>84</v>
      </c>
    </row>
    <row r="241" s="2" customFormat="1" ht="6.96" customHeight="1">
      <c r="A241" s="38"/>
      <c r="B241" s="66"/>
      <c r="C241" s="67"/>
      <c r="D241" s="67"/>
      <c r="E241" s="67"/>
      <c r="F241" s="67"/>
      <c r="G241" s="67"/>
      <c r="H241" s="67"/>
      <c r="I241" s="67"/>
      <c r="J241" s="67"/>
      <c r="K241" s="67"/>
      <c r="L241" s="44"/>
      <c r="M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</row>
  </sheetData>
  <sheetProtection sheet="1" autoFilter="0" formatColumns="0" formatRows="0" objects="1" scenarios="1" spinCount="100000" saltValue="x3z8cNqHFGFPhFmy+BT6rGGMRE6IdpzmPJyyoqW/T9Q7rjIiktJgWTfc7Py+HROdGKapB/ntlmVQb/MfJx56fQ==" hashValue="AXmYaTaLultxfmP8W+SZPhAk3P1/1f3XFYEJWzufUl7FqnQIPByCNs/D3S+5MEXPH6pIhyUdJvQdoUwuzHZ2eQ==" algorithmName="SHA-512" password="CC35"/>
  <autoFilter ref="C127:K240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318</v>
      </c>
      <c r="H4" s="20"/>
    </row>
    <row r="5" s="1" customFormat="1" ht="12" customHeight="1">
      <c r="B5" s="20"/>
      <c r="C5" s="283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4" t="s">
        <v>16</v>
      </c>
      <c r="D6" s="285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24. 6. 2025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86"/>
      <c r="C9" s="287" t="s">
        <v>56</v>
      </c>
      <c r="D9" s="288" t="s">
        <v>57</v>
      </c>
      <c r="E9" s="288" t="s">
        <v>112</v>
      </c>
      <c r="F9" s="289" t="s">
        <v>319</v>
      </c>
      <c r="G9" s="192"/>
      <c r="H9" s="286"/>
    </row>
    <row r="10" s="2" customFormat="1" ht="26.4" customHeight="1">
      <c r="A10" s="38"/>
      <c r="B10" s="44"/>
      <c r="C10" s="290" t="s">
        <v>80</v>
      </c>
      <c r="D10" s="290" t="s">
        <v>81</v>
      </c>
      <c r="E10" s="38"/>
      <c r="F10" s="38"/>
      <c r="G10" s="38"/>
      <c r="H10" s="44"/>
    </row>
    <row r="11" s="2" customFormat="1" ht="16.8" customHeight="1">
      <c r="A11" s="38"/>
      <c r="B11" s="44"/>
      <c r="C11" s="291" t="s">
        <v>90</v>
      </c>
      <c r="D11" s="292" t="s">
        <v>91</v>
      </c>
      <c r="E11" s="293" t="s">
        <v>1</v>
      </c>
      <c r="F11" s="294">
        <v>617.95000000000005</v>
      </c>
      <c r="G11" s="38"/>
      <c r="H11" s="44"/>
    </row>
    <row r="12" s="2" customFormat="1" ht="16.8" customHeight="1">
      <c r="A12" s="38"/>
      <c r="B12" s="44"/>
      <c r="C12" s="295" t="s">
        <v>90</v>
      </c>
      <c r="D12" s="295" t="s">
        <v>162</v>
      </c>
      <c r="E12" s="17" t="s">
        <v>1</v>
      </c>
      <c r="F12" s="296">
        <v>617.95000000000005</v>
      </c>
      <c r="G12" s="38"/>
      <c r="H12" s="44"/>
    </row>
    <row r="13" s="2" customFormat="1" ht="16.8" customHeight="1">
      <c r="A13" s="38"/>
      <c r="B13" s="44"/>
      <c r="C13" s="297" t="s">
        <v>320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295" t="s">
        <v>158</v>
      </c>
      <c r="D14" s="295" t="s">
        <v>321</v>
      </c>
      <c r="E14" s="17" t="s">
        <v>131</v>
      </c>
      <c r="F14" s="296">
        <v>643.54999999999995</v>
      </c>
      <c r="G14" s="38"/>
      <c r="H14" s="44"/>
    </row>
    <row r="15" s="2" customFormat="1" ht="16.8" customHeight="1">
      <c r="A15" s="38"/>
      <c r="B15" s="44"/>
      <c r="C15" s="295" t="s">
        <v>166</v>
      </c>
      <c r="D15" s="295" t="s">
        <v>322</v>
      </c>
      <c r="E15" s="17" t="s">
        <v>131</v>
      </c>
      <c r="F15" s="296">
        <v>643.54999999999995</v>
      </c>
      <c r="G15" s="38"/>
      <c r="H15" s="44"/>
    </row>
    <row r="16" s="2" customFormat="1" ht="16.8" customHeight="1">
      <c r="A16" s="38"/>
      <c r="B16" s="44"/>
      <c r="C16" s="295" t="s">
        <v>171</v>
      </c>
      <c r="D16" s="295" t="s">
        <v>323</v>
      </c>
      <c r="E16" s="17" t="s">
        <v>131</v>
      </c>
      <c r="F16" s="296">
        <v>643.54999999999995</v>
      </c>
      <c r="G16" s="38"/>
      <c r="H16" s="44"/>
    </row>
    <row r="17" s="2" customFormat="1" ht="16.8" customHeight="1">
      <c r="A17" s="38"/>
      <c r="B17" s="44"/>
      <c r="C17" s="295" t="s">
        <v>176</v>
      </c>
      <c r="D17" s="295" t="s">
        <v>177</v>
      </c>
      <c r="E17" s="17" t="s">
        <v>131</v>
      </c>
      <c r="F17" s="296">
        <v>643.54999999999995</v>
      </c>
      <c r="G17" s="38"/>
      <c r="H17" s="44"/>
    </row>
    <row r="18" s="2" customFormat="1" ht="26.4" customHeight="1">
      <c r="A18" s="38"/>
      <c r="B18" s="44"/>
      <c r="C18" s="290" t="s">
        <v>84</v>
      </c>
      <c r="D18" s="290" t="s">
        <v>85</v>
      </c>
      <c r="E18" s="38"/>
      <c r="F18" s="38"/>
      <c r="G18" s="38"/>
      <c r="H18" s="44"/>
    </row>
    <row r="19" s="2" customFormat="1" ht="16.8" customHeight="1">
      <c r="A19" s="38"/>
      <c r="B19" s="44"/>
      <c r="C19" s="291" t="s">
        <v>257</v>
      </c>
      <c r="D19" s="292" t="s">
        <v>91</v>
      </c>
      <c r="E19" s="293" t="s">
        <v>1</v>
      </c>
      <c r="F19" s="294">
        <v>465</v>
      </c>
      <c r="G19" s="38"/>
      <c r="H19" s="44"/>
    </row>
    <row r="20" s="2" customFormat="1" ht="16.8" customHeight="1">
      <c r="A20" s="38"/>
      <c r="B20" s="44"/>
      <c r="C20" s="295" t="s">
        <v>257</v>
      </c>
      <c r="D20" s="295" t="s">
        <v>263</v>
      </c>
      <c r="E20" s="17" t="s">
        <v>1</v>
      </c>
      <c r="F20" s="296">
        <v>465</v>
      </c>
      <c r="G20" s="38"/>
      <c r="H20" s="44"/>
    </row>
    <row r="21" s="2" customFormat="1" ht="16.8" customHeight="1">
      <c r="A21" s="38"/>
      <c r="B21" s="44"/>
      <c r="C21" s="297" t="s">
        <v>320</v>
      </c>
      <c r="D21" s="38"/>
      <c r="E21" s="38"/>
      <c r="F21" s="38"/>
      <c r="G21" s="38"/>
      <c r="H21" s="44"/>
    </row>
    <row r="22" s="2" customFormat="1" ht="16.8" customHeight="1">
      <c r="A22" s="38"/>
      <c r="B22" s="44"/>
      <c r="C22" s="295" t="s">
        <v>158</v>
      </c>
      <c r="D22" s="295" t="s">
        <v>321</v>
      </c>
      <c r="E22" s="17" t="s">
        <v>131</v>
      </c>
      <c r="F22" s="296">
        <v>483.39999999999998</v>
      </c>
      <c r="G22" s="38"/>
      <c r="H22" s="44"/>
    </row>
    <row r="23" s="2" customFormat="1" ht="16.8" customHeight="1">
      <c r="A23" s="38"/>
      <c r="B23" s="44"/>
      <c r="C23" s="295" t="s">
        <v>166</v>
      </c>
      <c r="D23" s="295" t="s">
        <v>322</v>
      </c>
      <c r="E23" s="17" t="s">
        <v>131</v>
      </c>
      <c r="F23" s="296">
        <v>483.39999999999998</v>
      </c>
      <c r="G23" s="38"/>
      <c r="H23" s="44"/>
    </row>
    <row r="24" s="2" customFormat="1" ht="16.8" customHeight="1">
      <c r="A24" s="38"/>
      <c r="B24" s="44"/>
      <c r="C24" s="295" t="s">
        <v>171</v>
      </c>
      <c r="D24" s="295" t="s">
        <v>323</v>
      </c>
      <c r="E24" s="17" t="s">
        <v>131</v>
      </c>
      <c r="F24" s="296">
        <v>483.39999999999998</v>
      </c>
      <c r="G24" s="38"/>
      <c r="H24" s="44"/>
    </row>
    <row r="25" s="2" customFormat="1" ht="16.8" customHeight="1">
      <c r="A25" s="38"/>
      <c r="B25" s="44"/>
      <c r="C25" s="295" t="s">
        <v>176</v>
      </c>
      <c r="D25" s="295" t="s">
        <v>177</v>
      </c>
      <c r="E25" s="17" t="s">
        <v>131</v>
      </c>
      <c r="F25" s="296">
        <v>483.39999999999998</v>
      </c>
      <c r="G25" s="38"/>
      <c r="H25" s="44"/>
    </row>
    <row r="26" s="2" customFormat="1" ht="26.4" customHeight="1">
      <c r="A26" s="38"/>
      <c r="B26" s="44"/>
      <c r="C26" s="290" t="s">
        <v>87</v>
      </c>
      <c r="D26" s="290" t="s">
        <v>88</v>
      </c>
      <c r="E26" s="38"/>
      <c r="F26" s="38"/>
      <c r="G26" s="38"/>
      <c r="H26" s="44"/>
    </row>
    <row r="27" s="2" customFormat="1" ht="16.8" customHeight="1">
      <c r="A27" s="38"/>
      <c r="B27" s="44"/>
      <c r="C27" s="291" t="s">
        <v>266</v>
      </c>
      <c r="D27" s="292" t="s">
        <v>91</v>
      </c>
      <c r="E27" s="293" t="s">
        <v>1</v>
      </c>
      <c r="F27" s="294">
        <v>324</v>
      </c>
      <c r="G27" s="38"/>
      <c r="H27" s="44"/>
    </row>
    <row r="28" s="2" customFormat="1" ht="16.8" customHeight="1">
      <c r="A28" s="38"/>
      <c r="B28" s="44"/>
      <c r="C28" s="295" t="s">
        <v>266</v>
      </c>
      <c r="D28" s="295" t="s">
        <v>290</v>
      </c>
      <c r="E28" s="17" t="s">
        <v>1</v>
      </c>
      <c r="F28" s="296">
        <v>324</v>
      </c>
      <c r="G28" s="38"/>
      <c r="H28" s="44"/>
    </row>
    <row r="29" s="2" customFormat="1" ht="16.8" customHeight="1">
      <c r="A29" s="38"/>
      <c r="B29" s="44"/>
      <c r="C29" s="297" t="s">
        <v>320</v>
      </c>
      <c r="D29" s="38"/>
      <c r="E29" s="38"/>
      <c r="F29" s="38"/>
      <c r="G29" s="38"/>
      <c r="H29" s="44"/>
    </row>
    <row r="30" s="2" customFormat="1" ht="16.8" customHeight="1">
      <c r="A30" s="38"/>
      <c r="B30" s="44"/>
      <c r="C30" s="295" t="s">
        <v>158</v>
      </c>
      <c r="D30" s="295" t="s">
        <v>321</v>
      </c>
      <c r="E30" s="17" t="s">
        <v>131</v>
      </c>
      <c r="F30" s="296">
        <v>342</v>
      </c>
      <c r="G30" s="38"/>
      <c r="H30" s="44"/>
    </row>
    <row r="31" s="2" customFormat="1" ht="16.8" customHeight="1">
      <c r="A31" s="38"/>
      <c r="B31" s="44"/>
      <c r="C31" s="295" t="s">
        <v>166</v>
      </c>
      <c r="D31" s="295" t="s">
        <v>322</v>
      </c>
      <c r="E31" s="17" t="s">
        <v>131</v>
      </c>
      <c r="F31" s="296">
        <v>342</v>
      </c>
      <c r="G31" s="38"/>
      <c r="H31" s="44"/>
    </row>
    <row r="32" s="2" customFormat="1" ht="16.8" customHeight="1">
      <c r="A32" s="38"/>
      <c r="B32" s="44"/>
      <c r="C32" s="295" t="s">
        <v>171</v>
      </c>
      <c r="D32" s="295" t="s">
        <v>323</v>
      </c>
      <c r="E32" s="17" t="s">
        <v>131</v>
      </c>
      <c r="F32" s="296">
        <v>342</v>
      </c>
      <c r="G32" s="38"/>
      <c r="H32" s="44"/>
    </row>
    <row r="33" s="2" customFormat="1" ht="16.8" customHeight="1">
      <c r="A33" s="38"/>
      <c r="B33" s="44"/>
      <c r="C33" s="295" t="s">
        <v>176</v>
      </c>
      <c r="D33" s="295" t="s">
        <v>177</v>
      </c>
      <c r="E33" s="17" t="s">
        <v>131</v>
      </c>
      <c r="F33" s="296">
        <v>342</v>
      </c>
      <c r="G33" s="38"/>
      <c r="H33" s="44"/>
    </row>
    <row r="34" s="2" customFormat="1" ht="7.44" customHeight="1">
      <c r="A34" s="38"/>
      <c r="B34" s="171"/>
      <c r="C34" s="172"/>
      <c r="D34" s="172"/>
      <c r="E34" s="172"/>
      <c r="F34" s="172"/>
      <c r="G34" s="172"/>
      <c r="H34" s="44"/>
    </row>
    <row r="35" s="2" customFormat="1">
      <c r="A35" s="38"/>
      <c r="B35" s="38"/>
      <c r="C35" s="38"/>
      <c r="D35" s="38"/>
      <c r="E35" s="38"/>
      <c r="F35" s="38"/>
      <c r="G35" s="38"/>
      <c r="H35" s="38"/>
    </row>
  </sheetData>
  <sheetProtection sheet="1" formatColumns="0" formatRows="0" objects="1" scenarios="1" spinCount="100000" saltValue="hhQaKTE1j3NO9UcbKTBBTAv3+2aKu6GDDYQqoDsuTSOuHhZzkkExhipxWJfK1PiBykygksRCZ3gw9D/Jk6nw6Q==" hashValue="46MO4sf0XUOuW679eqjbWOolcgWOGfJFzPjfL2Ywier9raevjWs+YHRpwlxSlKRMuh8kGwFR60517rGU5ZFxu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Macák</dc:creator>
  <cp:lastModifiedBy>Petr Macák</cp:lastModifiedBy>
  <dcterms:created xsi:type="dcterms:W3CDTF">2025-06-30T10:19:01Z</dcterms:created>
  <dcterms:modified xsi:type="dcterms:W3CDTF">2025-06-30T10:19:07Z</dcterms:modified>
</cp:coreProperties>
</file>