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romana_stipkova\Desktop\Zapis\"/>
    </mc:Choice>
  </mc:AlternateContent>
  <bookViews>
    <workbookView xWindow="0" yWindow="0" windowWidth="0" windowHeight="0"/>
  </bookViews>
  <sheets>
    <sheet name="Rekapitulace" sheetId="4" r:id="rId1"/>
    <sheet name="SO 000000" sheetId="2" r:id="rId2"/>
    <sheet name="SO 101101" sheetId="3" r:id="rId3"/>
  </sheets>
  <calcPr/>
</workbook>
</file>

<file path=xl/calcChain.xml><?xml version="1.0" encoding="utf-8"?>
<calcChain xmlns="http://schemas.openxmlformats.org/spreadsheetml/2006/main">
  <c i="4" l="1" r="E11"/>
  <c r="D11"/>
  <c r="C11"/>
  <c r="E10"/>
  <c r="D10"/>
  <c r="C10"/>
  <c r="C7"/>
  <c r="C6"/>
  <c i="3" r="I3"/>
  <c r="I56"/>
  <c r="O60"/>
  <c r="I60"/>
  <c r="O57"/>
  <c r="I57"/>
  <c r="I49"/>
  <c r="O53"/>
  <c r="I53"/>
  <c r="O50"/>
  <c r="I50"/>
  <c r="I34"/>
  <c r="O46"/>
  <c r="I46"/>
  <c r="O41"/>
  <c r="I41"/>
  <c r="O38"/>
  <c r="I38"/>
  <c r="O35"/>
  <c r="I35"/>
  <c r="I15"/>
  <c r="O31"/>
  <c r="I31"/>
  <c r="O28"/>
  <c r="I28"/>
  <c r="O25"/>
  <c r="I25"/>
  <c r="O22"/>
  <c r="I22"/>
  <c r="O19"/>
  <c r="I19"/>
  <c r="O16"/>
  <c r="I16"/>
  <c r="I9"/>
  <c r="O10"/>
  <c r="I10"/>
  <c i="2" r="I3"/>
  <c r="I9"/>
  <c r="O22"/>
  <c r="I22"/>
  <c r="O20"/>
  <c r="I20"/>
  <c r="O18"/>
  <c r="I18"/>
  <c r="O16"/>
  <c r="I16"/>
  <c r="O14"/>
  <c r="I14"/>
  <c r="O12"/>
  <c r="I12"/>
  <c r="O10"/>
  <c r="I10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<sst xmlns="http://schemas.openxmlformats.org/spreadsheetml/2006/main">
  <si>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</si>
  <si>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</si>
  <si>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</si>
  <si>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>Stavba: 25041 - OBNOVA POVRCHU KOMUNIKACE V ULICI K.H. BOROVSKÉHO, ŽACLÉŘ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</si>
  <si>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</si>
  <si>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</si>
  <si>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</si>
  <si>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</si>
  <si>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</si>
  <si>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</si>
  <si>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</si>
  <si>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000</t>
  </si>
  <si>
    <t>VŠEOBECNÉ POLOŽKY</t>
  </si>
  <si>
    <t>101</t>
  </si>
  <si>
    <t>OBNOVA POVRCHU KOMUNIKACE V ULICI K.H. BOROVSKÉHO</t>
  </si>
  <si>
    <t>Soupis prací objektu</t>
  </si>
  <si>
    <t>S</t>
  </si>
  <si>
    <t>Stavba:</t>
  </si>
  <si>
    <t>25041</t>
  </si>
  <si>
    <t>OBNOVA POVRCHU KOMUNIKACE V ULICI K.H. BOROVSKÉHO, ŽACLÉŘ</t>
  </si>
  <si>
    <t>O</t>
  </si>
  <si>
    <t>Objekt:</t>
  </si>
  <si>
    <t>SO 000</t>
  </si>
  <si>
    <t>O1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</si>
  <si>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</si>
  <si>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</si>
  <si>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</si>
  <si>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</si>
  <si>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</si>
  <si>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</si>
  <si>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</si>
  <si>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</si>
  <si>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</si>
  <si>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</si>
  <si>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</si>
  <si>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</si>
  <si>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</si>
  <si>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</si>
  <si>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</si>
  <si>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</si>
  <si>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02720</t>
  </si>
  <si>
    <t/>
  </si>
  <si>
    <t>POMOC PRÁCE ZŘÍZ NEBO ZAJIŠŤ REGULACI A OCHRANU DOPRAVY</t>
  </si>
  <si>
    <t>KPL</t>
  </si>
  <si>
    <t>PP</t>
  </si>
  <si>
    <t>Zajištění DIO, omezení během výstavby</t>
  </si>
  <si>
    <t>02910</t>
  </si>
  <si>
    <t>A</t>
  </si>
  <si>
    <t>OSTATNÍ POŽADAVKY - ZEMĚMĚŘIČSKÁ MĚŘENÍ</t>
  </si>
  <si>
    <t>Vytyčení inženýrských sítí</t>
  </si>
  <si>
    <t>B</t>
  </si>
  <si>
    <t>Měření během výstavby</t>
  </si>
  <si>
    <t>02911</t>
  </si>
  <si>
    <t>OSTATNÍ POŽADAVKY - ZEMĚMĚŘICKÉ ZAMĚŘENÍ</t>
  </si>
  <si>
    <t>Zaměření skutečného stavu</t>
  </si>
  <si>
    <t>029113</t>
  </si>
  <si>
    <t>OSTATNÍ POŽADAVKY - GEODETICKÉ ZAMĚŘENÍ - CELKY</t>
  </si>
  <si>
    <t>KUS</t>
  </si>
  <si>
    <t>geodetické zaměření pro potřeby DTM
"Požadujeme vyhotovení geodetického podkladu pro vedení DTM KHK kraje, obsahující geometrické, polohové a výškové určení dokončené stavby nebo technologického zařízení v ZPS, které bude vyhotoveno v souladu s § 2, § 3 a § 5 a ve struktuře příloh č. 3 a 4 vyhlášky č. 393/2020 Sb. o digitální technické mapě (vyhláška DTM), v platném znění, v aktuálně platné verzi jednotného výměnného formátu dle § 6 vyhlášky DTM. Předmětem zaměření jsou také objekty nad rámec DTM (extenze). Geodetický podklad se vyhotovuje s využitím stávajících údajů digitální technické mapy a jeho součástí je posouzení návaznosti výsledku zaměření nového stavu na stav dosavadní. Geodetický podklad bude vložen do DTM na portále DMVS a současně předán zadavateli spolu s protokolem o přijetí aktualizačního podkladu v DTM."</t>
  </si>
  <si>
    <t>02943</t>
  </si>
  <si>
    <t>OSTATNÍ POŽADAVKY - VYPRACOVÁNÍ RDS</t>
  </si>
  <si>
    <t>02946</t>
  </si>
  <si>
    <t>OSTAT POŽADAVKY - FOTODOKUMENTACE</t>
  </si>
  <si>
    <t>SO 101</t>
  </si>
  <si>
    <t>014101</t>
  </si>
  <si>
    <t>POPLATKY ZA SKLÁDKU</t>
  </si>
  <si>
    <t>M3</t>
  </si>
  <si>
    <t>Drn, zemina</t>
  </si>
  <si>
    <t>VV</t>
  </si>
  <si>
    <t>z pol.č.11130 87,75"m2"*0,15 = 13,163 [A]</t>
  </si>
  <si>
    <t>dle pol.č.17120 4,35"m3" = 4,350 [B]</t>
  </si>
  <si>
    <t>Celkové množství = 17,513</t>
  </si>
  <si>
    <t>1</t>
  </si>
  <si>
    <t>Zemní práce</t>
  </si>
  <si>
    <t>11130</t>
  </si>
  <si>
    <t>SEJMUTÍ DRNU</t>
  </si>
  <si>
    <t>M2</t>
  </si>
  <si>
    <t>podél vozovky (170,00+181,00)*0,25 = 87,750 [A]</t>
  </si>
  <si>
    <t>11373D</t>
  </si>
  <si>
    <t>FRÉZOVÁNÍ ZPEVNĚNÝCH PLOCH BETON DROBNÝCH OPRAV A PLOŠ ROZPADŮ DO 2000M2</t>
  </si>
  <si>
    <t>S odvozem k recyklaci</t>
  </si>
  <si>
    <t>frézování tl.1-3cm 940,0"m2"*0,02 = 18,800 [A]</t>
  </si>
  <si>
    <t>13273</t>
  </si>
  <si>
    <t>HLOUBENÍ RÝH ŠÍŘ DO 2M PAŽ I NEPAŽ TŘ. I</t>
  </si>
  <si>
    <t>výkop pro obrubu 116,00*0,25*0,15 = 4,350 [A]</t>
  </si>
  <si>
    <t>17120</t>
  </si>
  <si>
    <t>ULOŽENÍ SYPANINY DO NÁSYPŮ A NA SKLÁDKY BEZ ZHUTNĚNÍ</t>
  </si>
  <si>
    <t>uložení na skládku dle pol.č.13273 4,35"m3" = 4,350 [A]</t>
  </si>
  <si>
    <t>18220A</t>
  </si>
  <si>
    <t>ROZPROSTŘENÍ NAKUPOVANÉ ORNICE VE SVAHU</t>
  </si>
  <si>
    <t xml:space="preserve"> 50,0"m2"*0,15 = 7,500 [A]</t>
  </si>
  <si>
    <t>18241</t>
  </si>
  <si>
    <t>ZALOŽENÍ TRÁVNÍKU RUČNÍM VÝSEVEM</t>
  </si>
  <si>
    <t>z pol.č.18220A 50,0"m2" = 50,000 [A]</t>
  </si>
  <si>
    <t>5</t>
  </si>
  <si>
    <t>Komunikace</t>
  </si>
  <si>
    <t>567401</t>
  </si>
  <si>
    <t>VRSTVY PRO OBNOVU A OPRAVY Z ASF CEM BETONU</t>
  </si>
  <si>
    <t>vyspravení lokálních poruch po odfrézování - čerpáno dle skutečnosti 5,0"m3" = 5,000 [A]</t>
  </si>
  <si>
    <t>56960</t>
  </si>
  <si>
    <t>ZPEVNĚNÍ KRAJNIC Z RECYKLOVANÉHO MATERIÁLU</t>
  </si>
  <si>
    <t xml:space="preserve"> (170,00+181,00)*0,25*0,15 = 13,163 [A]</t>
  </si>
  <si>
    <t>572213</t>
  </si>
  <si>
    <t>SPOJOVACÍ POSTŘIK Z EMULZE DO 0,5KG/M2</t>
  </si>
  <si>
    <t>0,3kg/m2</t>
  </si>
  <si>
    <t>frézovaná vozovka 940,0"m2" = 940,000 [A]</t>
  </si>
  <si>
    <t>vysprávka lokálních poruch - čerpáno dle skutečnosti 100,0"m2" = 100,000 [B]</t>
  </si>
  <si>
    <t>Celkové množství = 1040,000</t>
  </si>
  <si>
    <t>574A33</t>
  </si>
  <si>
    <t>ASFALTOVÝ BETON PRO OBRUSNÉ VRSTVY ACO 11 TL. 40MM</t>
  </si>
  <si>
    <t>8</t>
  </si>
  <si>
    <t>Potrubí</t>
  </si>
  <si>
    <t>89921</t>
  </si>
  <si>
    <t>VÝŠKOVÁ ÚPRAVA POKLOPŮ</t>
  </si>
  <si>
    <t>šachty 5"ks" = 5,000 [A]</t>
  </si>
  <si>
    <t>89922</t>
  </si>
  <si>
    <t>VÝŠKOVÁ ÚPRAVA MŘÍŽÍ</t>
  </si>
  <si>
    <t>UV 3"ks" = 3,000 [A]</t>
  </si>
  <si>
    <t>9</t>
  </si>
  <si>
    <t>Ostatní konstrukce a práce</t>
  </si>
  <si>
    <t>917224</t>
  </si>
  <si>
    <t>SILNIČNÍ A CHODNÍKOVÉ OBRUBY Z BETONOVÝCH OBRUBNÍKŮ ŠÍŘ 150MM</t>
  </si>
  <si>
    <t>M</t>
  </si>
  <si>
    <t>Nájezdový obrubník 150x150mm</t>
  </si>
  <si>
    <t>ze situace 15,0+36,0+27,0+38,0 = 116,000 [A]</t>
  </si>
  <si>
    <t>919112</t>
  </si>
  <si>
    <t>ŘEZÁNÍ ASFALTOVÉHO KRYTU VOZOVEK TL DO 100MM</t>
  </si>
  <si>
    <t>řezání hrany vozovky pro osazení obrubníku 116,0"m" = 116,000 [A]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</si>
</sst>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1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5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7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0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wrapText="1"/>
    </xf>
    <xf numFmtId="0" fontId="0" fillId="0" borderId="18" xfId="0" applyBorder="1"/>
    <xf numFmtId="0" fontId="8" fillId="0" borderId="7" xfId="0" applyFont="1" applyBorder="1" applyAlignment="1">
      <alignment wrapText="1"/>
    </xf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LeftStyle" xfId="5"/>
    <cellStyle name="NormalBoldRightStyle" xfId="6"/>
    <cellStyle name="StavbaRozpocetHeaderStyle" xfId="7"/>
    <cellStyle name="NadpisStrukturyStyle" xfId="8"/>
    <cellStyle name="StavebniDilStyle" xfId="9"/>
    <cellStyle name="NormalBold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4.4"/>
  <cols>
    <col min="1" max="1" width="7.109375" bestFit="1" customWidth="1"/>
    <col min="2" max="2" width="126" customWidth="1"/>
    <col min="3" max="3" width="18.88672" customWidth="1"/>
    <col min="4" max="4" width="18.88672" customWidth="1"/>
    <col min="5" max="5" width="18.88672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1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SUM(C10:C11)</f>
        <v>0</v>
      </c>
      <c r="D6" s="3"/>
      <c r="E6" s="3"/>
    </row>
    <row r="7">
      <c r="A7" s="3"/>
      <c r="B7" s="5" t="s">
        <v>5</v>
      </c>
      <c r="C7" s="6">
        <f>SUM(E10:E11)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'SO 000000'!I3</f>
        <v>0</v>
      </c>
      <c r="D10" s="9">
        <f>SUMIFS('SO 000000'!O:O,'SO 000000'!A:A,"P")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'SO 101101'!I3</f>
        <v>0</v>
      </c>
      <c r="D11" s="9">
        <f>SUMIFS('SO 101101'!O:O,'SO 101101'!A:A,"P")</f>
        <v>0</v>
      </c>
      <c r="E11" s="9">
        <f>C11+D11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15</v>
      </c>
      <c r="F2" s="15"/>
      <c r="G2" s="15"/>
      <c r="H2" s="15"/>
      <c r="I2" s="15"/>
      <c r="J2" s="17"/>
    </row>
    <row r="3" ht="27.6">
      <c r="A3" s="3" t="s">
        <v>16</v>
      </c>
      <c r="B3" s="18" t="s">
        <v>17</v>
      </c>
      <c r="C3" s="19" t="s">
        <v>18</v>
      </c>
      <c r="D3" s="20"/>
      <c r="E3" s="21" t="s">
        <v>19</v>
      </c>
      <c r="F3" s="15"/>
      <c r="G3" s="15"/>
      <c r="H3" s="22" t="s">
        <v>11</v>
      </c>
      <c r="I3" s="23">
        <f>SUMIFS(I9:I23,A9:A23,"SD")</f>
        <v>0</v>
      </c>
      <c r="J3" s="17"/>
      <c r="O3">
        <v>0</v>
      </c>
      <c r="P3">
        <v>2</v>
      </c>
    </row>
    <row r="4">
      <c r="A4" s="3" t="s">
        <v>20</v>
      </c>
      <c r="B4" s="18" t="s">
        <v>21</v>
      </c>
      <c r="C4" s="19" t="s">
        <v>22</v>
      </c>
      <c r="D4" s="20"/>
      <c r="E4" s="21" t="s">
        <v>12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3" t="s">
        <v>23</v>
      </c>
      <c r="B5" s="18" t="s">
        <v>24</v>
      </c>
      <c r="C5" s="19" t="s">
        <v>11</v>
      </c>
      <c r="D5" s="20"/>
      <c r="E5" s="21" t="s">
        <v>12</v>
      </c>
      <c r="F5" s="15"/>
      <c r="G5" s="15"/>
      <c r="H5" s="15"/>
      <c r="I5" s="15"/>
      <c r="J5" s="17"/>
      <c r="O5">
        <v>0.20999999999999999</v>
      </c>
    </row>
    <row r="6">
      <c r="A6" s="24" t="s">
        <v>25</v>
      </c>
      <c r="B6" s="25" t="s">
        <v>26</v>
      </c>
      <c r="C6" s="7" t="s">
        <v>27</v>
      </c>
      <c r="D6" s="7" t="s">
        <v>28</v>
      </c>
      <c r="E6" s="7" t="s">
        <v>29</v>
      </c>
      <c r="F6" s="7" t="s">
        <v>30</v>
      </c>
      <c r="G6" s="7" t="s">
        <v>31</v>
      </c>
      <c r="H6" s="7" t="s">
        <v>32</v>
      </c>
      <c r="I6" s="7"/>
      <c r="J6" s="26" t="s">
        <v>33</v>
      </c>
    </row>
    <row r="7">
      <c r="A7" s="24"/>
      <c r="B7" s="25"/>
      <c r="C7" s="7"/>
      <c r="D7" s="7"/>
      <c r="E7" s="7"/>
      <c r="F7" s="7"/>
      <c r="G7" s="7"/>
      <c r="H7" s="7" t="s">
        <v>34</v>
      </c>
      <c r="I7" s="7" t="s">
        <v>35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36</v>
      </c>
      <c r="B9" s="30"/>
      <c r="C9" s="31" t="s">
        <v>37</v>
      </c>
      <c r="D9" s="32"/>
      <c r="E9" s="29" t="s">
        <v>38</v>
      </c>
      <c r="F9" s="32"/>
      <c r="G9" s="32"/>
      <c r="H9" s="32"/>
      <c r="I9" s="33">
        <f>SUMIFS(I10:I23,A10:A23,"P")</f>
        <v>0</v>
      </c>
      <c r="J9" s="34"/>
    </row>
    <row r="10">
      <c r="A10" s="35" t="s">
        <v>39</v>
      </c>
      <c r="B10" s="35">
        <v>1</v>
      </c>
      <c r="C10" s="36" t="s">
        <v>40</v>
      </c>
      <c r="D10" s="35" t="s">
        <v>41</v>
      </c>
      <c r="E10" s="37" t="s">
        <v>42</v>
      </c>
      <c r="F10" s="38" t="s">
        <v>43</v>
      </c>
      <c r="G10" s="39">
        <v>1</v>
      </c>
      <c r="H10" s="40">
        <v>0</v>
      </c>
      <c r="I10" s="40">
        <f>ROUND(G10*H10,P4)</f>
        <v>0</v>
      </c>
      <c r="J10" s="35"/>
      <c r="O10" s="41">
        <f>I10*0.21</f>
        <v>0</v>
      </c>
      <c r="P10">
        <v>3</v>
      </c>
    </row>
    <row r="11">
      <c r="A11" s="35" t="s">
        <v>44</v>
      </c>
      <c r="B11" s="42"/>
      <c r="C11" s="43"/>
      <c r="D11" s="43"/>
      <c r="E11" s="37" t="s">
        <v>45</v>
      </c>
      <c r="F11" s="43"/>
      <c r="G11" s="43"/>
      <c r="H11" s="43"/>
      <c r="I11" s="43"/>
      <c r="J11" s="44"/>
    </row>
    <row r="12">
      <c r="A12" s="35" t="s">
        <v>39</v>
      </c>
      <c r="B12" s="35">
        <v>2</v>
      </c>
      <c r="C12" s="36" t="s">
        <v>46</v>
      </c>
      <c r="D12" s="35" t="s">
        <v>47</v>
      </c>
      <c r="E12" s="37" t="s">
        <v>48</v>
      </c>
      <c r="F12" s="38" t="s">
        <v>43</v>
      </c>
      <c r="G12" s="39">
        <v>1</v>
      </c>
      <c r="H12" s="40">
        <v>0</v>
      </c>
      <c r="I12" s="40">
        <f>ROUND(G12*H12,P4)</f>
        <v>0</v>
      </c>
      <c r="J12" s="35"/>
      <c r="O12" s="41">
        <f>I12*0.21</f>
        <v>0</v>
      </c>
      <c r="P12">
        <v>3</v>
      </c>
    </row>
    <row r="13">
      <c r="A13" s="35" t="s">
        <v>44</v>
      </c>
      <c r="B13" s="42"/>
      <c r="C13" s="43"/>
      <c r="D13" s="43"/>
      <c r="E13" s="37" t="s">
        <v>49</v>
      </c>
      <c r="F13" s="43"/>
      <c r="G13" s="43"/>
      <c r="H13" s="43"/>
      <c r="I13" s="43"/>
      <c r="J13" s="44"/>
    </row>
    <row r="14">
      <c r="A14" s="35" t="s">
        <v>39</v>
      </c>
      <c r="B14" s="35">
        <v>3</v>
      </c>
      <c r="C14" s="36" t="s">
        <v>46</v>
      </c>
      <c r="D14" s="35" t="s">
        <v>50</v>
      </c>
      <c r="E14" s="37" t="s">
        <v>48</v>
      </c>
      <c r="F14" s="38" t="s">
        <v>43</v>
      </c>
      <c r="G14" s="39">
        <v>1</v>
      </c>
      <c r="H14" s="40">
        <v>0</v>
      </c>
      <c r="I14" s="40">
        <f>ROUND(G14*H14,P4)</f>
        <v>0</v>
      </c>
      <c r="J14" s="35"/>
      <c r="O14" s="41">
        <f>I14*0.21</f>
        <v>0</v>
      </c>
      <c r="P14">
        <v>3</v>
      </c>
    </row>
    <row r="15">
      <c r="A15" s="35" t="s">
        <v>44</v>
      </c>
      <c r="B15" s="42"/>
      <c r="C15" s="43"/>
      <c r="D15" s="43"/>
      <c r="E15" s="37" t="s">
        <v>51</v>
      </c>
      <c r="F15" s="43"/>
      <c r="G15" s="43"/>
      <c r="H15" s="43"/>
      <c r="I15" s="43"/>
      <c r="J15" s="44"/>
    </row>
    <row r="16">
      <c r="A16" s="35" t="s">
        <v>39</v>
      </c>
      <c r="B16" s="35">
        <v>4</v>
      </c>
      <c r="C16" s="36" t="s">
        <v>52</v>
      </c>
      <c r="D16" s="35" t="s">
        <v>41</v>
      </c>
      <c r="E16" s="37" t="s">
        <v>53</v>
      </c>
      <c r="F16" s="38" t="s">
        <v>43</v>
      </c>
      <c r="G16" s="39">
        <v>1</v>
      </c>
      <c r="H16" s="40">
        <v>0</v>
      </c>
      <c r="I16" s="40">
        <f>ROUND(G16*H16,P4)</f>
        <v>0</v>
      </c>
      <c r="J16" s="35"/>
      <c r="O16" s="41">
        <f>I16*0.21</f>
        <v>0</v>
      </c>
      <c r="P16">
        <v>3</v>
      </c>
    </row>
    <row r="17">
      <c r="A17" s="35" t="s">
        <v>44</v>
      </c>
      <c r="B17" s="42"/>
      <c r="C17" s="43"/>
      <c r="D17" s="43"/>
      <c r="E17" s="37" t="s">
        <v>54</v>
      </c>
      <c r="F17" s="43"/>
      <c r="G17" s="43"/>
      <c r="H17" s="43"/>
      <c r="I17" s="43"/>
      <c r="J17" s="44"/>
    </row>
    <row r="18">
      <c r="A18" s="35" t="s">
        <v>39</v>
      </c>
      <c r="B18" s="35">
        <v>5</v>
      </c>
      <c r="C18" s="36" t="s">
        <v>55</v>
      </c>
      <c r="D18" s="35" t="s">
        <v>41</v>
      </c>
      <c r="E18" s="37" t="s">
        <v>56</v>
      </c>
      <c r="F18" s="38" t="s">
        <v>57</v>
      </c>
      <c r="G18" s="39">
        <v>1</v>
      </c>
      <c r="H18" s="40">
        <v>0</v>
      </c>
      <c r="I18" s="40">
        <f>ROUND(G18*H18,P4)</f>
        <v>0</v>
      </c>
      <c r="J18" s="35"/>
      <c r="O18" s="41">
        <f>I18*0.21</f>
        <v>0</v>
      </c>
      <c r="P18">
        <v>3</v>
      </c>
    </row>
    <row r="19" ht="187.2">
      <c r="A19" s="35" t="s">
        <v>44</v>
      </c>
      <c r="B19" s="42"/>
      <c r="C19" s="43"/>
      <c r="D19" s="43"/>
      <c r="E19" s="37" t="s">
        <v>58</v>
      </c>
      <c r="F19" s="43"/>
      <c r="G19" s="43"/>
      <c r="H19" s="43"/>
      <c r="I19" s="43"/>
      <c r="J19" s="44"/>
    </row>
    <row r="20">
      <c r="A20" s="35" t="s">
        <v>39</v>
      </c>
      <c r="B20" s="35">
        <v>6</v>
      </c>
      <c r="C20" s="36" t="s">
        <v>59</v>
      </c>
      <c r="D20" s="35" t="s">
        <v>41</v>
      </c>
      <c r="E20" s="37" t="s">
        <v>60</v>
      </c>
      <c r="F20" s="38" t="s">
        <v>43</v>
      </c>
      <c r="G20" s="39">
        <v>1</v>
      </c>
      <c r="H20" s="40">
        <v>0</v>
      </c>
      <c r="I20" s="40">
        <f>ROUND(G20*H20,P4)</f>
        <v>0</v>
      </c>
      <c r="J20" s="35"/>
      <c r="O20" s="41">
        <f>I20*0.21</f>
        <v>0</v>
      </c>
      <c r="P20">
        <v>3</v>
      </c>
    </row>
    <row r="21">
      <c r="A21" s="35" t="s">
        <v>44</v>
      </c>
      <c r="B21" s="42"/>
      <c r="C21" s="43"/>
      <c r="D21" s="43"/>
      <c r="E21" s="45" t="s">
        <v>41</v>
      </c>
      <c r="F21" s="43"/>
      <c r="G21" s="43"/>
      <c r="H21" s="43"/>
      <c r="I21" s="43"/>
      <c r="J21" s="44"/>
    </row>
    <row r="22">
      <c r="A22" s="35" t="s">
        <v>39</v>
      </c>
      <c r="B22" s="35">
        <v>7</v>
      </c>
      <c r="C22" s="36" t="s">
        <v>61</v>
      </c>
      <c r="D22" s="35" t="s">
        <v>41</v>
      </c>
      <c r="E22" s="37" t="s">
        <v>62</v>
      </c>
      <c r="F22" s="38" t="s">
        <v>43</v>
      </c>
      <c r="G22" s="39">
        <v>1</v>
      </c>
      <c r="H22" s="40">
        <v>0</v>
      </c>
      <c r="I22" s="40">
        <f>ROUND(G22*H22,P4)</f>
        <v>0</v>
      </c>
      <c r="J22" s="35"/>
      <c r="O22" s="41">
        <f>I22*0.21</f>
        <v>0</v>
      </c>
      <c r="P22">
        <v>3</v>
      </c>
    </row>
    <row r="23">
      <c r="A23" s="35" t="s">
        <v>44</v>
      </c>
      <c r="B23" s="46"/>
      <c r="C23" s="47"/>
      <c r="D23" s="47"/>
      <c r="E23" s="48" t="s">
        <v>41</v>
      </c>
      <c r="F23" s="47"/>
      <c r="G23" s="47"/>
      <c r="H23" s="47"/>
      <c r="I23" s="47"/>
      <c r="J23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15</v>
      </c>
      <c r="F2" s="15"/>
      <c r="G2" s="15"/>
      <c r="H2" s="15"/>
      <c r="I2" s="15"/>
      <c r="J2" s="17"/>
    </row>
    <row r="3" ht="27.6">
      <c r="A3" s="3" t="s">
        <v>16</v>
      </c>
      <c r="B3" s="18" t="s">
        <v>17</v>
      </c>
      <c r="C3" s="19" t="s">
        <v>18</v>
      </c>
      <c r="D3" s="20"/>
      <c r="E3" s="21" t="s">
        <v>19</v>
      </c>
      <c r="F3" s="15"/>
      <c r="G3" s="15"/>
      <c r="H3" s="22" t="s">
        <v>13</v>
      </c>
      <c r="I3" s="23">
        <f>SUMIFS(I9:I62,A9:A62,"SD")</f>
        <v>0</v>
      </c>
      <c r="J3" s="17"/>
      <c r="O3">
        <v>0</v>
      </c>
      <c r="P3">
        <v>2</v>
      </c>
    </row>
    <row r="4">
      <c r="A4" s="3" t="s">
        <v>20</v>
      </c>
      <c r="B4" s="18" t="s">
        <v>21</v>
      </c>
      <c r="C4" s="19" t="s">
        <v>63</v>
      </c>
      <c r="D4" s="20"/>
      <c r="E4" s="21" t="s">
        <v>14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3" t="s">
        <v>23</v>
      </c>
      <c r="B5" s="18" t="s">
        <v>24</v>
      </c>
      <c r="C5" s="19" t="s">
        <v>13</v>
      </c>
      <c r="D5" s="20"/>
      <c r="E5" s="21" t="s">
        <v>14</v>
      </c>
      <c r="F5" s="15"/>
      <c r="G5" s="15"/>
      <c r="H5" s="15"/>
      <c r="I5" s="15"/>
      <c r="J5" s="17"/>
      <c r="O5">
        <v>0.20999999999999999</v>
      </c>
    </row>
    <row r="6">
      <c r="A6" s="24" t="s">
        <v>25</v>
      </c>
      <c r="B6" s="25" t="s">
        <v>26</v>
      </c>
      <c r="C6" s="7" t="s">
        <v>27</v>
      </c>
      <c r="D6" s="7" t="s">
        <v>28</v>
      </c>
      <c r="E6" s="7" t="s">
        <v>29</v>
      </c>
      <c r="F6" s="7" t="s">
        <v>30</v>
      </c>
      <c r="G6" s="7" t="s">
        <v>31</v>
      </c>
      <c r="H6" s="7" t="s">
        <v>32</v>
      </c>
      <c r="I6" s="7"/>
      <c r="J6" s="26" t="s">
        <v>33</v>
      </c>
    </row>
    <row r="7">
      <c r="A7" s="24"/>
      <c r="B7" s="25"/>
      <c r="C7" s="7"/>
      <c r="D7" s="7"/>
      <c r="E7" s="7"/>
      <c r="F7" s="7"/>
      <c r="G7" s="7"/>
      <c r="H7" s="7" t="s">
        <v>34</v>
      </c>
      <c r="I7" s="7" t="s">
        <v>35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36</v>
      </c>
      <c r="B9" s="30"/>
      <c r="C9" s="31" t="s">
        <v>37</v>
      </c>
      <c r="D9" s="32"/>
      <c r="E9" s="29" t="s">
        <v>38</v>
      </c>
      <c r="F9" s="32"/>
      <c r="G9" s="32"/>
      <c r="H9" s="32"/>
      <c r="I9" s="33">
        <f>SUMIFS(I10:I14,A10:A14,"P")</f>
        <v>0</v>
      </c>
      <c r="J9" s="34"/>
    </row>
    <row r="10">
      <c r="A10" s="35" t="s">
        <v>39</v>
      </c>
      <c r="B10" s="35">
        <v>1</v>
      </c>
      <c r="C10" s="36" t="s">
        <v>64</v>
      </c>
      <c r="D10" s="35"/>
      <c r="E10" s="37" t="s">
        <v>65</v>
      </c>
      <c r="F10" s="38" t="s">
        <v>66</v>
      </c>
      <c r="G10" s="39">
        <v>17.513000000000002</v>
      </c>
      <c r="H10" s="40">
        <v>0</v>
      </c>
      <c r="I10" s="40">
        <f>ROUND(G10*H10,P4)</f>
        <v>0</v>
      </c>
      <c r="J10" s="35"/>
      <c r="O10" s="41">
        <f>I10*0.21</f>
        <v>0</v>
      </c>
      <c r="P10">
        <v>3</v>
      </c>
    </row>
    <row r="11">
      <c r="A11" s="35" t="s">
        <v>44</v>
      </c>
      <c r="B11" s="42"/>
      <c r="C11" s="43"/>
      <c r="D11" s="43"/>
      <c r="E11" s="37" t="s">
        <v>67</v>
      </c>
      <c r="F11" s="43"/>
      <c r="G11" s="43"/>
      <c r="H11" s="43"/>
      <c r="I11" s="43"/>
      <c r="J11" s="44"/>
    </row>
    <row r="12">
      <c r="A12" s="35" t="s">
        <v>68</v>
      </c>
      <c r="B12" s="42"/>
      <c r="C12" s="43"/>
      <c r="D12" s="43"/>
      <c r="E12" s="50" t="s">
        <v>69</v>
      </c>
      <c r="F12" s="43"/>
      <c r="G12" s="43"/>
      <c r="H12" s="43"/>
      <c r="I12" s="43"/>
      <c r="J12" s="44"/>
    </row>
    <row r="13">
      <c r="A13" s="35" t="s">
        <v>68</v>
      </c>
      <c r="B13" s="42"/>
      <c r="C13" s="43"/>
      <c r="D13" s="43"/>
      <c r="E13" s="50" t="s">
        <v>70</v>
      </c>
      <c r="F13" s="43"/>
      <c r="G13" s="43"/>
      <c r="H13" s="43"/>
      <c r="I13" s="43"/>
      <c r="J13" s="44"/>
    </row>
    <row r="14">
      <c r="A14" s="35" t="s">
        <v>68</v>
      </c>
      <c r="B14" s="42"/>
      <c r="C14" s="43"/>
      <c r="D14" s="43"/>
      <c r="E14" s="50" t="s">
        <v>71</v>
      </c>
      <c r="F14" s="43"/>
      <c r="G14" s="43"/>
      <c r="H14" s="43"/>
      <c r="I14" s="43"/>
      <c r="J14" s="44"/>
    </row>
    <row r="15">
      <c r="A15" s="29" t="s">
        <v>36</v>
      </c>
      <c r="B15" s="30"/>
      <c r="C15" s="31" t="s">
        <v>72</v>
      </c>
      <c r="D15" s="32"/>
      <c r="E15" s="29" t="s">
        <v>73</v>
      </c>
      <c r="F15" s="32"/>
      <c r="G15" s="32"/>
      <c r="H15" s="32"/>
      <c r="I15" s="33">
        <f>SUMIFS(I16:I33,A16:A33,"P")</f>
        <v>0</v>
      </c>
      <c r="J15" s="34"/>
    </row>
    <row r="16">
      <c r="A16" s="35" t="s">
        <v>39</v>
      </c>
      <c r="B16" s="35">
        <v>2</v>
      </c>
      <c r="C16" s="36" t="s">
        <v>74</v>
      </c>
      <c r="D16" s="35" t="s">
        <v>41</v>
      </c>
      <c r="E16" s="37" t="s">
        <v>75</v>
      </c>
      <c r="F16" s="38" t="s">
        <v>76</v>
      </c>
      <c r="G16" s="39">
        <v>87.75</v>
      </c>
      <c r="H16" s="40">
        <v>0</v>
      </c>
      <c r="I16" s="40">
        <f>ROUND(G16*H16,P4)</f>
        <v>0</v>
      </c>
      <c r="J16" s="35"/>
      <c r="O16" s="41">
        <f>I16*0.21</f>
        <v>0</v>
      </c>
      <c r="P16">
        <v>3</v>
      </c>
    </row>
    <row r="17">
      <c r="A17" s="35" t="s">
        <v>44</v>
      </c>
      <c r="B17" s="42"/>
      <c r="C17" s="43"/>
      <c r="D17" s="43"/>
      <c r="E17" s="45" t="s">
        <v>41</v>
      </c>
      <c r="F17" s="43"/>
      <c r="G17" s="43"/>
      <c r="H17" s="43"/>
      <c r="I17" s="43"/>
      <c r="J17" s="44"/>
    </row>
    <row r="18">
      <c r="A18" s="35" t="s">
        <v>68</v>
      </c>
      <c r="B18" s="42"/>
      <c r="C18" s="43"/>
      <c r="D18" s="43"/>
      <c r="E18" s="50" t="s">
        <v>77</v>
      </c>
      <c r="F18" s="43"/>
      <c r="G18" s="43"/>
      <c r="H18" s="43"/>
      <c r="I18" s="43"/>
      <c r="J18" s="44"/>
    </row>
    <row r="19" ht="28.8">
      <c r="A19" s="35" t="s">
        <v>39</v>
      </c>
      <c r="B19" s="35">
        <v>3</v>
      </c>
      <c r="C19" s="36" t="s">
        <v>78</v>
      </c>
      <c r="D19" s="35" t="s">
        <v>41</v>
      </c>
      <c r="E19" s="37" t="s">
        <v>79</v>
      </c>
      <c r="F19" s="38" t="s">
        <v>66</v>
      </c>
      <c r="G19" s="39">
        <v>18.800000000000001</v>
      </c>
      <c r="H19" s="40">
        <v>0</v>
      </c>
      <c r="I19" s="40">
        <f>ROUND(G19*H19,P4)</f>
        <v>0</v>
      </c>
      <c r="J19" s="35"/>
      <c r="O19" s="41">
        <f>I19*0.21</f>
        <v>0</v>
      </c>
      <c r="P19">
        <v>3</v>
      </c>
    </row>
    <row r="20">
      <c r="A20" s="35" t="s">
        <v>44</v>
      </c>
      <c r="B20" s="42"/>
      <c r="C20" s="43"/>
      <c r="D20" s="43"/>
      <c r="E20" s="37" t="s">
        <v>80</v>
      </c>
      <c r="F20" s="43"/>
      <c r="G20" s="43"/>
      <c r="H20" s="43"/>
      <c r="I20" s="43"/>
      <c r="J20" s="44"/>
    </row>
    <row r="21">
      <c r="A21" s="35" t="s">
        <v>68</v>
      </c>
      <c r="B21" s="42"/>
      <c r="C21" s="43"/>
      <c r="D21" s="43"/>
      <c r="E21" s="50" t="s">
        <v>81</v>
      </c>
      <c r="F21" s="43"/>
      <c r="G21" s="43"/>
      <c r="H21" s="43"/>
      <c r="I21" s="43"/>
      <c r="J21" s="44"/>
    </row>
    <row r="22">
      <c r="A22" s="35" t="s">
        <v>39</v>
      </c>
      <c r="B22" s="35">
        <v>4</v>
      </c>
      <c r="C22" s="36" t="s">
        <v>82</v>
      </c>
      <c r="D22" s="35" t="s">
        <v>41</v>
      </c>
      <c r="E22" s="37" t="s">
        <v>83</v>
      </c>
      <c r="F22" s="38" t="s">
        <v>66</v>
      </c>
      <c r="G22" s="39">
        <v>4.3499999999999996</v>
      </c>
      <c r="H22" s="40">
        <v>0</v>
      </c>
      <c r="I22" s="40">
        <f>ROUND(G22*H22,P4)</f>
        <v>0</v>
      </c>
      <c r="J22" s="35"/>
      <c r="O22" s="41">
        <f>I22*0.21</f>
        <v>0</v>
      </c>
      <c r="P22">
        <v>3</v>
      </c>
    </row>
    <row r="23">
      <c r="A23" s="35" t="s">
        <v>44</v>
      </c>
      <c r="B23" s="42"/>
      <c r="C23" s="43"/>
      <c r="D23" s="43"/>
      <c r="E23" s="45" t="s">
        <v>41</v>
      </c>
      <c r="F23" s="43"/>
      <c r="G23" s="43"/>
      <c r="H23" s="43"/>
      <c r="I23" s="43"/>
      <c r="J23" s="44"/>
    </row>
    <row r="24">
      <c r="A24" s="35" t="s">
        <v>68</v>
      </c>
      <c r="B24" s="42"/>
      <c r="C24" s="43"/>
      <c r="D24" s="43"/>
      <c r="E24" s="50" t="s">
        <v>84</v>
      </c>
      <c r="F24" s="43"/>
      <c r="G24" s="43"/>
      <c r="H24" s="43"/>
      <c r="I24" s="43"/>
      <c r="J24" s="44"/>
    </row>
    <row r="25">
      <c r="A25" s="35" t="s">
        <v>39</v>
      </c>
      <c r="B25" s="35">
        <v>5</v>
      </c>
      <c r="C25" s="36" t="s">
        <v>85</v>
      </c>
      <c r="D25" s="35" t="s">
        <v>41</v>
      </c>
      <c r="E25" s="37" t="s">
        <v>86</v>
      </c>
      <c r="F25" s="38" t="s">
        <v>66</v>
      </c>
      <c r="G25" s="39">
        <v>4.3499999999999996</v>
      </c>
      <c r="H25" s="40">
        <v>0</v>
      </c>
      <c r="I25" s="40">
        <f>ROUND(G25*H25,P4)</f>
        <v>0</v>
      </c>
      <c r="J25" s="35"/>
      <c r="O25" s="41">
        <f>I25*0.21</f>
        <v>0</v>
      </c>
      <c r="P25">
        <v>3</v>
      </c>
    </row>
    <row r="26">
      <c r="A26" s="35" t="s">
        <v>44</v>
      </c>
      <c r="B26" s="42"/>
      <c r="C26" s="43"/>
      <c r="D26" s="43"/>
      <c r="E26" s="45" t="s">
        <v>41</v>
      </c>
      <c r="F26" s="43"/>
      <c r="G26" s="43"/>
      <c r="H26" s="43"/>
      <c r="I26" s="43"/>
      <c r="J26" s="44"/>
    </row>
    <row r="27">
      <c r="A27" s="35" t="s">
        <v>68</v>
      </c>
      <c r="B27" s="42"/>
      <c r="C27" s="43"/>
      <c r="D27" s="43"/>
      <c r="E27" s="50" t="s">
        <v>87</v>
      </c>
      <c r="F27" s="43"/>
      <c r="G27" s="43"/>
      <c r="H27" s="43"/>
      <c r="I27" s="43"/>
      <c r="J27" s="44"/>
    </row>
    <row r="28">
      <c r="A28" s="35" t="s">
        <v>39</v>
      </c>
      <c r="B28" s="35">
        <v>6</v>
      </c>
      <c r="C28" s="36" t="s">
        <v>88</v>
      </c>
      <c r="D28" s="35" t="s">
        <v>41</v>
      </c>
      <c r="E28" s="37" t="s">
        <v>89</v>
      </c>
      <c r="F28" s="38" t="s">
        <v>66</v>
      </c>
      <c r="G28" s="39">
        <v>7.5</v>
      </c>
      <c r="H28" s="40">
        <v>0</v>
      </c>
      <c r="I28" s="40">
        <f>ROUND(G28*H28,P4)</f>
        <v>0</v>
      </c>
      <c r="J28" s="35"/>
      <c r="O28" s="41">
        <f>I28*0.21</f>
        <v>0</v>
      </c>
      <c r="P28">
        <v>3</v>
      </c>
    </row>
    <row r="29">
      <c r="A29" s="35" t="s">
        <v>44</v>
      </c>
      <c r="B29" s="42"/>
      <c r="C29" s="43"/>
      <c r="D29" s="43"/>
      <c r="E29" s="45" t="s">
        <v>41</v>
      </c>
      <c r="F29" s="43"/>
      <c r="G29" s="43"/>
      <c r="H29" s="43"/>
      <c r="I29" s="43"/>
      <c r="J29" s="44"/>
    </row>
    <row r="30">
      <c r="A30" s="35" t="s">
        <v>68</v>
      </c>
      <c r="B30" s="42"/>
      <c r="C30" s="43"/>
      <c r="D30" s="43"/>
      <c r="E30" s="50" t="s">
        <v>90</v>
      </c>
      <c r="F30" s="43"/>
      <c r="G30" s="43"/>
      <c r="H30" s="43"/>
      <c r="I30" s="43"/>
      <c r="J30" s="44"/>
    </row>
    <row r="31">
      <c r="A31" s="35" t="s">
        <v>39</v>
      </c>
      <c r="B31" s="35">
        <v>7</v>
      </c>
      <c r="C31" s="36" t="s">
        <v>91</v>
      </c>
      <c r="D31" s="35" t="s">
        <v>41</v>
      </c>
      <c r="E31" s="37" t="s">
        <v>92</v>
      </c>
      <c r="F31" s="38" t="s">
        <v>76</v>
      </c>
      <c r="G31" s="39">
        <v>50</v>
      </c>
      <c r="H31" s="40">
        <v>0</v>
      </c>
      <c r="I31" s="40">
        <f>ROUND(G31*H31,P4)</f>
        <v>0</v>
      </c>
      <c r="J31" s="35"/>
      <c r="O31" s="41">
        <f>I31*0.21</f>
        <v>0</v>
      </c>
      <c r="P31">
        <v>3</v>
      </c>
    </row>
    <row r="32">
      <c r="A32" s="35" t="s">
        <v>44</v>
      </c>
      <c r="B32" s="42"/>
      <c r="C32" s="43"/>
      <c r="D32" s="43"/>
      <c r="E32" s="45" t="s">
        <v>41</v>
      </c>
      <c r="F32" s="43"/>
      <c r="G32" s="43"/>
      <c r="H32" s="43"/>
      <c r="I32" s="43"/>
      <c r="J32" s="44"/>
    </row>
    <row r="33">
      <c r="A33" s="35" t="s">
        <v>68</v>
      </c>
      <c r="B33" s="42"/>
      <c r="C33" s="43"/>
      <c r="D33" s="43"/>
      <c r="E33" s="50" t="s">
        <v>93</v>
      </c>
      <c r="F33" s="43"/>
      <c r="G33" s="43"/>
      <c r="H33" s="43"/>
      <c r="I33" s="43"/>
      <c r="J33" s="44"/>
    </row>
    <row r="34">
      <c r="A34" s="29" t="s">
        <v>36</v>
      </c>
      <c r="B34" s="30"/>
      <c r="C34" s="31" t="s">
        <v>94</v>
      </c>
      <c r="D34" s="32"/>
      <c r="E34" s="29" t="s">
        <v>95</v>
      </c>
      <c r="F34" s="32"/>
      <c r="G34" s="32"/>
      <c r="H34" s="32"/>
      <c r="I34" s="33">
        <f>SUMIFS(I35:I48,A35:A48,"P")</f>
        <v>0</v>
      </c>
      <c r="J34" s="34"/>
    </row>
    <row r="35">
      <c r="A35" s="35" t="s">
        <v>39</v>
      </c>
      <c r="B35" s="35">
        <v>8</v>
      </c>
      <c r="C35" s="36" t="s">
        <v>96</v>
      </c>
      <c r="D35" s="35" t="s">
        <v>41</v>
      </c>
      <c r="E35" s="37" t="s">
        <v>97</v>
      </c>
      <c r="F35" s="38" t="s">
        <v>66</v>
      </c>
      <c r="G35" s="39">
        <v>5</v>
      </c>
      <c r="H35" s="40">
        <v>0</v>
      </c>
      <c r="I35" s="40">
        <f>ROUND(G35*H35,P4)</f>
        <v>0</v>
      </c>
      <c r="J35" s="35"/>
      <c r="O35" s="41">
        <f>I35*0.21</f>
        <v>0</v>
      </c>
      <c r="P35">
        <v>3</v>
      </c>
    </row>
    <row r="36">
      <c r="A36" s="35" t="s">
        <v>44</v>
      </c>
      <c r="B36" s="42"/>
      <c r="C36" s="43"/>
      <c r="D36" s="43"/>
      <c r="E36" s="45" t="s">
        <v>41</v>
      </c>
      <c r="F36" s="43"/>
      <c r="G36" s="43"/>
      <c r="H36" s="43"/>
      <c r="I36" s="43"/>
      <c r="J36" s="44"/>
    </row>
    <row r="37" ht="28.8">
      <c r="A37" s="35" t="s">
        <v>68</v>
      </c>
      <c r="B37" s="42"/>
      <c r="C37" s="43"/>
      <c r="D37" s="43"/>
      <c r="E37" s="50" t="s">
        <v>98</v>
      </c>
      <c r="F37" s="43"/>
      <c r="G37" s="43"/>
      <c r="H37" s="43"/>
      <c r="I37" s="43"/>
      <c r="J37" s="44"/>
    </row>
    <row r="38">
      <c r="A38" s="35" t="s">
        <v>39</v>
      </c>
      <c r="B38" s="35">
        <v>9</v>
      </c>
      <c r="C38" s="36" t="s">
        <v>99</v>
      </c>
      <c r="D38" s="35" t="s">
        <v>41</v>
      </c>
      <c r="E38" s="37" t="s">
        <v>100</v>
      </c>
      <c r="F38" s="38" t="s">
        <v>66</v>
      </c>
      <c r="G38" s="39">
        <v>13.163</v>
      </c>
      <c r="H38" s="40">
        <v>0</v>
      </c>
      <c r="I38" s="40">
        <f>ROUND(G38*H38,P4)</f>
        <v>0</v>
      </c>
      <c r="J38" s="35"/>
      <c r="O38" s="41">
        <f>I38*0.21</f>
        <v>0</v>
      </c>
      <c r="P38">
        <v>3</v>
      </c>
    </row>
    <row r="39">
      <c r="A39" s="35" t="s">
        <v>44</v>
      </c>
      <c r="B39" s="42"/>
      <c r="C39" s="43"/>
      <c r="D39" s="43"/>
      <c r="E39" s="45" t="s">
        <v>41</v>
      </c>
      <c r="F39" s="43"/>
      <c r="G39" s="43"/>
      <c r="H39" s="43"/>
      <c r="I39" s="43"/>
      <c r="J39" s="44"/>
    </row>
    <row r="40">
      <c r="A40" s="35" t="s">
        <v>68</v>
      </c>
      <c r="B40" s="42"/>
      <c r="C40" s="43"/>
      <c r="D40" s="43"/>
      <c r="E40" s="50" t="s">
        <v>101</v>
      </c>
      <c r="F40" s="43"/>
      <c r="G40" s="43"/>
      <c r="H40" s="43"/>
      <c r="I40" s="43"/>
      <c r="J40" s="44"/>
    </row>
    <row r="41">
      <c r="A41" s="35" t="s">
        <v>39</v>
      </c>
      <c r="B41" s="35">
        <v>10</v>
      </c>
      <c r="C41" s="36" t="s">
        <v>102</v>
      </c>
      <c r="D41" s="35" t="s">
        <v>41</v>
      </c>
      <c r="E41" s="37" t="s">
        <v>103</v>
      </c>
      <c r="F41" s="38" t="s">
        <v>76</v>
      </c>
      <c r="G41" s="39">
        <v>1040</v>
      </c>
      <c r="H41" s="40">
        <v>0</v>
      </c>
      <c r="I41" s="40">
        <f>ROUND(G41*H41,P4)</f>
        <v>0</v>
      </c>
      <c r="J41" s="35"/>
      <c r="O41" s="41">
        <f>I41*0.21</f>
        <v>0</v>
      </c>
      <c r="P41">
        <v>3</v>
      </c>
    </row>
    <row r="42">
      <c r="A42" s="35" t="s">
        <v>44</v>
      </c>
      <c r="B42" s="42"/>
      <c r="C42" s="43"/>
      <c r="D42" s="43"/>
      <c r="E42" s="37" t="s">
        <v>104</v>
      </c>
      <c r="F42" s="43"/>
      <c r="G42" s="43"/>
      <c r="H42" s="43"/>
      <c r="I42" s="43"/>
      <c r="J42" s="44"/>
    </row>
    <row r="43">
      <c r="A43" s="35" t="s">
        <v>68</v>
      </c>
      <c r="B43" s="42"/>
      <c r="C43" s="43"/>
      <c r="D43" s="43"/>
      <c r="E43" s="50" t="s">
        <v>105</v>
      </c>
      <c r="F43" s="43"/>
      <c r="G43" s="43"/>
      <c r="H43" s="43"/>
      <c r="I43" s="43"/>
      <c r="J43" s="44"/>
    </row>
    <row r="44">
      <c r="A44" s="35" t="s">
        <v>68</v>
      </c>
      <c r="B44" s="42"/>
      <c r="C44" s="43"/>
      <c r="D44" s="43"/>
      <c r="E44" s="50" t="s">
        <v>106</v>
      </c>
      <c r="F44" s="43"/>
      <c r="G44" s="43"/>
      <c r="H44" s="43"/>
      <c r="I44" s="43"/>
      <c r="J44" s="44"/>
    </row>
    <row r="45">
      <c r="A45" s="35" t="s">
        <v>68</v>
      </c>
      <c r="B45" s="42"/>
      <c r="C45" s="43"/>
      <c r="D45" s="43"/>
      <c r="E45" s="50" t="s">
        <v>107</v>
      </c>
      <c r="F45" s="43"/>
      <c r="G45" s="43"/>
      <c r="H45" s="43"/>
      <c r="I45" s="43"/>
      <c r="J45" s="44"/>
    </row>
    <row r="46">
      <c r="A46" s="35" t="s">
        <v>39</v>
      </c>
      <c r="B46" s="35">
        <v>11</v>
      </c>
      <c r="C46" s="36" t="s">
        <v>108</v>
      </c>
      <c r="D46" s="35" t="s">
        <v>41</v>
      </c>
      <c r="E46" s="37" t="s">
        <v>109</v>
      </c>
      <c r="F46" s="38" t="s">
        <v>76</v>
      </c>
      <c r="G46" s="39">
        <v>940</v>
      </c>
      <c r="H46" s="40">
        <v>0</v>
      </c>
      <c r="I46" s="40">
        <f>ROUND(G46*H46,P4)</f>
        <v>0</v>
      </c>
      <c r="J46" s="35"/>
      <c r="O46" s="41">
        <f>I46*0.21</f>
        <v>0</v>
      </c>
      <c r="P46">
        <v>3</v>
      </c>
    </row>
    <row r="47">
      <c r="A47" s="35" t="s">
        <v>44</v>
      </c>
      <c r="B47" s="42"/>
      <c r="C47" s="43"/>
      <c r="D47" s="43"/>
      <c r="E47" s="45" t="s">
        <v>41</v>
      </c>
      <c r="F47" s="43"/>
      <c r="G47" s="43"/>
      <c r="H47" s="43"/>
      <c r="I47" s="43"/>
      <c r="J47" s="44"/>
    </row>
    <row r="48">
      <c r="A48" s="35" t="s">
        <v>68</v>
      </c>
      <c r="B48" s="42"/>
      <c r="C48" s="43"/>
      <c r="D48" s="43"/>
      <c r="E48" s="50" t="s">
        <v>105</v>
      </c>
      <c r="F48" s="43"/>
      <c r="G48" s="43"/>
      <c r="H48" s="43"/>
      <c r="I48" s="43"/>
      <c r="J48" s="44"/>
    </row>
    <row r="49">
      <c r="A49" s="29" t="s">
        <v>36</v>
      </c>
      <c r="B49" s="30"/>
      <c r="C49" s="31" t="s">
        <v>110</v>
      </c>
      <c r="D49" s="32"/>
      <c r="E49" s="29" t="s">
        <v>111</v>
      </c>
      <c r="F49" s="32"/>
      <c r="G49" s="32"/>
      <c r="H49" s="32"/>
      <c r="I49" s="33">
        <f>SUMIFS(I50:I55,A50:A55,"P")</f>
        <v>0</v>
      </c>
      <c r="J49" s="34"/>
    </row>
    <row r="50">
      <c r="A50" s="35" t="s">
        <v>39</v>
      </c>
      <c r="B50" s="35">
        <v>12</v>
      </c>
      <c r="C50" s="36" t="s">
        <v>112</v>
      </c>
      <c r="D50" s="35" t="s">
        <v>41</v>
      </c>
      <c r="E50" s="37" t="s">
        <v>113</v>
      </c>
      <c r="F50" s="38" t="s">
        <v>57</v>
      </c>
      <c r="G50" s="39">
        <v>5</v>
      </c>
      <c r="H50" s="40">
        <v>0</v>
      </c>
      <c r="I50" s="40">
        <f>ROUND(G50*H50,P4)</f>
        <v>0</v>
      </c>
      <c r="J50" s="35"/>
      <c r="O50" s="41">
        <f>I50*0.21</f>
        <v>0</v>
      </c>
      <c r="P50">
        <v>3</v>
      </c>
    </row>
    <row r="51">
      <c r="A51" s="35" t="s">
        <v>44</v>
      </c>
      <c r="B51" s="42"/>
      <c r="C51" s="43"/>
      <c r="D51" s="43"/>
      <c r="E51" s="45" t="s">
        <v>41</v>
      </c>
      <c r="F51" s="43"/>
      <c r="G51" s="43"/>
      <c r="H51" s="43"/>
      <c r="I51" s="43"/>
      <c r="J51" s="44"/>
    </row>
    <row r="52">
      <c r="A52" s="35" t="s">
        <v>68</v>
      </c>
      <c r="B52" s="42"/>
      <c r="C52" s="43"/>
      <c r="D52" s="43"/>
      <c r="E52" s="50" t="s">
        <v>114</v>
      </c>
      <c r="F52" s="43"/>
      <c r="G52" s="43"/>
      <c r="H52" s="43"/>
      <c r="I52" s="43"/>
      <c r="J52" s="44"/>
    </row>
    <row r="53">
      <c r="A53" s="35" t="s">
        <v>39</v>
      </c>
      <c r="B53" s="35">
        <v>13</v>
      </c>
      <c r="C53" s="36" t="s">
        <v>115</v>
      </c>
      <c r="D53" s="35" t="s">
        <v>41</v>
      </c>
      <c r="E53" s="37" t="s">
        <v>116</v>
      </c>
      <c r="F53" s="38" t="s">
        <v>57</v>
      </c>
      <c r="G53" s="39">
        <v>3</v>
      </c>
      <c r="H53" s="40">
        <v>0</v>
      </c>
      <c r="I53" s="40">
        <f>ROUND(G53*H53,P4)</f>
        <v>0</v>
      </c>
      <c r="J53" s="35"/>
      <c r="O53" s="41">
        <f>I53*0.21</f>
        <v>0</v>
      </c>
      <c r="P53">
        <v>3</v>
      </c>
    </row>
    <row r="54">
      <c r="A54" s="35" t="s">
        <v>44</v>
      </c>
      <c r="B54" s="42"/>
      <c r="C54" s="43"/>
      <c r="D54" s="43"/>
      <c r="E54" s="45" t="s">
        <v>41</v>
      </c>
      <c r="F54" s="43"/>
      <c r="G54" s="43"/>
      <c r="H54" s="43"/>
      <c r="I54" s="43"/>
      <c r="J54" s="44"/>
    </row>
    <row r="55">
      <c r="A55" s="35" t="s">
        <v>68</v>
      </c>
      <c r="B55" s="42"/>
      <c r="C55" s="43"/>
      <c r="D55" s="43"/>
      <c r="E55" s="50" t="s">
        <v>117</v>
      </c>
      <c r="F55" s="43"/>
      <c r="G55" s="43"/>
      <c r="H55" s="43"/>
      <c r="I55" s="43"/>
      <c r="J55" s="44"/>
    </row>
    <row r="56">
      <c r="A56" s="29" t="s">
        <v>36</v>
      </c>
      <c r="B56" s="30"/>
      <c r="C56" s="31" t="s">
        <v>118</v>
      </c>
      <c r="D56" s="32"/>
      <c r="E56" s="29" t="s">
        <v>119</v>
      </c>
      <c r="F56" s="32"/>
      <c r="G56" s="32"/>
      <c r="H56" s="32"/>
      <c r="I56" s="33">
        <f>SUMIFS(I57:I62,A57:A62,"P")</f>
        <v>0</v>
      </c>
      <c r="J56" s="34"/>
    </row>
    <row r="57">
      <c r="A57" s="35" t="s">
        <v>39</v>
      </c>
      <c r="B57" s="35">
        <v>14</v>
      </c>
      <c r="C57" s="36" t="s">
        <v>120</v>
      </c>
      <c r="D57" s="35" t="s">
        <v>41</v>
      </c>
      <c r="E57" s="37" t="s">
        <v>121</v>
      </c>
      <c r="F57" s="38" t="s">
        <v>122</v>
      </c>
      <c r="G57" s="39">
        <v>116</v>
      </c>
      <c r="H57" s="40">
        <v>0</v>
      </c>
      <c r="I57" s="40">
        <f>ROUND(G57*H57,P4)</f>
        <v>0</v>
      </c>
      <c r="J57" s="35"/>
      <c r="O57" s="41">
        <f>I57*0.21</f>
        <v>0</v>
      </c>
      <c r="P57">
        <v>3</v>
      </c>
    </row>
    <row r="58">
      <c r="A58" s="35" t="s">
        <v>44</v>
      </c>
      <c r="B58" s="42"/>
      <c r="C58" s="43"/>
      <c r="D58" s="43"/>
      <c r="E58" s="37" t="s">
        <v>123</v>
      </c>
      <c r="F58" s="43"/>
      <c r="G58" s="43"/>
      <c r="H58" s="43"/>
      <c r="I58" s="43"/>
      <c r="J58" s="44"/>
    </row>
    <row r="59">
      <c r="A59" s="35" t="s">
        <v>68</v>
      </c>
      <c r="B59" s="42"/>
      <c r="C59" s="43"/>
      <c r="D59" s="43"/>
      <c r="E59" s="50" t="s">
        <v>124</v>
      </c>
      <c r="F59" s="43"/>
      <c r="G59" s="43"/>
      <c r="H59" s="43"/>
      <c r="I59" s="43"/>
      <c r="J59" s="44"/>
    </row>
    <row r="60">
      <c r="A60" s="35" t="s">
        <v>39</v>
      </c>
      <c r="B60" s="35">
        <v>15</v>
      </c>
      <c r="C60" s="36" t="s">
        <v>125</v>
      </c>
      <c r="D60" s="35" t="s">
        <v>41</v>
      </c>
      <c r="E60" s="37" t="s">
        <v>126</v>
      </c>
      <c r="F60" s="38" t="s">
        <v>122</v>
      </c>
      <c r="G60" s="39">
        <v>116</v>
      </c>
      <c r="H60" s="40">
        <v>0</v>
      </c>
      <c r="I60" s="40">
        <f>ROUND(G60*H60,P4)</f>
        <v>0</v>
      </c>
      <c r="J60" s="35"/>
      <c r="O60" s="41">
        <f>I60*0.21</f>
        <v>0</v>
      </c>
      <c r="P60">
        <v>3</v>
      </c>
    </row>
    <row r="61">
      <c r="A61" s="35" t="s">
        <v>44</v>
      </c>
      <c r="B61" s="42"/>
      <c r="C61" s="43"/>
      <c r="D61" s="43"/>
      <c r="E61" s="45" t="s">
        <v>41</v>
      </c>
      <c r="F61" s="43"/>
      <c r="G61" s="43"/>
      <c r="H61" s="43"/>
      <c r="I61" s="43"/>
      <c r="J61" s="44"/>
    </row>
    <row r="62">
      <c r="A62" s="35" t="s">
        <v>68</v>
      </c>
      <c r="B62" s="46"/>
      <c r="C62" s="47"/>
      <c r="D62" s="47"/>
      <c r="E62" s="50" t="s">
        <v>127</v>
      </c>
      <c r="F62" s="47"/>
      <c r="G62" s="47"/>
      <c r="H62" s="47"/>
      <c r="I62" s="47"/>
      <c r="J62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Štípková Romana, Ing. </dc:creator>
  <cp:lastModifiedBy>Štípková Romana, Ing. </cp:lastModifiedBy>
  <dcterms:created xsi:type="dcterms:W3CDTF">2025-12-17T12:11:06Z</dcterms:created>
  <dcterms:modified xsi:type="dcterms:W3CDTF">2025-12-17T12:11:08Z</dcterms:modified>
</cp:coreProperties>
</file>